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DBDACC15-CC6A-C847-AEE3-AEC36D607661}" xr6:coauthVersionLast="47" xr6:coauthVersionMax="47" xr10:uidLastSave="{00000000-0000-0000-0000-000000000000}"/>
  <bookViews>
    <workbookView xWindow="0" yWindow="460" windowWidth="33600" windowHeight="19720" tabRatio="500" activeTab="5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SOURCE!$A$1:$AD$2100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Z2089" i="1"/>
  <c r="W2089" i="1"/>
  <c r="X2089" i="1" s="1"/>
  <c r="P2089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8" i="1"/>
  <c r="W2088" i="1"/>
  <c r="X2088" i="1" s="1"/>
  <c r="P2088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9" i="1"/>
  <c r="Y2099" i="1"/>
  <c r="W2099" i="1"/>
  <c r="X2099" i="1" s="1"/>
  <c r="Z2098" i="1"/>
  <c r="Y2098" i="1"/>
  <c r="W2098" i="1"/>
  <c r="X2098" i="1" s="1"/>
  <c r="Z2097" i="1"/>
  <c r="Y2097" i="1"/>
  <c r="W2097" i="1"/>
  <c r="X2097" i="1" s="1"/>
  <c r="Z2096" i="1"/>
  <c r="Y2096" i="1"/>
  <c r="W2096" i="1"/>
  <c r="X2096" i="1" s="1"/>
  <c r="Z2095" i="1"/>
  <c r="Y2095" i="1"/>
  <c r="W2095" i="1"/>
  <c r="X2095" i="1" s="1"/>
  <c r="W2087" i="1"/>
  <c r="X2087" i="1" s="1"/>
  <c r="AC2087" i="1" s="1"/>
  <c r="AD2087" i="1" s="1"/>
  <c r="Z2086" i="1"/>
  <c r="W2086" i="1"/>
  <c r="X2086" i="1" s="1"/>
  <c r="AC2086" i="1" s="1"/>
  <c r="AD2086" i="1" s="1"/>
  <c r="Z2085" i="1"/>
  <c r="W2085" i="1"/>
  <c r="X2085" i="1" s="1"/>
  <c r="AC2085" i="1" s="1"/>
  <c r="AD2085" i="1" s="1"/>
  <c r="Z2084" i="1"/>
  <c r="W2084" i="1"/>
  <c r="X2084" i="1" s="1"/>
  <c r="AC2084" i="1" s="1"/>
  <c r="AD2084" i="1" s="1"/>
  <c r="Z2083" i="1"/>
  <c r="W2083" i="1"/>
  <c r="X2083" i="1" s="1"/>
  <c r="AC2083" i="1" s="1"/>
  <c r="AD2083" i="1" s="1"/>
  <c r="Z2082" i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X2072" i="1"/>
  <c r="W2072" i="1"/>
  <c r="Z2071" i="1"/>
  <c r="X2071" i="1"/>
  <c r="W2071" i="1"/>
  <c r="Z2070" i="1"/>
  <c r="X2070" i="1"/>
  <c r="W2070" i="1"/>
  <c r="Z2069" i="1"/>
  <c r="X2069" i="1"/>
  <c r="W2069" i="1"/>
  <c r="Z2068" i="1"/>
  <c r="W2068" i="1"/>
  <c r="X2068" i="1" s="1"/>
  <c r="AC2068" i="1" s="1"/>
  <c r="AD2068" i="1" s="1"/>
  <c r="Z2067" i="1"/>
  <c r="W2067" i="1"/>
  <c r="X2067" i="1" s="1"/>
  <c r="AC2067" i="1" s="1"/>
  <c r="AD2067" i="1" s="1"/>
  <c r="Z2066" i="1"/>
  <c r="W2066" i="1"/>
  <c r="X2066" i="1" s="1"/>
  <c r="AC2066" i="1" s="1"/>
  <c r="AD2066" i="1" s="1"/>
  <c r="Z2065" i="1"/>
  <c r="W2065" i="1"/>
  <c r="X2065" i="1" s="1"/>
  <c r="AC2065" i="1" s="1"/>
  <c r="AD2065" i="1" s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X1991" i="1"/>
  <c r="W1991" i="1"/>
  <c r="Z1990" i="1"/>
  <c r="X1990" i="1"/>
  <c r="W1990" i="1"/>
  <c r="Z1989" i="1"/>
  <c r="X1989" i="1"/>
  <c r="W1989" i="1"/>
  <c r="Z1988" i="1"/>
  <c r="X1988" i="1"/>
  <c r="W1988" i="1"/>
  <c r="Z1987" i="1"/>
  <c r="X1987" i="1"/>
  <c r="W1987" i="1"/>
  <c r="Z1986" i="1"/>
  <c r="X1986" i="1"/>
  <c r="W1986" i="1"/>
  <c r="Z1985" i="1"/>
  <c r="W1985" i="1"/>
  <c r="X1985" i="1" s="1"/>
  <c r="AC1985" i="1" s="1"/>
  <c r="AD1985" i="1" s="1"/>
  <c r="Z1984" i="1"/>
  <c r="W1984" i="1"/>
  <c r="X1984" i="1" s="1"/>
  <c r="AC1984" i="1" s="1"/>
  <c r="AD1984" i="1" s="1"/>
  <c r="Z1983" i="1"/>
  <c r="W1983" i="1"/>
  <c r="X1983" i="1" s="1"/>
  <c r="AC1983" i="1" s="1"/>
  <c r="AD1983" i="1" s="1"/>
  <c r="Z1982" i="1"/>
  <c r="W1982" i="1"/>
  <c r="X1982" i="1" s="1"/>
  <c r="AC1982" i="1" s="1"/>
  <c r="AD1982" i="1" s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4" i="1"/>
  <c r="W1954" i="1"/>
  <c r="X1954" i="1" s="1"/>
  <c r="AC1954" i="1" s="1"/>
  <c r="AD1954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7" i="1"/>
  <c r="W1937" i="1"/>
  <c r="X1937" i="1" s="1"/>
  <c r="AC1937" i="1" s="1"/>
  <c r="AD1937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30" i="1"/>
  <c r="W1930" i="1"/>
  <c r="X1930" i="1" s="1"/>
  <c r="AC1930" i="1" s="1"/>
  <c r="AD1930" i="1" s="1"/>
  <c r="Z1929" i="1"/>
  <c r="W1929" i="1"/>
  <c r="X1929" i="1" s="1"/>
  <c r="AC1929" i="1" s="1"/>
  <c r="AD1929" i="1" s="1"/>
  <c r="Z1928" i="1"/>
  <c r="W1928" i="1"/>
  <c r="X1928" i="1" s="1"/>
  <c r="AC1928" i="1" s="1"/>
  <c r="AD1928" i="1" s="1"/>
  <c r="Z1927" i="1"/>
  <c r="W1927" i="1"/>
  <c r="X1927" i="1" s="1"/>
  <c r="AC1927" i="1" s="1"/>
  <c r="AD1927" i="1" s="1"/>
  <c r="Z1926" i="1"/>
  <c r="W1926" i="1"/>
  <c r="X1926" i="1" s="1"/>
  <c r="AC1926" i="1" s="1"/>
  <c r="AD1926" i="1" s="1"/>
  <c r="Z1925" i="1"/>
  <c r="W1925" i="1"/>
  <c r="X1925" i="1" s="1"/>
  <c r="AC1925" i="1" s="1"/>
  <c r="AD1925" i="1" s="1"/>
  <c r="Z1924" i="1"/>
  <c r="W1924" i="1"/>
  <c r="X1924" i="1" s="1"/>
  <c r="AC1924" i="1" s="1"/>
  <c r="AD1924" i="1" s="1"/>
  <c r="Z1923" i="1"/>
  <c r="W1923" i="1"/>
  <c r="X1923" i="1" s="1"/>
  <c r="AC1923" i="1" s="1"/>
  <c r="AD1923" i="1" s="1"/>
  <c r="Z1922" i="1"/>
  <c r="W1922" i="1"/>
  <c r="X1922" i="1" s="1"/>
  <c r="AC1922" i="1" s="1"/>
  <c r="AD1922" i="1" s="1"/>
  <c r="Z1921" i="1"/>
  <c r="W1921" i="1"/>
  <c r="X1921" i="1" s="1"/>
  <c r="AC1921" i="1" s="1"/>
  <c r="AD1921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W1728" i="1"/>
  <c r="X1728" i="1" s="1"/>
  <c r="AC1728" i="1" s="1"/>
  <c r="AD1728" i="1" s="1"/>
  <c r="Z1727" i="1"/>
  <c r="W1727" i="1"/>
  <c r="X1727" i="1" s="1"/>
  <c r="AC1727" i="1" s="1"/>
  <c r="AD1727" i="1" s="1"/>
  <c r="W1726" i="1"/>
  <c r="X1726" i="1" s="1"/>
  <c r="AC1726" i="1" s="1"/>
  <c r="AD1726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AC1341" i="1" s="1"/>
  <c r="AD1341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V470" i="1"/>
  <c r="P471" i="1"/>
  <c r="P472" i="1"/>
  <c r="P473" i="1"/>
  <c r="P474" i="1"/>
  <c r="P475" i="1"/>
  <c r="P476" i="1"/>
  <c r="A5" i="4"/>
  <c r="P2009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2086" i="1"/>
  <c r="P1896" i="1"/>
  <c r="A4" i="4"/>
  <c r="P1796" i="1"/>
  <c r="P2085" i="1"/>
  <c r="P2084" i="1"/>
  <c r="A3" i="4"/>
  <c r="P2083" i="1"/>
  <c r="P2082" i="1"/>
  <c r="P2081" i="1"/>
  <c r="P1493" i="1"/>
  <c r="P1509" i="1"/>
  <c r="P1946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7" i="1"/>
  <c r="Q2098" i="1"/>
  <c r="Q2099" i="1"/>
  <c r="Q2100" i="1"/>
  <c r="P2080" i="1"/>
  <c r="P2079" i="1"/>
  <c r="P2062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8" i="1"/>
  <c r="AC2072" i="1" l="1"/>
  <c r="AD2072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9" i="1"/>
  <c r="Q2089" i="1" s="1"/>
  <c r="AA2089" i="1"/>
  <c r="AC1811" i="1"/>
  <c r="Q1811" i="1" s="1"/>
  <c r="AA1811" i="1"/>
  <c r="AC1989" i="1"/>
  <c r="AD1989" i="1" s="1"/>
  <c r="AC2070" i="1"/>
  <c r="AD2070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94" i="1"/>
  <c r="Q2094" i="1" s="1"/>
  <c r="AA2094" i="1"/>
  <c r="AC1802" i="1"/>
  <c r="Q1802" i="1" s="1"/>
  <c r="AA1802" i="1"/>
  <c r="AC2092" i="1"/>
  <c r="Q2092" i="1" s="1"/>
  <c r="AA2092" i="1"/>
  <c r="AC1699" i="1"/>
  <c r="AD1699" i="1" s="1"/>
  <c r="AC1787" i="1"/>
  <c r="AD1787" i="1" s="1"/>
  <c r="AA2090" i="1"/>
  <c r="AC2090" i="1"/>
  <c r="Q2090" i="1" s="1"/>
  <c r="AC1679" i="1"/>
  <c r="AD1679" i="1" s="1"/>
  <c r="AC1798" i="1"/>
  <c r="Q1798" i="1" s="1"/>
  <c r="AA1798" i="1"/>
  <c r="AA1806" i="1"/>
  <c r="AA2091" i="1"/>
  <c r="AC1806" i="1"/>
  <c r="Q1806" i="1" s="1"/>
  <c r="AA1812" i="1"/>
  <c r="AC213" i="1"/>
  <c r="AD213" i="1" s="1"/>
  <c r="AC1680" i="1"/>
  <c r="AD1680" i="1" s="1"/>
  <c r="AC2091" i="1"/>
  <c r="Q2091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8" i="1"/>
  <c r="AD1988" i="1" s="1"/>
  <c r="AD2089" i="1"/>
  <c r="AC2069" i="1"/>
  <c r="AD2069" i="1" s="1"/>
  <c r="AC1856" i="1"/>
  <c r="AD1856" i="1" s="1"/>
  <c r="AC1780" i="1"/>
  <c r="AD1780" i="1" s="1"/>
  <c r="AC1847" i="1"/>
  <c r="AD1847" i="1" s="1"/>
  <c r="AA2093" i="1"/>
  <c r="AA1805" i="1"/>
  <c r="AC2093" i="1"/>
  <c r="Q2093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6" i="1"/>
  <c r="AD1986" i="1" s="1"/>
  <c r="AC1990" i="1"/>
  <c r="AD1990" i="1" s="1"/>
  <c r="AC1420" i="1"/>
  <c r="AD1420" i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7" i="1"/>
  <c r="AD1987" i="1" s="1"/>
  <c r="AC1991" i="1"/>
  <c r="AD1991" i="1" s="1"/>
  <c r="AC2071" i="1"/>
  <c r="AD2071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8" i="1"/>
  <c r="AD1441" i="1"/>
  <c r="AA1438" i="1"/>
  <c r="AA1441" i="1"/>
  <c r="AC1438" i="1"/>
  <c r="Q1438" i="1" s="1"/>
  <c r="AA1439" i="1"/>
  <c r="AC1439" i="1"/>
  <c r="Q1439" i="1" s="1"/>
  <c r="AC2088" i="1"/>
  <c r="Q2088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811" i="1" l="1"/>
  <c r="AD2092" i="1"/>
  <c r="AD1808" i="1"/>
  <c r="AD1806" i="1"/>
  <c r="AD1807" i="1"/>
  <c r="AD1801" i="1"/>
  <c r="AD2093" i="1"/>
  <c r="AD1805" i="1"/>
  <c r="AD1802" i="1"/>
  <c r="AD1810" i="1"/>
  <c r="AD1804" i="1"/>
  <c r="AD1800" i="1"/>
  <c r="AD1812" i="1"/>
  <c r="AD1798" i="1"/>
  <c r="AD2094" i="1"/>
  <c r="AD1803" i="1"/>
  <c r="AD2090" i="1"/>
  <c r="AD1799" i="1"/>
  <c r="AD2091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8" i="1"/>
  <c r="AD1821" i="1"/>
  <c r="AA2100" i="1"/>
  <c r="AA2082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9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8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6" i="1"/>
  <c r="AA192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5" i="1"/>
  <c r="AA1923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6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34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95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33" i="1"/>
  <c r="AA192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28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32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26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86" i="1"/>
  <c r="AA2074" i="1"/>
  <c r="AA2062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41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5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83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27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9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7" i="1"/>
  <c r="Q2086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9" i="1"/>
  <c r="Q2080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8" i="1"/>
  <c r="Q1796" i="1"/>
  <c r="Q427" i="1"/>
  <c r="Q122" i="1"/>
  <c r="Q418" i="1"/>
  <c r="Q2085" i="1"/>
  <c r="Q2084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83" i="1"/>
  <c r="Q2082" i="1"/>
  <c r="Q2081" i="1"/>
  <c r="Q2062" i="1"/>
  <c r="Q2061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34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6" i="1"/>
  <c r="Q1900" i="1"/>
  <c r="Q1611" i="1"/>
  <c r="Q1622" i="1"/>
  <c r="Q1556" i="1"/>
  <c r="Q1779" i="1"/>
  <c r="Q1684" i="1"/>
  <c r="Q1768" i="1"/>
  <c r="Q1721" i="1"/>
  <c r="Q1722" i="1"/>
  <c r="Q1726" i="1"/>
  <c r="Q1728" i="1"/>
  <c r="Q1720" i="1"/>
  <c r="P2061" i="1"/>
  <c r="P1881" i="1"/>
  <c r="P2077" i="1"/>
  <c r="P2076" i="1"/>
  <c r="P2075" i="1"/>
  <c r="P2074" i="1"/>
  <c r="P2073" i="1"/>
  <c r="Q2075" i="1" l="1"/>
  <c r="Q2076" i="1"/>
  <c r="Q2077" i="1"/>
  <c r="Q1901" i="1"/>
  <c r="Q1902" i="1"/>
  <c r="Q1881" i="1"/>
  <c r="Q2074" i="1"/>
  <c r="Q2073" i="1"/>
  <c r="B6" i="1" l="1"/>
  <c r="P1898" i="1"/>
  <c r="P1954" i="1"/>
  <c r="P1956" i="1"/>
  <c r="P1958" i="1"/>
  <c r="P1957" i="1"/>
  <c r="P1419" i="1"/>
  <c r="P1903" i="1"/>
  <c r="P2072" i="1"/>
  <c r="P2071" i="1"/>
  <c r="P2070" i="1"/>
  <c r="P2053" i="1"/>
  <c r="P2069" i="1"/>
  <c r="P2068" i="1"/>
  <c r="P2067" i="1"/>
  <c r="P2066" i="1"/>
  <c r="P2065" i="1"/>
  <c r="P2064" i="1"/>
  <c r="P2063" i="1"/>
  <c r="P2059" i="1"/>
  <c r="P2060" i="1"/>
  <c r="P2058" i="1"/>
  <c r="P2057" i="1"/>
  <c r="P2056" i="1"/>
  <c r="P2055" i="1"/>
  <c r="P2054" i="1"/>
  <c r="P2052" i="1"/>
  <c r="P2051" i="1"/>
  <c r="P2050" i="1"/>
  <c r="P2049" i="1"/>
  <c r="P2047" i="1"/>
  <c r="P2048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E15" i="8"/>
  <c r="E14" i="8"/>
  <c r="A16" i="8"/>
  <c r="E16" i="8" s="1"/>
  <c r="A17" i="8"/>
  <c r="E17" i="8" s="1"/>
  <c r="A18" i="8"/>
  <c r="E18" i="8" s="1"/>
  <c r="A19" i="8"/>
  <c r="A20" i="8" s="1"/>
  <c r="A15" i="8"/>
  <c r="P2034" i="1"/>
  <c r="P2033" i="1"/>
  <c r="P2032" i="1"/>
  <c r="P2031" i="1"/>
  <c r="B3" i="7"/>
  <c r="D3" i="7" s="1"/>
  <c r="Z6" i="1"/>
  <c r="X6" i="1"/>
  <c r="V456" i="1"/>
  <c r="X456" i="1" s="1"/>
  <c r="P1510" i="1"/>
  <c r="P1906" i="1"/>
  <c r="P7" i="1"/>
  <c r="P1992" i="1"/>
  <c r="P1991" i="1"/>
  <c r="P1990" i="1"/>
  <c r="P1989" i="1"/>
  <c r="P1988" i="1"/>
  <c r="P1987" i="1"/>
  <c r="P1961" i="1"/>
  <c r="P1932" i="1"/>
  <c r="P1985" i="1"/>
  <c r="P2030" i="1"/>
  <c r="P2029" i="1"/>
  <c r="P1960" i="1"/>
  <c r="P1984" i="1"/>
  <c r="P1983" i="1"/>
  <c r="P1982" i="1"/>
  <c r="P1981" i="1"/>
  <c r="P1980" i="1"/>
  <c r="P1876" i="1"/>
  <c r="P1875" i="1"/>
  <c r="P1945" i="1"/>
  <c r="P1892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1959" i="1"/>
  <c r="P1944" i="1"/>
  <c r="P1943" i="1"/>
  <c r="P1942" i="1"/>
  <c r="P1941" i="1"/>
  <c r="P1940" i="1"/>
  <c r="P1979" i="1"/>
  <c r="P1978" i="1"/>
  <c r="P1963" i="1"/>
  <c r="P1977" i="1"/>
  <c r="P1967" i="1"/>
  <c r="P1976" i="1"/>
  <c r="P1975" i="1"/>
  <c r="P1974" i="1"/>
  <c r="P1966" i="1"/>
  <c r="P1973" i="1"/>
  <c r="P1972" i="1"/>
  <c r="P1965" i="1"/>
  <c r="P1964" i="1"/>
  <c r="P1971" i="1"/>
  <c r="P1970" i="1"/>
  <c r="P1969" i="1"/>
  <c r="P1874" i="1"/>
  <c r="P1873" i="1"/>
  <c r="P1939" i="1"/>
  <c r="P1938" i="1"/>
  <c r="P1937" i="1"/>
  <c r="P1936" i="1"/>
  <c r="P1935" i="1"/>
  <c r="P1832" i="1"/>
  <c r="P1831" i="1"/>
  <c r="P1824" i="1"/>
  <c r="P1823" i="1"/>
  <c r="P1934" i="1"/>
  <c r="P1933" i="1"/>
  <c r="P1830" i="1"/>
  <c r="P1829" i="1"/>
  <c r="P1828" i="1"/>
  <c r="P1827" i="1"/>
  <c r="P1826" i="1"/>
  <c r="P1825" i="1"/>
  <c r="P1986" i="1"/>
  <c r="P1897" i="1"/>
  <c r="P1947" i="1"/>
  <c r="P1915" i="1"/>
  <c r="P1914" i="1"/>
  <c r="P1913" i="1"/>
  <c r="P1820" i="1"/>
  <c r="P1912" i="1"/>
  <c r="P1911" i="1"/>
  <c r="P1819" i="1"/>
  <c r="P1931" i="1"/>
  <c r="P1948" i="1"/>
  <c r="P1930" i="1"/>
  <c r="P1929" i="1"/>
  <c r="P1928" i="1"/>
  <c r="P1927" i="1"/>
  <c r="P1895" i="1"/>
  <c r="P1926" i="1"/>
  <c r="P1910" i="1"/>
  <c r="P1925" i="1"/>
  <c r="P1909" i="1"/>
  <c r="P1924" i="1"/>
  <c r="P1908" i="1"/>
  <c r="P1923" i="1"/>
  <c r="P1907" i="1"/>
  <c r="P1922" i="1"/>
  <c r="P1921" i="1"/>
  <c r="P1920" i="1"/>
  <c r="P1919" i="1"/>
  <c r="P1918" i="1"/>
  <c r="P1917" i="1"/>
  <c r="P2010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55" i="1"/>
  <c r="P1962" i="1"/>
  <c r="P1872" i="1"/>
  <c r="P1893" i="1"/>
  <c r="P1953" i="1"/>
  <c r="P1916" i="1"/>
  <c r="P1968" i="1"/>
  <c r="P1887" i="1"/>
  <c r="P1886" i="1"/>
  <c r="P1885" i="1"/>
  <c r="P1884" i="1"/>
  <c r="P1889" i="1"/>
  <c r="P1883" i="1"/>
  <c r="P1952" i="1"/>
  <c r="P1882" i="1"/>
  <c r="P1871" i="1"/>
  <c r="P1870" i="1"/>
  <c r="P1869" i="1"/>
  <c r="P1868" i="1"/>
  <c r="P1834" i="1"/>
  <c r="P1833" i="1"/>
  <c r="P1880" i="1"/>
  <c r="P1905" i="1"/>
  <c r="P1891" i="1"/>
  <c r="P1894" i="1"/>
  <c r="P1951" i="1"/>
  <c r="P1950" i="1"/>
  <c r="P1890" i="1"/>
  <c r="P1949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5" i="1"/>
  <c r="Q1928" i="1"/>
  <c r="Q1943" i="1"/>
  <c r="Q1947" i="1"/>
  <c r="Q1966" i="1"/>
  <c r="Q2021" i="1"/>
  <c r="Q1828" i="1"/>
  <c r="Q1965" i="1"/>
  <c r="Q1982" i="1"/>
  <c r="Q1887" i="1"/>
  <c r="Q1872" i="1"/>
  <c r="Q2039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32" i="1"/>
  <c r="Q1944" i="1"/>
  <c r="Q1967" i="1"/>
  <c r="Q2017" i="1"/>
  <c r="Q2027" i="1"/>
  <c r="Q1829" i="1"/>
  <c r="Q1979" i="1"/>
  <c r="Q1981" i="1"/>
  <c r="Q1886" i="1"/>
  <c r="Q1922" i="1"/>
  <c r="Q2040" i="1"/>
  <c r="Q1484" i="1"/>
  <c r="Q58" i="1"/>
  <c r="Q1903" i="1"/>
  <c r="Q1956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63" i="1"/>
  <c r="Q1933" i="1"/>
  <c r="Q1823" i="1"/>
  <c r="Q2022" i="1"/>
  <c r="Q1830" i="1"/>
  <c r="Q1978" i="1"/>
  <c r="Q1885" i="1"/>
  <c r="Q2041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934" i="1"/>
  <c r="Q1890" i="1"/>
  <c r="Q1876" i="1"/>
  <c r="Q1831" i="1"/>
  <c r="Q2010" i="1"/>
  <c r="Q1834" i="1"/>
  <c r="Q1931" i="1"/>
  <c r="Q1884" i="1"/>
  <c r="Q1878" i="1"/>
  <c r="Q2042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61" i="1"/>
  <c r="Q1907" i="1"/>
  <c r="Q1935" i="1"/>
  <c r="Q1891" i="1"/>
  <c r="Q1875" i="1"/>
  <c r="Q2023" i="1"/>
  <c r="Q1832" i="1"/>
  <c r="Q1870" i="1"/>
  <c r="Q1913" i="1"/>
  <c r="Q1883" i="1"/>
  <c r="Q1908" i="1"/>
  <c r="Q2043" i="1"/>
  <c r="Q2046" i="1"/>
  <c r="Q96" i="1"/>
  <c r="Q1419" i="1"/>
  <c r="Q1954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70" i="1"/>
  <c r="Q1948" i="1"/>
  <c r="Q1909" i="1"/>
  <c r="Q1936" i="1"/>
  <c r="Q1892" i="1"/>
  <c r="Q2011" i="1"/>
  <c r="Q2018" i="1"/>
  <c r="Q1917" i="1"/>
  <c r="Q1833" i="1"/>
  <c r="Q1880" i="1"/>
  <c r="Q1816" i="1"/>
  <c r="Q2044" i="1"/>
  <c r="Q2047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71" i="1"/>
  <c r="Q1949" i="1"/>
  <c r="Q1910" i="1"/>
  <c r="Q1937" i="1"/>
  <c r="Q2024" i="1"/>
  <c r="Q1924" i="1"/>
  <c r="Q1869" i="1"/>
  <c r="Q1915" i="1"/>
  <c r="Q1968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72" i="1"/>
  <c r="Q1950" i="1"/>
  <c r="Q1916" i="1"/>
  <c r="Q1938" i="1"/>
  <c r="Q2012" i="1"/>
  <c r="Q2019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51" i="1"/>
  <c r="Q1918" i="1"/>
  <c r="Q1939" i="1"/>
  <c r="Q2013" i="1"/>
  <c r="Q2025" i="1"/>
  <c r="Q1824" i="1"/>
  <c r="Q1927" i="1"/>
  <c r="Q1877" i="1"/>
  <c r="Q1929" i="1"/>
  <c r="Q2035" i="1"/>
  <c r="Q2045" i="1"/>
  <c r="Q2031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30" i="1"/>
  <c r="Q1975" i="1"/>
  <c r="Q1952" i="1"/>
  <c r="Q1919" i="1"/>
  <c r="Q1940" i="1"/>
  <c r="Q1868" i="1"/>
  <c r="Q2014" i="1"/>
  <c r="Q1825" i="1"/>
  <c r="Q1974" i="1"/>
  <c r="Q1926" i="1"/>
  <c r="Q1820" i="1"/>
  <c r="Q1912" i="1"/>
  <c r="Q2036" i="1"/>
  <c r="Q2032" i="1"/>
  <c r="Q1888" i="1"/>
  <c r="Q1957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53" i="1"/>
  <c r="Q1920" i="1"/>
  <c r="Q1941" i="1"/>
  <c r="Q1873" i="1"/>
  <c r="Q2015" i="1"/>
  <c r="Q2020" i="1"/>
  <c r="Q1826" i="1"/>
  <c r="Q1977" i="1"/>
  <c r="Q1925" i="1"/>
  <c r="Q1930" i="1"/>
  <c r="Q2037" i="1"/>
  <c r="Q2034" i="1"/>
  <c r="Q2033" i="1"/>
  <c r="Q559" i="1"/>
  <c r="Q1958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5" i="1"/>
  <c r="Q1921" i="1"/>
  <c r="Q1942" i="1"/>
  <c r="Q1874" i="1"/>
  <c r="Q2016" i="1"/>
  <c r="Q2026" i="1"/>
  <c r="Q1827" i="1"/>
  <c r="Q1964" i="1"/>
  <c r="Q1980" i="1"/>
  <c r="Q1923" i="1"/>
  <c r="Q2038" i="1"/>
  <c r="Q1969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2002" i="1"/>
  <c r="Q2005" i="1"/>
  <c r="Q2056" i="1"/>
  <c r="Q2067" i="1"/>
  <c r="Q2052" i="1"/>
  <c r="Q1992" i="1"/>
  <c r="Q2054" i="1"/>
  <c r="Q2003" i="1"/>
  <c r="Q2006" i="1"/>
  <c r="Q2057" i="1"/>
  <c r="Q2068" i="1"/>
  <c r="Q1998" i="1"/>
  <c r="Q2063" i="1"/>
  <c r="Q1962" i="1"/>
  <c r="Q2048" i="1"/>
  <c r="Q2004" i="1"/>
  <c r="Q2007" i="1"/>
  <c r="Q2060" i="1"/>
  <c r="Q2069" i="1"/>
  <c r="Q1960" i="1"/>
  <c r="Q2055" i="1"/>
  <c r="Q1993" i="1"/>
  <c r="Q1999" i="1"/>
  <c r="Q2008" i="1"/>
  <c r="Q2050" i="1"/>
  <c r="Q2070" i="1"/>
  <c r="Q2028" i="1"/>
  <c r="Q2029" i="1"/>
  <c r="Q1973" i="1"/>
  <c r="Q1994" i="1"/>
  <c r="Q2000" i="1"/>
  <c r="Q2049" i="1"/>
  <c r="Q2071" i="1"/>
  <c r="Q1983" i="1"/>
  <c r="Q2066" i="1"/>
  <c r="Q1995" i="1"/>
  <c r="Q2001" i="1"/>
  <c r="Q2059" i="1"/>
  <c r="Q2051" i="1"/>
  <c r="Q2072" i="1"/>
  <c r="Q1959" i="1"/>
  <c r="Q1945" i="1"/>
  <c r="Q1976" i="1"/>
  <c r="Q1996" i="1"/>
  <c r="Q2053" i="1"/>
  <c r="Q2064" i="1"/>
  <c r="Q2065" i="1"/>
  <c r="Q1984" i="1"/>
  <c r="Q1997" i="1"/>
  <c r="Q2058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6" i="1"/>
  <c r="Q1988" i="1"/>
  <c r="Q1989" i="1"/>
  <c r="Q1987" i="1"/>
  <c r="Q1990" i="1"/>
  <c r="Q1741" i="1"/>
  <c r="Q1680" i="1"/>
  <c r="Q1679" i="1"/>
  <c r="Q1787" i="1"/>
  <c r="Q1991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Y16" i="1"/>
  <c r="C15" i="7"/>
  <c r="A16" i="7" s="1"/>
  <c r="B15" i="7"/>
  <c r="D15" i="7" s="1"/>
  <c r="A16" i="1"/>
  <c r="A1364" i="1" l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Y19" i="1"/>
  <c r="C18" i="7"/>
  <c r="A19" i="7" s="1"/>
  <c r="B18" i="7"/>
  <c r="D18" i="7" s="1"/>
  <c r="A19" i="1"/>
  <c r="A1367" i="1" l="1"/>
  <c r="A1367" i="4" s="1"/>
  <c r="B1368" i="1"/>
  <c r="S1798" i="1"/>
  <c r="S1799" i="1" s="1"/>
  <c r="S1800" i="1" s="1"/>
  <c r="S1801" i="1" s="1"/>
  <c r="S1802" i="1" s="1"/>
  <c r="S1803" i="1" s="1"/>
  <c r="S1804" i="1" s="1"/>
  <c r="S1805" i="1" s="1"/>
  <c r="S1806" i="1" s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L650" i="9" s="1"/>
  <c r="Y22" i="1"/>
  <c r="E510" i="9"/>
  <c r="B510" i="9" s="1"/>
  <c r="D464" i="9"/>
  <c r="J645" i="9"/>
  <c r="H645" i="9" s="1"/>
  <c r="J494" i="9"/>
  <c r="H494" i="9" s="1"/>
  <c r="J506" i="9"/>
  <c r="H506" i="9" s="1"/>
  <c r="J655" i="9"/>
  <c r="H655" i="9" s="1"/>
  <c r="L606" i="9"/>
  <c r="L554" i="9"/>
  <c r="E610" i="9"/>
  <c r="B610" i="9" s="1"/>
  <c r="E494" i="9"/>
  <c r="B494" i="9" s="1"/>
  <c r="L419" i="9"/>
  <c r="E492" i="9"/>
  <c r="B492" i="9" s="1"/>
  <c r="D654" i="9"/>
  <c r="L358" i="9"/>
  <c r="J605" i="9"/>
  <c r="H605" i="9" s="1"/>
  <c r="L470" i="9"/>
  <c r="D366" i="9"/>
  <c r="L392" i="9"/>
  <c r="J364" i="9"/>
  <c r="H364" i="9" s="1"/>
  <c r="D412" i="9"/>
  <c r="L445" i="9"/>
  <c r="E591" i="9"/>
  <c r="B591" i="9" s="1"/>
  <c r="D662" i="9"/>
  <c r="E544" i="9"/>
  <c r="B544" i="9" s="1"/>
  <c r="L426" i="9"/>
  <c r="D480" i="9"/>
  <c r="D612" i="9"/>
  <c r="E661" i="9"/>
  <c r="B661" i="9" s="1"/>
  <c r="D549" i="9"/>
  <c r="J405" i="9"/>
  <c r="H405" i="9" s="1"/>
  <c r="J450" i="9"/>
  <c r="H450" i="9" s="1"/>
  <c r="L497" i="9"/>
  <c r="J671" i="9"/>
  <c r="H671" i="9" s="1"/>
  <c r="D506" i="9"/>
  <c r="J607" i="9"/>
  <c r="H607" i="9" s="1"/>
  <c r="L468" i="9"/>
  <c r="J517" i="9"/>
  <c r="H517" i="9" s="1"/>
  <c r="J618" i="9"/>
  <c r="H618" i="9" s="1"/>
  <c r="J367" i="9"/>
  <c r="H367" i="9" s="1"/>
  <c r="J542" i="9"/>
  <c r="H542" i="9" s="1"/>
  <c r="E475" i="9"/>
  <c r="B475" i="9" s="1"/>
  <c r="D371" i="9"/>
  <c r="D493" i="9"/>
  <c r="L484" i="9"/>
  <c r="E478" i="9"/>
  <c r="B478" i="9" s="1"/>
  <c r="L505" i="9"/>
  <c r="J377" i="9"/>
  <c r="H377" i="9" s="1"/>
  <c r="E455" i="9"/>
  <c r="B455" i="9" s="1"/>
  <c r="E449" i="9"/>
  <c r="B449" i="9" s="1"/>
  <c r="L460" i="9"/>
  <c r="L536" i="9"/>
  <c r="D437" i="9"/>
  <c r="L535" i="9"/>
  <c r="L504" i="9"/>
  <c r="J478" i="9"/>
  <c r="H478" i="9" s="1"/>
  <c r="E409" i="9"/>
  <c r="B409" i="9" s="1"/>
  <c r="E542" i="9"/>
  <c r="B542" i="9" s="1"/>
  <c r="E416" i="9"/>
  <c r="B416" i="9" s="1"/>
  <c r="D615" i="9"/>
  <c r="E617" i="9"/>
  <c r="B617" i="9" s="1"/>
  <c r="L413" i="9"/>
  <c r="J527" i="9"/>
  <c r="H527" i="9" s="1"/>
  <c r="J390" i="9"/>
  <c r="H390" i="9" s="1"/>
  <c r="D397" i="9"/>
  <c r="L443" i="9"/>
  <c r="J486" i="9"/>
  <c r="H486" i="9" s="1"/>
  <c r="E603" i="9"/>
  <c r="B603" i="9" s="1"/>
  <c r="L517" i="9"/>
  <c r="E468" i="9"/>
  <c r="B468" i="9" s="1"/>
  <c r="L514" i="9"/>
  <c r="J404" i="9"/>
  <c r="H404" i="9" s="1"/>
  <c r="J424" i="9"/>
  <c r="H424" i="9" s="1"/>
  <c r="L355" i="9"/>
  <c r="L385" i="9"/>
  <c r="D517" i="9"/>
  <c r="L417" i="9"/>
  <c r="L432" i="9"/>
  <c r="J416" i="9"/>
  <c r="H416" i="9" s="1"/>
  <c r="J386" i="9"/>
  <c r="H386" i="9" s="1"/>
  <c r="L394" i="9"/>
  <c r="E443" i="9"/>
  <c r="B443" i="9" s="1"/>
  <c r="D383" i="9"/>
  <c r="D399" i="9"/>
  <c r="E584" i="9"/>
  <c r="B584" i="9" s="1"/>
  <c r="L620" i="9"/>
  <c r="D499" i="9"/>
  <c r="E504" i="9"/>
  <c r="B504" i="9" s="1"/>
  <c r="E575" i="9"/>
  <c r="B575" i="9" s="1"/>
  <c r="L577" i="9"/>
  <c r="J399" i="9"/>
  <c r="H399" i="9" s="1"/>
  <c r="L475" i="9"/>
  <c r="D544" i="9"/>
  <c r="L672" i="9"/>
  <c r="D410" i="9"/>
  <c r="L352" i="9"/>
  <c r="E595" i="9"/>
  <c r="B595" i="9" s="1"/>
  <c r="J458" i="9"/>
  <c r="H458" i="9" s="1"/>
  <c r="E380" i="9"/>
  <c r="B380" i="9" s="1"/>
  <c r="J430" i="9"/>
  <c r="H430" i="9" s="1"/>
  <c r="E520" i="9"/>
  <c r="B520" i="9" s="1"/>
  <c r="E481" i="9"/>
  <c r="B481" i="9" s="1"/>
  <c r="L425" i="9"/>
  <c r="D404" i="9"/>
  <c r="E378" i="9"/>
  <c r="B378" i="9" s="1"/>
  <c r="L544" i="9"/>
  <c r="J423" i="9"/>
  <c r="H423" i="9" s="1"/>
  <c r="L353" i="9"/>
  <c r="E539" i="9"/>
  <c r="B539" i="9" s="1"/>
  <c r="D457" i="9"/>
  <c r="L351" i="9"/>
  <c r="J445" i="9"/>
  <c r="H445" i="9" s="1"/>
  <c r="D468" i="9"/>
  <c r="J439" i="9"/>
  <c r="H439" i="9" s="1"/>
  <c r="E476" i="9"/>
  <c r="B476" i="9" s="1"/>
  <c r="J674" i="9"/>
  <c r="H674" i="9" s="1"/>
  <c r="E447" i="9"/>
  <c r="B447" i="9" s="1"/>
  <c r="D370" i="9"/>
  <c r="D566" i="9"/>
  <c r="D355" i="9"/>
  <c r="J658" i="9"/>
  <c r="H658" i="9" s="1"/>
  <c r="J492" i="9"/>
  <c r="H492" i="9" s="1"/>
  <c r="E440" i="9"/>
  <c r="B440" i="9" s="1"/>
  <c r="L560" i="9"/>
  <c r="D364" i="9"/>
  <c r="E657" i="9"/>
  <c r="B657" i="9" s="1"/>
  <c r="E400" i="9"/>
  <c r="B400" i="9" s="1"/>
  <c r="L602" i="9"/>
  <c r="J356" i="9"/>
  <c r="H356" i="9" s="1"/>
  <c r="D422" i="9"/>
  <c r="E530" i="9"/>
  <c r="B530" i="9" s="1"/>
  <c r="E392" i="9"/>
  <c r="B392" i="9" s="1"/>
  <c r="J422" i="9"/>
  <c r="H422" i="9" s="1"/>
  <c r="J440" i="9"/>
  <c r="H440" i="9" s="1"/>
  <c r="D353" i="9"/>
  <c r="D496" i="9"/>
  <c r="D433" i="9"/>
  <c r="L379" i="9"/>
  <c r="E452" i="9"/>
  <c r="B452" i="9" s="1"/>
  <c r="J398" i="9"/>
  <c r="H398" i="9" s="1"/>
  <c r="D528" i="9"/>
  <c r="D354" i="9"/>
  <c r="E424" i="9"/>
  <c r="B424" i="9" s="1"/>
  <c r="L576" i="9"/>
  <c r="J593" i="9"/>
  <c r="H593" i="9" s="1"/>
  <c r="D601" i="9"/>
  <c r="L398" i="9"/>
  <c r="J584" i="9"/>
  <c r="H584" i="9" s="1"/>
  <c r="L605" i="9"/>
  <c r="J354" i="9"/>
  <c r="H354" i="9" s="1"/>
  <c r="L624" i="9"/>
  <c r="E429" i="9"/>
  <c r="B429" i="9" s="1"/>
  <c r="D400" i="9"/>
  <c r="J555" i="9"/>
  <c r="H555" i="9" s="1"/>
  <c r="D396" i="9"/>
  <c r="E613" i="9"/>
  <c r="B613" i="9" s="1"/>
  <c r="D579" i="9"/>
  <c r="D607" i="9"/>
  <c r="D456" i="9"/>
  <c r="L408" i="9"/>
  <c r="J574" i="9"/>
  <c r="H574" i="9" s="1"/>
  <c r="D483" i="9"/>
  <c r="L519" i="9"/>
  <c r="E597" i="9"/>
  <c r="B597" i="9" s="1"/>
  <c r="E573" i="9"/>
  <c r="B573" i="9" s="1"/>
  <c r="J500" i="9"/>
  <c r="H500" i="9" s="1"/>
  <c r="D419" i="9"/>
  <c r="E434" i="9"/>
  <c r="B434" i="9" s="1"/>
  <c r="D540" i="9"/>
  <c r="J585" i="9"/>
  <c r="H585" i="9" s="1"/>
  <c r="E607" i="9"/>
  <c r="B607" i="9" s="1"/>
  <c r="D625" i="9"/>
  <c r="E469" i="9"/>
  <c r="B469" i="9" s="1"/>
  <c r="L522" i="9"/>
  <c r="J556" i="9"/>
  <c r="H556" i="9" s="1"/>
  <c r="E572" i="9"/>
  <c r="B572" i="9" s="1"/>
  <c r="D583" i="9"/>
  <c r="J576" i="9"/>
  <c r="H576" i="9" s="1"/>
  <c r="J616" i="9"/>
  <c r="H616" i="9" s="1"/>
  <c r="E415" i="9"/>
  <c r="B415" i="9" s="1"/>
  <c r="D652" i="9"/>
  <c r="J561" i="9"/>
  <c r="H561" i="9" s="1"/>
  <c r="L561" i="9"/>
  <c r="E371" i="9"/>
  <c r="B371" i="9" s="1"/>
  <c r="L436" i="9"/>
  <c r="L411" i="9"/>
  <c r="D432" i="9"/>
  <c r="D485" i="9"/>
  <c r="E667" i="9"/>
  <c r="B667" i="9" s="1"/>
  <c r="E483" i="9"/>
  <c r="B483" i="9" s="1"/>
  <c r="J524" i="9"/>
  <c r="H524" i="9" s="1"/>
  <c r="L483" i="9"/>
  <c r="E441" i="9"/>
  <c r="B441" i="9" s="1"/>
  <c r="E586" i="9"/>
  <c r="B586" i="9" s="1"/>
  <c r="D476" i="9"/>
  <c r="I674" i="9"/>
  <c r="L476" i="9"/>
  <c r="L531" i="9"/>
  <c r="D590" i="9"/>
  <c r="L362" i="9"/>
  <c r="D379" i="9"/>
  <c r="D477" i="9"/>
  <c r="E491" i="9"/>
  <c r="B491" i="9" s="1"/>
  <c r="J472" i="9"/>
  <c r="H472" i="9" s="1"/>
  <c r="J359" i="9"/>
  <c r="H359" i="9" s="1"/>
  <c r="J531" i="9"/>
  <c r="H531" i="9" s="1"/>
  <c r="L564" i="9"/>
  <c r="D674" i="9"/>
  <c r="J482" i="9"/>
  <c r="H482" i="9" s="1"/>
  <c r="J433" i="9"/>
  <c r="H433" i="9" s="1"/>
  <c r="L617" i="9"/>
  <c r="L603" i="9"/>
  <c r="J507" i="9"/>
  <c r="H507" i="9" s="1"/>
  <c r="I669" i="9"/>
  <c r="J456" i="9"/>
  <c r="H456" i="9" s="1"/>
  <c r="D424" i="9"/>
  <c r="E608" i="9"/>
  <c r="B608" i="9" s="1"/>
  <c r="L481" i="9"/>
  <c r="L427" i="9"/>
  <c r="D375" i="9"/>
  <c r="J351" i="9"/>
  <c r="H351" i="9" s="1"/>
  <c r="D576" i="9"/>
  <c r="J391" i="9"/>
  <c r="H391" i="9" s="1"/>
  <c r="L473" i="9"/>
  <c r="J544" i="9"/>
  <c r="H544" i="9" s="1"/>
  <c r="J615" i="9"/>
  <c r="H615" i="9" s="1"/>
  <c r="E433" i="9"/>
  <c r="B433" i="9" s="1"/>
  <c r="D413" i="9"/>
  <c r="J567" i="9"/>
  <c r="H567" i="9" s="1"/>
  <c r="J365" i="9"/>
  <c r="H365" i="9" s="1"/>
  <c r="E383" i="9"/>
  <c r="B383" i="9" s="1"/>
  <c r="D475" i="9"/>
  <c r="E364" i="9"/>
  <c r="B364" i="9" s="1"/>
  <c r="E438" i="9"/>
  <c r="B438" i="9" s="1"/>
  <c r="E459" i="9"/>
  <c r="B459" i="9" s="1"/>
  <c r="J393" i="9"/>
  <c r="H393" i="9" s="1"/>
  <c r="J473" i="9"/>
  <c r="H473" i="9" s="1"/>
  <c r="J497" i="9"/>
  <c r="H497" i="9" s="1"/>
  <c r="E362" i="9"/>
  <c r="B362" i="9" s="1"/>
  <c r="E561" i="9"/>
  <c r="B561" i="9" s="1"/>
  <c r="L494" i="9"/>
  <c r="E577" i="9"/>
  <c r="B577" i="9" s="1"/>
  <c r="E366" i="9"/>
  <c r="B366" i="9" s="1"/>
  <c r="E508" i="9"/>
  <c r="B508" i="9" s="1"/>
  <c r="E418" i="9"/>
  <c r="B418" i="9" s="1"/>
  <c r="D501" i="9"/>
  <c r="J520" i="9"/>
  <c r="H520" i="9" s="1"/>
  <c r="L613" i="9"/>
  <c r="J530" i="9"/>
  <c r="H530" i="9" s="1"/>
  <c r="D619" i="9"/>
  <c r="J373" i="9"/>
  <c r="H373" i="9" s="1"/>
  <c r="E408" i="9"/>
  <c r="B408" i="9" s="1"/>
  <c r="L465" i="9"/>
  <c r="D473" i="9"/>
  <c r="L543" i="9"/>
  <c r="E525" i="9"/>
  <c r="B525" i="9" s="1"/>
  <c r="D417" i="9"/>
  <c r="E571" i="9"/>
  <c r="B571" i="9" s="1"/>
  <c r="E375" i="9"/>
  <c r="B375" i="9" s="1"/>
  <c r="D560" i="9"/>
  <c r="E496" i="9"/>
  <c r="B496" i="9" s="1"/>
  <c r="L404" i="9"/>
  <c r="D532" i="9"/>
  <c r="E377" i="9"/>
  <c r="B377" i="9" s="1"/>
  <c r="J587" i="9"/>
  <c r="H587" i="9" s="1"/>
  <c r="L607" i="9"/>
  <c r="D561" i="9"/>
  <c r="D606" i="9"/>
  <c r="L492" i="9"/>
  <c r="J510" i="9"/>
  <c r="H510" i="9" s="1"/>
  <c r="J620" i="9"/>
  <c r="H620" i="9" s="1"/>
  <c r="J412" i="9"/>
  <c r="H412" i="9" s="1"/>
  <c r="L545" i="9"/>
  <c r="E401" i="9"/>
  <c r="B401" i="9" s="1"/>
  <c r="D519" i="9"/>
  <c r="D568" i="9"/>
  <c r="L508" i="9"/>
  <c r="L365" i="9"/>
  <c r="L487" i="9"/>
  <c r="J395" i="9"/>
  <c r="H395" i="9" s="1"/>
  <c r="E594" i="9"/>
  <c r="B594" i="9" s="1"/>
  <c r="L458" i="9"/>
  <c r="L448" i="9"/>
  <c r="D570" i="9"/>
  <c r="L386" i="9"/>
  <c r="L421" i="9"/>
  <c r="J557" i="9"/>
  <c r="H557" i="9" s="1"/>
  <c r="D603" i="9"/>
  <c r="D670" i="9"/>
  <c r="J374" i="9"/>
  <c r="H374" i="9" s="1"/>
  <c r="D539" i="9"/>
  <c r="E518" i="9"/>
  <c r="B518" i="9" s="1"/>
  <c r="L401" i="9"/>
  <c r="D380" i="9"/>
  <c r="D382" i="9"/>
  <c r="J444" i="9"/>
  <c r="H444" i="9" s="1"/>
  <c r="J353" i="9"/>
  <c r="H353" i="9" s="1"/>
  <c r="D663" i="9"/>
  <c r="D358" i="9"/>
  <c r="L412" i="9"/>
  <c r="E670" i="9"/>
  <c r="B670" i="9" s="1"/>
  <c r="L515" i="9"/>
  <c r="E671" i="9"/>
  <c r="B671" i="9" s="1"/>
  <c r="L558" i="9"/>
  <c r="J595" i="9"/>
  <c r="H595" i="9" s="1"/>
  <c r="D453" i="9"/>
  <c r="E618" i="9"/>
  <c r="B618" i="9" s="1"/>
  <c r="E451" i="9"/>
  <c r="B451" i="9" s="1"/>
  <c r="L489" i="9"/>
  <c r="J591" i="9"/>
  <c r="H591" i="9" s="1"/>
  <c r="J532" i="9"/>
  <c r="H532" i="9" s="1"/>
  <c r="L384" i="9"/>
  <c r="D454" i="9"/>
  <c r="D498" i="9"/>
  <c r="J558" i="9"/>
  <c r="H558" i="9" s="1"/>
  <c r="E403" i="9"/>
  <c r="B403" i="9" s="1"/>
  <c r="D486" i="9"/>
  <c r="D494" i="9"/>
  <c r="L518" i="9"/>
  <c r="L382" i="9"/>
  <c r="E529" i="9"/>
  <c r="B529" i="9" s="1"/>
  <c r="L393" i="9"/>
  <c r="J432" i="9"/>
  <c r="H432" i="9" s="1"/>
  <c r="E557" i="9"/>
  <c r="B557" i="9" s="1"/>
  <c r="E431" i="9"/>
  <c r="B431" i="9" s="1"/>
  <c r="D474" i="9"/>
  <c r="J382" i="9"/>
  <c r="H382" i="9" s="1"/>
  <c r="D385" i="9"/>
  <c r="E466" i="9"/>
  <c r="B466" i="9" s="1"/>
  <c r="E638" i="9"/>
  <c r="B638" i="9" s="1"/>
  <c r="E556" i="9"/>
  <c r="B556" i="9" s="1"/>
  <c r="J518" i="9"/>
  <c r="H518" i="9" s="1"/>
  <c r="L374" i="9"/>
  <c r="L621" i="9"/>
  <c r="D421" i="9"/>
  <c r="E393" i="9"/>
  <c r="B393" i="9" s="1"/>
  <c r="J609" i="9"/>
  <c r="H609" i="9" s="1"/>
  <c r="L457" i="9"/>
  <c r="J411" i="9"/>
  <c r="H411" i="9" s="1"/>
  <c r="L486" i="9"/>
  <c r="E604" i="9"/>
  <c r="B604" i="9" s="1"/>
  <c r="L452" i="9"/>
  <c r="J397" i="9"/>
  <c r="H397" i="9" s="1"/>
  <c r="D431" i="9"/>
  <c r="J379" i="9"/>
  <c r="H379" i="9" s="1"/>
  <c r="E540" i="9"/>
  <c r="B540" i="9" s="1"/>
  <c r="J606" i="9"/>
  <c r="H606" i="9" s="1"/>
  <c r="D471" i="9"/>
  <c r="J357" i="9"/>
  <c r="H357" i="9" s="1"/>
  <c r="E559" i="9"/>
  <c r="B559" i="9" s="1"/>
  <c r="E358" i="9"/>
  <c r="B358" i="9" s="1"/>
  <c r="D490" i="9"/>
  <c r="E367" i="9"/>
  <c r="B367" i="9" s="1"/>
  <c r="E664" i="9"/>
  <c r="B664" i="9" s="1"/>
  <c r="L588" i="9"/>
  <c r="J417" i="9"/>
  <c r="H417" i="9" s="1"/>
  <c r="E592" i="9"/>
  <c r="B592" i="9" s="1"/>
  <c r="J447" i="9"/>
  <c r="H447" i="9" s="1"/>
  <c r="J533" i="9"/>
  <c r="H533" i="9" s="1"/>
  <c r="L625" i="9"/>
  <c r="J668" i="9"/>
  <c r="H668" i="9" s="1"/>
  <c r="J554" i="9"/>
  <c r="H554" i="9" s="1"/>
  <c r="L464" i="9"/>
  <c r="D548" i="9"/>
  <c r="E355" i="9"/>
  <c r="B355" i="9" s="1"/>
  <c r="L372" i="9"/>
  <c r="E385" i="9"/>
  <c r="B385" i="9" s="1"/>
  <c r="J502" i="9"/>
  <c r="H502" i="9" s="1"/>
  <c r="J401" i="9"/>
  <c r="H401" i="9" s="1"/>
  <c r="D508" i="9"/>
  <c r="E439" i="9"/>
  <c r="B439" i="9" s="1"/>
  <c r="E432" i="9"/>
  <c r="B432" i="9" s="1"/>
  <c r="L396" i="9"/>
  <c r="D556" i="9"/>
  <c r="D594" i="9"/>
  <c r="E554" i="9"/>
  <c r="B554" i="9" s="1"/>
  <c r="E533" i="9"/>
  <c r="B533" i="9" s="1"/>
  <c r="J471" i="9"/>
  <c r="H471" i="9" s="1"/>
  <c r="D401" i="9"/>
  <c r="L496" i="9"/>
  <c r="L454" i="9"/>
  <c r="J597" i="9"/>
  <c r="H597" i="9" s="1"/>
  <c r="E486" i="9"/>
  <c r="B486" i="9" s="1"/>
  <c r="J429" i="9"/>
  <c r="H429" i="9" s="1"/>
  <c r="E611" i="9"/>
  <c r="B611" i="9" s="1"/>
  <c r="D510" i="9"/>
  <c r="D351" i="9"/>
  <c r="D481" i="9"/>
  <c r="E658" i="9"/>
  <c r="B658" i="9" s="1"/>
  <c r="E351" i="9"/>
  <c r="B351" i="9" s="1"/>
  <c r="E442" i="9"/>
  <c r="B442" i="9" s="1"/>
  <c r="J664" i="9"/>
  <c r="H664" i="9" s="1"/>
  <c r="E427" i="9"/>
  <c r="B427" i="9" s="1"/>
  <c r="L662" i="9"/>
  <c r="D536" i="9"/>
  <c r="E382" i="9"/>
  <c r="B382" i="9" s="1"/>
  <c r="L389" i="9"/>
  <c r="E361" i="9"/>
  <c r="B361" i="9" s="1"/>
  <c r="L503" i="9"/>
  <c r="D427" i="9"/>
  <c r="D384" i="9"/>
  <c r="J598" i="9"/>
  <c r="H598" i="9" s="1"/>
  <c r="D542" i="9"/>
  <c r="E568" i="9"/>
  <c r="B568" i="9" s="1"/>
  <c r="L595" i="9"/>
  <c r="J487" i="9"/>
  <c r="H487" i="9" s="1"/>
  <c r="D394" i="9"/>
  <c r="E596" i="9"/>
  <c r="B596" i="9" s="1"/>
  <c r="D618" i="9"/>
  <c r="D575" i="9"/>
  <c r="J612" i="9"/>
  <c r="H612" i="9" s="1"/>
  <c r="J568" i="9"/>
  <c r="H568" i="9" s="1"/>
  <c r="J508" i="9"/>
  <c r="H508" i="9" s="1"/>
  <c r="E450" i="9"/>
  <c r="B450" i="9" s="1"/>
  <c r="L488" i="9"/>
  <c r="E426" i="9"/>
  <c r="B426" i="9" s="1"/>
  <c r="D505" i="9"/>
  <c r="D381" i="9"/>
  <c r="D616" i="9"/>
  <c r="E582" i="9"/>
  <c r="B582" i="9" s="1"/>
  <c r="L429" i="9"/>
  <c r="L555" i="9"/>
  <c r="D402" i="9"/>
  <c r="D497" i="9"/>
  <c r="D520" i="9"/>
  <c r="E534" i="9"/>
  <c r="B534" i="9" s="1"/>
  <c r="D449" i="9"/>
  <c r="J428" i="9"/>
  <c r="H428" i="9" s="1"/>
  <c r="J436" i="9"/>
  <c r="H436" i="9" s="1"/>
  <c r="D573" i="9"/>
  <c r="L586" i="9"/>
  <c r="J448" i="9"/>
  <c r="H448" i="9" s="1"/>
  <c r="L552" i="9"/>
  <c r="L430" i="9"/>
  <c r="E548" i="9"/>
  <c r="B548" i="9" s="1"/>
  <c r="D595" i="9"/>
  <c r="D622" i="9"/>
  <c r="E396" i="9"/>
  <c r="B396" i="9" s="1"/>
  <c r="E516" i="9"/>
  <c r="B516" i="9" s="1"/>
  <c r="L666" i="9"/>
  <c r="D489" i="9"/>
  <c r="D620" i="9"/>
  <c r="E502" i="9"/>
  <c r="B502" i="9" s="1"/>
  <c r="L360" i="9"/>
  <c r="E507" i="9"/>
  <c r="B507" i="9" s="1"/>
  <c r="E498" i="9"/>
  <c r="B498" i="9" s="1"/>
  <c r="E660" i="9"/>
  <c r="B660" i="9" s="1"/>
  <c r="J392" i="9"/>
  <c r="H392" i="9" s="1"/>
  <c r="D409" i="9"/>
  <c r="E398" i="9"/>
  <c r="B398" i="9" s="1"/>
  <c r="E566" i="9"/>
  <c r="B566" i="9" s="1"/>
  <c r="J400" i="9"/>
  <c r="H400" i="9" s="1"/>
  <c r="J622" i="9"/>
  <c r="H622" i="9" s="1"/>
  <c r="E579" i="9"/>
  <c r="B579" i="9" s="1"/>
  <c r="D562" i="9"/>
  <c r="E465" i="9"/>
  <c r="B465" i="9" s="1"/>
  <c r="E397" i="9"/>
  <c r="B397" i="9" s="1"/>
  <c r="L402" i="9"/>
  <c r="J352" i="9"/>
  <c r="H352" i="9" s="1"/>
  <c r="D572" i="9"/>
  <c r="L528" i="9"/>
  <c r="E511" i="9"/>
  <c r="B511" i="9" s="1"/>
  <c r="L456" i="9"/>
  <c r="D524" i="9"/>
  <c r="L469" i="9"/>
  <c r="E536" i="9"/>
  <c r="B536" i="9" s="1"/>
  <c r="L521" i="9"/>
  <c r="J559" i="9"/>
  <c r="H559" i="9" s="1"/>
  <c r="E373" i="9"/>
  <c r="B373" i="9" s="1"/>
  <c r="E614" i="9"/>
  <c r="B614" i="9" s="1"/>
  <c r="J442" i="9"/>
  <c r="H442" i="9" s="1"/>
  <c r="D591" i="9"/>
  <c r="J363" i="9"/>
  <c r="H363" i="9" s="1"/>
  <c r="J564" i="9"/>
  <c r="H564" i="9" s="1"/>
  <c r="J569" i="9"/>
  <c r="H569" i="9" s="1"/>
  <c r="D377" i="9"/>
  <c r="L551" i="9"/>
  <c r="D577" i="9"/>
  <c r="D574" i="9"/>
  <c r="L538" i="9"/>
  <c r="L655" i="9"/>
  <c r="L596" i="9"/>
  <c r="J414" i="9"/>
  <c r="H414" i="9" s="1"/>
  <c r="J602" i="9"/>
  <c r="H602" i="9" s="1"/>
  <c r="D444" i="9"/>
  <c r="L472" i="9"/>
  <c r="E514" i="9"/>
  <c r="B514" i="9" s="1"/>
  <c r="D559" i="9"/>
  <c r="J385" i="9"/>
  <c r="H385" i="9" s="1"/>
  <c r="L371" i="9"/>
  <c r="L369" i="9"/>
  <c r="D430" i="9"/>
  <c r="D462" i="9"/>
  <c r="D487" i="9"/>
  <c r="J543" i="9"/>
  <c r="H543" i="9" s="1"/>
  <c r="D360" i="9"/>
  <c r="L513" i="9"/>
  <c r="J577" i="9"/>
  <c r="H577" i="9" s="1"/>
  <c r="D587" i="9"/>
  <c r="J548" i="9"/>
  <c r="H548" i="9" s="1"/>
  <c r="J369" i="9"/>
  <c r="H369" i="9" s="1"/>
  <c r="L441" i="9"/>
  <c r="E593" i="9"/>
  <c r="B593" i="9" s="1"/>
  <c r="L637" i="9"/>
  <c r="L439" i="9"/>
  <c r="L438" i="9"/>
  <c r="L364" i="9"/>
  <c r="L378" i="9"/>
  <c r="E528" i="9"/>
  <c r="B528" i="9" s="1"/>
  <c r="J599" i="9"/>
  <c r="H599" i="9" s="1"/>
  <c r="L563" i="9"/>
  <c r="J387" i="9"/>
  <c r="H387" i="9" s="1"/>
  <c r="L540" i="9"/>
  <c r="L511" i="9"/>
  <c r="D597" i="9"/>
  <c r="J582" i="9"/>
  <c r="H582" i="9" s="1"/>
  <c r="J425" i="9"/>
  <c r="H425" i="9" s="1"/>
  <c r="E523" i="9"/>
  <c r="B523" i="9" s="1"/>
  <c r="D467" i="9"/>
  <c r="L409" i="9"/>
  <c r="L471" i="9"/>
  <c r="L546" i="9"/>
  <c r="E600" i="9"/>
  <c r="B600" i="9" s="1"/>
  <c r="J407" i="9"/>
  <c r="H407" i="9" s="1"/>
  <c r="J435" i="9"/>
  <c r="H435" i="9" s="1"/>
  <c r="J493" i="9"/>
  <c r="H493" i="9" s="1"/>
  <c r="J504" i="9"/>
  <c r="H504" i="9" s="1"/>
  <c r="E500" i="9"/>
  <c r="B500" i="9" s="1"/>
  <c r="L447" i="9"/>
  <c r="L380" i="9"/>
  <c r="J619" i="9"/>
  <c r="H619" i="9" s="1"/>
  <c r="E512" i="9"/>
  <c r="B512" i="9" s="1"/>
  <c r="E493" i="9"/>
  <c r="B493" i="9" s="1"/>
  <c r="D545" i="9"/>
  <c r="L594" i="9"/>
  <c r="L493" i="9"/>
  <c r="D450" i="9"/>
  <c r="L463" i="9"/>
  <c r="L668" i="9"/>
  <c r="J461" i="9"/>
  <c r="H461" i="9" s="1"/>
  <c r="D502" i="9"/>
  <c r="E487" i="9"/>
  <c r="B487" i="9" s="1"/>
  <c r="L587" i="9"/>
  <c r="E436" i="9"/>
  <c r="B436" i="9" s="1"/>
  <c r="E448" i="9"/>
  <c r="B448" i="9" s="1"/>
  <c r="E477" i="9"/>
  <c r="B477" i="9" s="1"/>
  <c r="E581" i="9"/>
  <c r="B581" i="9" s="1"/>
  <c r="L533" i="9"/>
  <c r="D518" i="9"/>
  <c r="D593" i="9"/>
  <c r="D441" i="9"/>
  <c r="L415" i="9"/>
  <c r="D531" i="9"/>
  <c r="L671" i="9"/>
  <c r="L462" i="9"/>
  <c r="L375" i="9"/>
  <c r="D621" i="9"/>
  <c r="E372" i="9"/>
  <c r="B372" i="9" s="1"/>
  <c r="L604" i="9"/>
  <c r="J371" i="9"/>
  <c r="H371" i="9" s="1"/>
  <c r="J418" i="9"/>
  <c r="H418" i="9" s="1"/>
  <c r="E435" i="9"/>
  <c r="B435" i="9" s="1"/>
  <c r="D482" i="9"/>
  <c r="E574" i="9"/>
  <c r="B574" i="9" s="1"/>
  <c r="J489" i="9"/>
  <c r="H489" i="9" s="1"/>
  <c r="D586" i="9"/>
  <c r="E464" i="9"/>
  <c r="B464" i="9" s="1"/>
  <c r="L485" i="9"/>
  <c r="L356" i="9"/>
  <c r="L565" i="9"/>
  <c r="I661" i="9"/>
  <c r="J406" i="9"/>
  <c r="H406" i="9" s="1"/>
  <c r="L370" i="9"/>
  <c r="J409" i="9"/>
  <c r="H409" i="9" s="1"/>
  <c r="J452" i="9"/>
  <c r="H452" i="9" s="1"/>
  <c r="E522" i="9"/>
  <c r="B522" i="9" s="1"/>
  <c r="L480" i="9"/>
  <c r="L449" i="9"/>
  <c r="D525" i="9"/>
  <c r="E602" i="9"/>
  <c r="B602" i="9" s="1"/>
  <c r="D414" i="9"/>
  <c r="L590" i="9"/>
  <c r="J410" i="9"/>
  <c r="H410" i="9" s="1"/>
  <c r="J652" i="9"/>
  <c r="H652" i="9" s="1"/>
  <c r="E437" i="9"/>
  <c r="B437" i="9" s="1"/>
  <c r="L490" i="9"/>
  <c r="L612" i="9"/>
  <c r="D405" i="9"/>
  <c r="J396" i="9"/>
  <c r="H396" i="9" s="1"/>
  <c r="D362" i="9"/>
  <c r="L670" i="9"/>
  <c r="L482" i="9"/>
  <c r="D374" i="9"/>
  <c r="J403" i="9"/>
  <c r="H403" i="9" s="1"/>
  <c r="D565" i="9"/>
  <c r="L559" i="9"/>
  <c r="L609" i="9"/>
  <c r="L622" i="9"/>
  <c r="D526" i="9"/>
  <c r="D569" i="9"/>
  <c r="J480" i="9"/>
  <c r="H480" i="9" s="1"/>
  <c r="E563" i="9"/>
  <c r="B563" i="9" s="1"/>
  <c r="D446" i="9"/>
  <c r="D398" i="9"/>
  <c r="D600" i="9"/>
  <c r="J415" i="9"/>
  <c r="H415" i="9" s="1"/>
  <c r="E599" i="9"/>
  <c r="B599" i="9" s="1"/>
  <c r="L357" i="9"/>
  <c r="J366" i="9"/>
  <c r="H366" i="9" s="1"/>
  <c r="L491" i="9"/>
  <c r="D602" i="9"/>
  <c r="E515" i="9"/>
  <c r="B515" i="9" s="1"/>
  <c r="L388" i="9"/>
  <c r="D592" i="9"/>
  <c r="E549" i="9"/>
  <c r="B549" i="9" s="1"/>
  <c r="E489" i="9"/>
  <c r="B489" i="9" s="1"/>
  <c r="J523" i="9"/>
  <c r="H523" i="9" s="1"/>
  <c r="D582" i="9"/>
  <c r="L391" i="9"/>
  <c r="D604" i="9"/>
  <c r="D436" i="9"/>
  <c r="L455" i="9"/>
  <c r="L400" i="9"/>
  <c r="J540" i="9"/>
  <c r="H540" i="9" s="1"/>
  <c r="E410" i="9"/>
  <c r="B410" i="9" s="1"/>
  <c r="D386" i="9"/>
  <c r="E524" i="9"/>
  <c r="B524" i="9" s="1"/>
  <c r="L405" i="9"/>
  <c r="J546" i="9"/>
  <c r="H546" i="9" s="1"/>
  <c r="J549" i="9"/>
  <c r="H549" i="9" s="1"/>
  <c r="I664" i="9"/>
  <c r="L354" i="9"/>
  <c r="L509" i="9"/>
  <c r="J488" i="9"/>
  <c r="H488" i="9" s="1"/>
  <c r="L520" i="9"/>
  <c r="J553" i="9"/>
  <c r="H553" i="9" s="1"/>
  <c r="E390" i="9"/>
  <c r="B390" i="9" s="1"/>
  <c r="D470" i="9"/>
  <c r="E407" i="9"/>
  <c r="B407" i="9" s="1"/>
  <c r="D503" i="9"/>
  <c r="L399" i="9"/>
  <c r="J516" i="9"/>
  <c r="H516" i="9" s="1"/>
  <c r="J545" i="9"/>
  <c r="H545" i="9" s="1"/>
  <c r="J539" i="9"/>
  <c r="H539" i="9" s="1"/>
  <c r="D359" i="9"/>
  <c r="L574" i="9"/>
  <c r="D461" i="9"/>
  <c r="D459" i="9"/>
  <c r="J394" i="9"/>
  <c r="H394" i="9" s="1"/>
  <c r="J511" i="9"/>
  <c r="H511" i="9" s="1"/>
  <c r="J421" i="9"/>
  <c r="H421" i="9" s="1"/>
  <c r="E565" i="9"/>
  <c r="B565" i="9" s="1"/>
  <c r="E615" i="9"/>
  <c r="B615" i="9" s="1"/>
  <c r="J563" i="9"/>
  <c r="H563" i="9" s="1"/>
  <c r="E488" i="9"/>
  <c r="B488" i="9" s="1"/>
  <c r="D357" i="9"/>
  <c r="J537" i="9"/>
  <c r="H537" i="9" s="1"/>
  <c r="L568" i="9"/>
  <c r="D589" i="9"/>
  <c r="J484" i="9"/>
  <c r="H484" i="9" s="1"/>
  <c r="J475" i="9"/>
  <c r="H475" i="9" s="1"/>
  <c r="D558" i="9"/>
  <c r="D365" i="9"/>
  <c r="L433" i="9"/>
  <c r="D529" i="9"/>
  <c r="E462" i="9"/>
  <c r="B462" i="9" s="1"/>
  <c r="L539" i="9"/>
  <c r="L541" i="9"/>
  <c r="D511" i="9"/>
  <c r="J462" i="9"/>
  <c r="H462" i="9" s="1"/>
  <c r="E570" i="9"/>
  <c r="B570" i="9" s="1"/>
  <c r="J427" i="9"/>
  <c r="H427" i="9" s="1"/>
  <c r="E499" i="9"/>
  <c r="B499" i="9" s="1"/>
  <c r="D522" i="9"/>
  <c r="L529" i="9"/>
  <c r="J586" i="9"/>
  <c r="H586" i="9" s="1"/>
  <c r="L530" i="9"/>
  <c r="E654" i="9"/>
  <c r="B654" i="9" s="1"/>
  <c r="E461" i="9"/>
  <c r="B461" i="9" s="1"/>
  <c r="J608" i="9"/>
  <c r="H608" i="9" s="1"/>
  <c r="I655" i="9"/>
  <c r="L422" i="9"/>
  <c r="J503" i="9"/>
  <c r="H503" i="9" s="1"/>
  <c r="L501" i="9"/>
  <c r="L420" i="9"/>
  <c r="J383" i="9"/>
  <c r="H383" i="9" s="1"/>
  <c r="J490" i="9"/>
  <c r="H490" i="9" s="1"/>
  <c r="D673" i="9"/>
  <c r="E422" i="9"/>
  <c r="B422" i="9" s="1"/>
  <c r="D478" i="9"/>
  <c r="J623" i="9"/>
  <c r="H623" i="9" s="1"/>
  <c r="D516" i="9"/>
  <c r="J481" i="9"/>
  <c r="H481" i="9" s="1"/>
  <c r="D367" i="9"/>
  <c r="E430" i="9"/>
  <c r="B430" i="9" s="1"/>
  <c r="E623" i="9"/>
  <c r="B623" i="9" s="1"/>
  <c r="J522" i="9"/>
  <c r="H522" i="9" s="1"/>
  <c r="D507" i="9"/>
  <c r="J519" i="9"/>
  <c r="H519" i="9" s="1"/>
  <c r="E379" i="9"/>
  <c r="B379" i="9" s="1"/>
  <c r="E527" i="9"/>
  <c r="B527" i="9" s="1"/>
  <c r="E590" i="9"/>
  <c r="B590" i="9" s="1"/>
  <c r="L584" i="9"/>
  <c r="E560" i="9"/>
  <c r="B560" i="9" s="1"/>
  <c r="J402" i="9"/>
  <c r="H402" i="9" s="1"/>
  <c r="D440" i="9"/>
  <c r="D547" i="9"/>
  <c r="J614" i="9"/>
  <c r="H614" i="9" s="1"/>
  <c r="J610" i="9"/>
  <c r="H610" i="9" s="1"/>
  <c r="J380" i="9"/>
  <c r="H380" i="9" s="1"/>
  <c r="J388" i="9"/>
  <c r="H388" i="9" s="1"/>
  <c r="L608" i="9"/>
  <c r="L502" i="9"/>
  <c r="J474" i="9"/>
  <c r="H474" i="9" s="1"/>
  <c r="L537" i="9"/>
  <c r="E356" i="9"/>
  <c r="B356" i="9" s="1"/>
  <c r="L461" i="9"/>
  <c r="D442" i="9"/>
  <c r="E509" i="9"/>
  <c r="B509" i="9" s="1"/>
  <c r="E363" i="9"/>
  <c r="B363" i="9" s="1"/>
  <c r="E583" i="9"/>
  <c r="B583" i="9" s="1"/>
  <c r="D535" i="9"/>
  <c r="E555" i="9"/>
  <c r="B555" i="9" s="1"/>
  <c r="J451" i="9"/>
  <c r="H451" i="9" s="1"/>
  <c r="L664" i="9"/>
  <c r="D455" i="9"/>
  <c r="J571" i="9"/>
  <c r="H571" i="9" s="1"/>
  <c r="L572" i="9"/>
  <c r="J509" i="9"/>
  <c r="H509" i="9" s="1"/>
  <c r="D411" i="9"/>
  <c r="J437" i="9"/>
  <c r="H437" i="9" s="1"/>
  <c r="D500" i="9"/>
  <c r="D428" i="9"/>
  <c r="D451" i="9"/>
  <c r="D363" i="9"/>
  <c r="D608" i="9"/>
  <c r="E413" i="9"/>
  <c r="B413" i="9" s="1"/>
  <c r="J457" i="9"/>
  <c r="H457" i="9" s="1"/>
  <c r="E550" i="9"/>
  <c r="B550" i="9" s="1"/>
  <c r="E576" i="9"/>
  <c r="B576" i="9" s="1"/>
  <c r="L366" i="9"/>
  <c r="D479" i="9"/>
  <c r="J370" i="9"/>
  <c r="H370" i="9" s="1"/>
  <c r="L592" i="9"/>
  <c r="L434" i="9"/>
  <c r="E386" i="9"/>
  <c r="B386" i="9" s="1"/>
  <c r="L527" i="9"/>
  <c r="J358" i="9"/>
  <c r="H358" i="9" s="1"/>
  <c r="D521" i="9"/>
  <c r="E663" i="9"/>
  <c r="B663" i="9" s="1"/>
  <c r="L601" i="9"/>
  <c r="J575" i="9"/>
  <c r="H575" i="9" s="1"/>
  <c r="E480" i="9"/>
  <c r="B480" i="9" s="1"/>
  <c r="E369" i="9"/>
  <c r="B369" i="9" s="1"/>
  <c r="D492" i="9"/>
  <c r="E624" i="9"/>
  <c r="B624" i="9" s="1"/>
  <c r="J613" i="9"/>
  <c r="H613" i="9" s="1"/>
  <c r="D624" i="9"/>
  <c r="D488" i="9"/>
  <c r="L567" i="9"/>
  <c r="D378" i="9"/>
  <c r="L383" i="9"/>
  <c r="L451" i="9"/>
  <c r="L523" i="9"/>
  <c r="D610" i="9"/>
  <c r="E456" i="9"/>
  <c r="B456" i="9" s="1"/>
  <c r="E535" i="9"/>
  <c r="B535" i="9" s="1"/>
  <c r="E517" i="9"/>
  <c r="B517" i="9" s="1"/>
  <c r="D617" i="9"/>
  <c r="E619" i="9"/>
  <c r="B619" i="9" s="1"/>
  <c r="E588" i="9"/>
  <c r="B588" i="9" s="1"/>
  <c r="J603" i="9"/>
  <c r="H603" i="9" s="1"/>
  <c r="E482" i="9"/>
  <c r="B482" i="9" s="1"/>
  <c r="C21" i="7"/>
  <c r="A22" i="7" s="1"/>
  <c r="B21" i="7"/>
  <c r="D21" i="7" s="1"/>
  <c r="A22" i="1"/>
  <c r="E421" i="9" l="1"/>
  <c r="B421" i="9" s="1"/>
  <c r="L571" i="9"/>
  <c r="J514" i="9"/>
  <c r="H514" i="9" s="1"/>
  <c r="J459" i="9"/>
  <c r="H459" i="9" s="1"/>
  <c r="J499" i="9"/>
  <c r="H499" i="9" s="1"/>
  <c r="E612" i="9"/>
  <c r="B612" i="9" s="1"/>
  <c r="D509" i="9"/>
  <c r="E521" i="9"/>
  <c r="B521" i="9" s="1"/>
  <c r="E519" i="9"/>
  <c r="B519" i="9" s="1"/>
  <c r="E501" i="9"/>
  <c r="B501" i="9" s="1"/>
  <c r="D408" i="9"/>
  <c r="A408" i="9" s="1"/>
  <c r="L532" i="9"/>
  <c r="L534" i="9"/>
  <c r="L498" i="9"/>
  <c r="J604" i="9"/>
  <c r="H604" i="9" s="1"/>
  <c r="E552" i="9"/>
  <c r="B552" i="9" s="1"/>
  <c r="E546" i="9"/>
  <c r="B546" i="9" s="1"/>
  <c r="E417" i="9"/>
  <c r="B417" i="9" s="1"/>
  <c r="J536" i="9"/>
  <c r="H536" i="9" s="1"/>
  <c r="E479" i="9"/>
  <c r="B479" i="9" s="1"/>
  <c r="E474" i="9"/>
  <c r="B474" i="9" s="1"/>
  <c r="E423" i="9"/>
  <c r="B423" i="9" s="1"/>
  <c r="D605" i="9"/>
  <c r="A605" i="9" s="1"/>
  <c r="L570" i="9"/>
  <c r="J624" i="9"/>
  <c r="H624" i="9" s="1"/>
  <c r="J476" i="9"/>
  <c r="H476" i="9" s="1"/>
  <c r="L406" i="9"/>
  <c r="J611" i="9"/>
  <c r="H611" i="9" s="1"/>
  <c r="E384" i="9"/>
  <c r="B384" i="9" s="1"/>
  <c r="E505" i="9"/>
  <c r="B505" i="9" s="1"/>
  <c r="L495" i="9"/>
  <c r="D513" i="9"/>
  <c r="E471" i="9"/>
  <c r="B471" i="9" s="1"/>
  <c r="E376" i="9"/>
  <c r="B376" i="9" s="1"/>
  <c r="E532" i="9"/>
  <c r="B532" i="9" s="1"/>
  <c r="E625" i="9"/>
  <c r="B625" i="9" s="1"/>
  <c r="E420" i="9"/>
  <c r="B420" i="9" s="1"/>
  <c r="E567" i="9"/>
  <c r="B567" i="9" s="1"/>
  <c r="L556" i="9"/>
  <c r="J408" i="9"/>
  <c r="H408" i="9" s="1"/>
  <c r="E470" i="9"/>
  <c r="B470" i="9" s="1"/>
  <c r="E490" i="9"/>
  <c r="B490" i="9" s="1"/>
  <c r="J669" i="9"/>
  <c r="H669" i="9" s="1"/>
  <c r="D465" i="9"/>
  <c r="A465" i="9" s="1"/>
  <c r="L477" i="9"/>
  <c r="J420" i="9"/>
  <c r="H420" i="9" s="1"/>
  <c r="L580" i="9"/>
  <c r="L562" i="9"/>
  <c r="D361" i="9"/>
  <c r="F361" i="9" s="1"/>
  <c r="J454" i="9"/>
  <c r="H454" i="9" s="1"/>
  <c r="L368" i="9"/>
  <c r="E551" i="9"/>
  <c r="B551" i="9" s="1"/>
  <c r="L416" i="9"/>
  <c r="J381" i="9"/>
  <c r="H381" i="9" s="1"/>
  <c r="D563" i="9"/>
  <c r="A563" i="9" s="1"/>
  <c r="L424" i="9"/>
  <c r="D372" i="9"/>
  <c r="A372" i="9" s="1"/>
  <c r="E370" i="9"/>
  <c r="B370" i="9" s="1"/>
  <c r="D425" i="9"/>
  <c r="A425" i="9" s="1"/>
  <c r="D426" i="9"/>
  <c r="F426" i="9" s="1"/>
  <c r="J662" i="9"/>
  <c r="H662" i="9" s="1"/>
  <c r="J625" i="9"/>
  <c r="H625" i="9" s="1"/>
  <c r="I666" i="9"/>
  <c r="E428" i="9"/>
  <c r="B428" i="9" s="1"/>
  <c r="L395" i="9"/>
  <c r="L582" i="9"/>
  <c r="L597" i="9"/>
  <c r="J535" i="9"/>
  <c r="H535" i="9" s="1"/>
  <c r="L600" i="9"/>
  <c r="E389" i="9"/>
  <c r="B389" i="9" s="1"/>
  <c r="L569" i="9"/>
  <c r="J552" i="9"/>
  <c r="H552" i="9" s="1"/>
  <c r="J578" i="9"/>
  <c r="H578" i="9" s="1"/>
  <c r="D369" i="9"/>
  <c r="A369" i="9" s="1"/>
  <c r="E538" i="9"/>
  <c r="B538" i="9" s="1"/>
  <c r="I672" i="9"/>
  <c r="L367" i="9"/>
  <c r="D668" i="9"/>
  <c r="A668" i="9" s="1"/>
  <c r="D466" i="9"/>
  <c r="A466" i="9" s="1"/>
  <c r="E668" i="9"/>
  <c r="B668" i="9" s="1"/>
  <c r="J572" i="9"/>
  <c r="H572" i="9" s="1"/>
  <c r="B1371" i="1"/>
  <c r="A1370" i="1"/>
  <c r="A1370" i="4" s="1"/>
  <c r="E598" i="9"/>
  <c r="B598" i="9" s="1"/>
  <c r="E395" i="9"/>
  <c r="B395" i="9" s="1"/>
  <c r="E601" i="9"/>
  <c r="B601" i="9" s="1"/>
  <c r="D551" i="9"/>
  <c r="L598" i="9"/>
  <c r="L467" i="9"/>
  <c r="D541" i="9"/>
  <c r="A541" i="9" s="1"/>
  <c r="D530" i="9"/>
  <c r="A530" i="9" s="1"/>
  <c r="L466" i="9"/>
  <c r="J464" i="9"/>
  <c r="H464" i="9" s="1"/>
  <c r="E531" i="9"/>
  <c r="B531" i="9" s="1"/>
  <c r="J600" i="9"/>
  <c r="H600" i="9" s="1"/>
  <c r="E394" i="9"/>
  <c r="B394" i="9" s="1"/>
  <c r="E374" i="9"/>
  <c r="B374" i="9" s="1"/>
  <c r="L575" i="9"/>
  <c r="L506" i="9"/>
  <c r="L431" i="9"/>
  <c r="E485" i="9"/>
  <c r="B485" i="9" s="1"/>
  <c r="L579" i="9"/>
  <c r="D567" i="9"/>
  <c r="A567" i="9" s="1"/>
  <c r="E553" i="9"/>
  <c r="B553" i="9" s="1"/>
  <c r="E406" i="9"/>
  <c r="B406" i="9" s="1"/>
  <c r="J453" i="9"/>
  <c r="H453" i="9" s="1"/>
  <c r="E445" i="9"/>
  <c r="B445" i="9" s="1"/>
  <c r="E411" i="9"/>
  <c r="B411" i="9" s="1"/>
  <c r="L376" i="9"/>
  <c r="J460" i="9"/>
  <c r="H460" i="9" s="1"/>
  <c r="J513" i="9"/>
  <c r="H513" i="9" s="1"/>
  <c r="J538" i="9"/>
  <c r="H538" i="9" s="1"/>
  <c r="E457" i="9"/>
  <c r="B457" i="9" s="1"/>
  <c r="E585" i="9"/>
  <c r="B585" i="9" s="1"/>
  <c r="D439" i="9"/>
  <c r="A439" i="9" s="1"/>
  <c r="J498" i="9"/>
  <c r="H498" i="9" s="1"/>
  <c r="L403" i="9"/>
  <c r="J601" i="9"/>
  <c r="H601" i="9" s="1"/>
  <c r="D491" i="9"/>
  <c r="A491" i="9" s="1"/>
  <c r="J596" i="9"/>
  <c r="H596" i="9" s="1"/>
  <c r="D420" i="9"/>
  <c r="A420" i="9" s="1"/>
  <c r="L381" i="9"/>
  <c r="E412" i="9"/>
  <c r="B412" i="9" s="1"/>
  <c r="D472" i="9"/>
  <c r="L573" i="9"/>
  <c r="D546" i="9"/>
  <c r="A546" i="9" s="1"/>
  <c r="D352" i="9"/>
  <c r="A352" i="9" s="1"/>
  <c r="L440" i="9"/>
  <c r="J443" i="9"/>
  <c r="H443" i="9" s="1"/>
  <c r="D564" i="9"/>
  <c r="A564" i="9" s="1"/>
  <c r="D571" i="9"/>
  <c r="F571" i="9" s="1"/>
  <c r="D609" i="9"/>
  <c r="A609" i="9" s="1"/>
  <c r="D423" i="9"/>
  <c r="D537" i="9"/>
  <c r="A537" i="9" s="1"/>
  <c r="E497" i="9"/>
  <c r="B497" i="9" s="1"/>
  <c r="J496" i="9"/>
  <c r="H496" i="9" s="1"/>
  <c r="E541" i="9"/>
  <c r="B541" i="9" s="1"/>
  <c r="L435" i="9"/>
  <c r="D596" i="9"/>
  <c r="A596" i="9" s="1"/>
  <c r="J372" i="9"/>
  <c r="H372" i="9" s="1"/>
  <c r="E616" i="9"/>
  <c r="B616" i="9" s="1"/>
  <c r="D671" i="9"/>
  <c r="A671" i="9" s="1"/>
  <c r="D407" i="9"/>
  <c r="A407" i="9" s="1"/>
  <c r="L407" i="9"/>
  <c r="L619" i="9"/>
  <c r="J570" i="9"/>
  <c r="H570" i="9" s="1"/>
  <c r="E621" i="9"/>
  <c r="B621" i="9" s="1"/>
  <c r="L550" i="9"/>
  <c r="E402" i="9"/>
  <c r="B402" i="9" s="1"/>
  <c r="D514" i="9"/>
  <c r="D448" i="9"/>
  <c r="A448" i="9" s="1"/>
  <c r="D538" i="9"/>
  <c r="A538" i="9" s="1"/>
  <c r="L446" i="9"/>
  <c r="D388" i="9"/>
  <c r="A388" i="9" s="1"/>
  <c r="D552" i="9"/>
  <c r="F552" i="9" s="1"/>
  <c r="L618" i="9"/>
  <c r="D554" i="9"/>
  <c r="A554" i="9" s="1"/>
  <c r="I658" i="9"/>
  <c r="Q658" i="9" s="1"/>
  <c r="K658" i="9" s="1"/>
  <c r="J362" i="9"/>
  <c r="H362" i="9" s="1"/>
  <c r="D447" i="9"/>
  <c r="A447" i="9" s="1"/>
  <c r="J413" i="9"/>
  <c r="H413" i="9" s="1"/>
  <c r="D458" i="9"/>
  <c r="A458" i="9" s="1"/>
  <c r="D527" i="9"/>
  <c r="A527" i="9" s="1"/>
  <c r="E404" i="9"/>
  <c r="B404" i="9" s="1"/>
  <c r="L428" i="9"/>
  <c r="L397" i="9"/>
  <c r="E526" i="9"/>
  <c r="B526" i="9" s="1"/>
  <c r="L614" i="9"/>
  <c r="L479" i="9"/>
  <c r="L390" i="9"/>
  <c r="D460" i="9"/>
  <c r="L547" i="9"/>
  <c r="J446" i="9"/>
  <c r="H446" i="9" s="1"/>
  <c r="J672" i="9"/>
  <c r="H672" i="9" s="1"/>
  <c r="J378" i="9"/>
  <c r="H378" i="9" s="1"/>
  <c r="L526" i="9"/>
  <c r="D523" i="9"/>
  <c r="A523" i="9" s="1"/>
  <c r="L459" i="9"/>
  <c r="E368" i="9"/>
  <c r="B368" i="9" s="1"/>
  <c r="E425" i="9"/>
  <c r="B425" i="9" s="1"/>
  <c r="D515" i="9"/>
  <c r="F515" i="9" s="1"/>
  <c r="J368" i="9"/>
  <c r="H368" i="9" s="1"/>
  <c r="D452" i="9"/>
  <c r="F452" i="9" s="1"/>
  <c r="D623" i="9"/>
  <c r="A623" i="9" s="1"/>
  <c r="L623" i="9"/>
  <c r="E391" i="9"/>
  <c r="B391" i="9" s="1"/>
  <c r="J560" i="9"/>
  <c r="H560" i="9" s="1"/>
  <c r="D555" i="9"/>
  <c r="A555" i="9" s="1"/>
  <c r="E458" i="9"/>
  <c r="B458" i="9" s="1"/>
  <c r="J468" i="9"/>
  <c r="H468" i="9" s="1"/>
  <c r="D657" i="9"/>
  <c r="F657" i="9" s="1"/>
  <c r="L478" i="9"/>
  <c r="J469" i="9"/>
  <c r="H469" i="9" s="1"/>
  <c r="D445" i="9"/>
  <c r="J389" i="9"/>
  <c r="H389" i="9" s="1"/>
  <c r="L615" i="9"/>
  <c r="D387" i="9"/>
  <c r="A387" i="9" s="1"/>
  <c r="J470" i="9"/>
  <c r="H470" i="9" s="1"/>
  <c r="J617" i="9"/>
  <c r="H617" i="9" s="1"/>
  <c r="E562" i="9"/>
  <c r="B562" i="9" s="1"/>
  <c r="J501" i="9"/>
  <c r="H501" i="9" s="1"/>
  <c r="D581" i="9"/>
  <c r="F581" i="9" s="1"/>
  <c r="L549" i="9"/>
  <c r="L611" i="9"/>
  <c r="L585" i="9"/>
  <c r="J547" i="9"/>
  <c r="H547" i="9" s="1"/>
  <c r="D611" i="9"/>
  <c r="F611" i="9" s="1"/>
  <c r="D418" i="9"/>
  <c r="F418" i="9" s="1"/>
  <c r="D469" i="9"/>
  <c r="A469" i="9" s="1"/>
  <c r="L474" i="9"/>
  <c r="J438" i="9"/>
  <c r="H438" i="9" s="1"/>
  <c r="L387" i="9"/>
  <c r="L593" i="9"/>
  <c r="E580" i="9"/>
  <c r="B580" i="9" s="1"/>
  <c r="D584" i="9"/>
  <c r="F584" i="9" s="1"/>
  <c r="E587" i="9"/>
  <c r="B587" i="9" s="1"/>
  <c r="D393" i="9"/>
  <c r="A393" i="9" s="1"/>
  <c r="E354" i="9"/>
  <c r="B354" i="9" s="1"/>
  <c r="J621" i="9"/>
  <c r="H621" i="9" s="1"/>
  <c r="D416" i="9"/>
  <c r="A416" i="9" s="1"/>
  <c r="E545" i="9"/>
  <c r="B545" i="9" s="1"/>
  <c r="J512" i="9"/>
  <c r="H512" i="9" s="1"/>
  <c r="L610" i="9"/>
  <c r="D373" i="9"/>
  <c r="A373" i="9" s="1"/>
  <c r="E609" i="9"/>
  <c r="B609" i="9" s="1"/>
  <c r="E669" i="9"/>
  <c r="B669" i="9" s="1"/>
  <c r="D504" i="9"/>
  <c r="F504" i="9" s="1"/>
  <c r="E467" i="9"/>
  <c r="B467" i="9" s="1"/>
  <c r="E419" i="9"/>
  <c r="B419" i="9" s="1"/>
  <c r="L525" i="9"/>
  <c r="L581" i="9"/>
  <c r="E414" i="9"/>
  <c r="B414" i="9" s="1"/>
  <c r="J449" i="9"/>
  <c r="H449" i="9" s="1"/>
  <c r="L616" i="9"/>
  <c r="D512" i="9"/>
  <c r="F512" i="9" s="1"/>
  <c r="D435" i="9"/>
  <c r="A435" i="9" s="1"/>
  <c r="E463" i="9"/>
  <c r="B463" i="9" s="1"/>
  <c r="E495" i="9"/>
  <c r="B495" i="9" s="1"/>
  <c r="I654" i="9"/>
  <c r="M654" i="9" s="1"/>
  <c r="D550" i="9"/>
  <c r="A550" i="9" s="1"/>
  <c r="E353" i="9"/>
  <c r="B353" i="9" s="1"/>
  <c r="J466" i="9"/>
  <c r="H466" i="9" s="1"/>
  <c r="D533" i="9"/>
  <c r="A533" i="9" s="1"/>
  <c r="E543" i="9"/>
  <c r="B543" i="9" s="1"/>
  <c r="E444" i="9"/>
  <c r="B444" i="9" s="1"/>
  <c r="L442" i="9"/>
  <c r="D415" i="9"/>
  <c r="A415" i="9" s="1"/>
  <c r="J360" i="9"/>
  <c r="H360" i="9" s="1"/>
  <c r="D434" i="9"/>
  <c r="A434" i="9" s="1"/>
  <c r="J434" i="9"/>
  <c r="H434" i="9" s="1"/>
  <c r="D553" i="9"/>
  <c r="A553" i="9" s="1"/>
  <c r="J483" i="9"/>
  <c r="H483" i="9" s="1"/>
  <c r="L578" i="9"/>
  <c r="J355" i="9"/>
  <c r="H355" i="9" s="1"/>
  <c r="E352" i="9"/>
  <c r="B352" i="9" s="1"/>
  <c r="E569" i="9"/>
  <c r="B569" i="9" s="1"/>
  <c r="L583" i="9"/>
  <c r="J656" i="9"/>
  <c r="H656" i="9" s="1"/>
  <c r="D356" i="9"/>
  <c r="F356" i="9" s="1"/>
  <c r="J566" i="9"/>
  <c r="H566" i="9" s="1"/>
  <c r="L423" i="9"/>
  <c r="I671" i="9"/>
  <c r="M671" i="9" s="1"/>
  <c r="J590" i="9"/>
  <c r="H590" i="9" s="1"/>
  <c r="D598" i="9"/>
  <c r="A598" i="9" s="1"/>
  <c r="J426" i="9"/>
  <c r="H426" i="9" s="1"/>
  <c r="D495" i="9"/>
  <c r="A495" i="9" s="1"/>
  <c r="D390" i="9"/>
  <c r="A390" i="9" s="1"/>
  <c r="L589" i="9"/>
  <c r="L359" i="9"/>
  <c r="E473" i="9"/>
  <c r="B473" i="9" s="1"/>
  <c r="E381" i="9"/>
  <c r="B381" i="9" s="1"/>
  <c r="E537" i="9"/>
  <c r="B537" i="9" s="1"/>
  <c r="J550" i="9"/>
  <c r="H550" i="9" s="1"/>
  <c r="D429" i="9"/>
  <c r="A429" i="9" s="1"/>
  <c r="L591" i="9"/>
  <c r="L524" i="9"/>
  <c r="J419" i="9"/>
  <c r="H419" i="9" s="1"/>
  <c r="D406" i="9"/>
  <c r="A406" i="9" s="1"/>
  <c r="J455" i="9"/>
  <c r="H455" i="9" s="1"/>
  <c r="J479" i="9"/>
  <c r="H479" i="9" s="1"/>
  <c r="L361" i="9"/>
  <c r="J525" i="9"/>
  <c r="H525" i="9" s="1"/>
  <c r="E547" i="9"/>
  <c r="B547" i="9" s="1"/>
  <c r="J465" i="9"/>
  <c r="H465" i="9" s="1"/>
  <c r="E359" i="9"/>
  <c r="B359" i="9" s="1"/>
  <c r="L512" i="9"/>
  <c r="E506" i="9"/>
  <c r="B506" i="9" s="1"/>
  <c r="D376" i="9"/>
  <c r="A376" i="9" s="1"/>
  <c r="J384" i="9"/>
  <c r="H384" i="9" s="1"/>
  <c r="E454" i="9"/>
  <c r="B454" i="9" s="1"/>
  <c r="E578" i="9"/>
  <c r="B578" i="9" s="1"/>
  <c r="J361" i="9"/>
  <c r="H361" i="9" s="1"/>
  <c r="J491" i="9"/>
  <c r="H491" i="9" s="1"/>
  <c r="J580" i="9"/>
  <c r="H580" i="9" s="1"/>
  <c r="J594" i="9"/>
  <c r="H594" i="9" s="1"/>
  <c r="D368" i="9"/>
  <c r="D395" i="9"/>
  <c r="A395" i="9" s="1"/>
  <c r="D443" i="9"/>
  <c r="A443" i="9" s="1"/>
  <c r="J477" i="9"/>
  <c r="H477" i="9" s="1"/>
  <c r="J579" i="9"/>
  <c r="H579" i="9" s="1"/>
  <c r="E388" i="9"/>
  <c r="B388" i="9" s="1"/>
  <c r="L437" i="9"/>
  <c r="L453" i="9"/>
  <c r="L557" i="9"/>
  <c r="D613" i="9"/>
  <c r="A613" i="9" s="1"/>
  <c r="D543" i="9"/>
  <c r="A543" i="9" s="1"/>
  <c r="E620" i="9"/>
  <c r="B620" i="9" s="1"/>
  <c r="D585" i="9"/>
  <c r="A585" i="9" s="1"/>
  <c r="L377" i="9"/>
  <c r="L414" i="9"/>
  <c r="L500" i="9"/>
  <c r="J534" i="9"/>
  <c r="H534" i="9" s="1"/>
  <c r="E460" i="9"/>
  <c r="B460" i="9" s="1"/>
  <c r="E622" i="9"/>
  <c r="B622" i="9" s="1"/>
  <c r="D578" i="9"/>
  <c r="A578" i="9" s="1"/>
  <c r="D614" i="9"/>
  <c r="A614" i="9" s="1"/>
  <c r="E564" i="9"/>
  <c r="B564" i="9" s="1"/>
  <c r="J592" i="9"/>
  <c r="H592" i="9" s="1"/>
  <c r="D599" i="9"/>
  <c r="A599" i="9" s="1"/>
  <c r="J431" i="9"/>
  <c r="H431" i="9" s="1"/>
  <c r="E357" i="9"/>
  <c r="B357" i="9" s="1"/>
  <c r="E360" i="9"/>
  <c r="B360" i="9" s="1"/>
  <c r="L630" i="9"/>
  <c r="L499" i="9"/>
  <c r="J467" i="9"/>
  <c r="H467" i="9" s="1"/>
  <c r="D391" i="9"/>
  <c r="A391" i="9" s="1"/>
  <c r="L542" i="9"/>
  <c r="J551" i="9"/>
  <c r="H551" i="9" s="1"/>
  <c r="D557" i="9"/>
  <c r="A557" i="9" s="1"/>
  <c r="J515" i="9"/>
  <c r="H515" i="9" s="1"/>
  <c r="L599" i="9"/>
  <c r="D580" i="9"/>
  <c r="A580" i="9" s="1"/>
  <c r="E589" i="9"/>
  <c r="B589" i="9" s="1"/>
  <c r="E387" i="9"/>
  <c r="B387" i="9" s="1"/>
  <c r="J441" i="9"/>
  <c r="H441" i="9" s="1"/>
  <c r="E605" i="9"/>
  <c r="B605" i="9" s="1"/>
  <c r="J639" i="9"/>
  <c r="H639" i="9" s="1"/>
  <c r="E446" i="9"/>
  <c r="B446" i="9" s="1"/>
  <c r="J463" i="9"/>
  <c r="H463" i="9" s="1"/>
  <c r="J526" i="9"/>
  <c r="H526" i="9" s="1"/>
  <c r="L363" i="9"/>
  <c r="J581" i="9"/>
  <c r="H581" i="9" s="1"/>
  <c r="J565" i="9"/>
  <c r="H565" i="9" s="1"/>
  <c r="J485" i="9"/>
  <c r="H485" i="9" s="1"/>
  <c r="J588" i="9"/>
  <c r="H588" i="9" s="1"/>
  <c r="D389" i="9"/>
  <c r="F389" i="9" s="1"/>
  <c r="L450" i="9"/>
  <c r="J528" i="9"/>
  <c r="H528" i="9" s="1"/>
  <c r="J521" i="9"/>
  <c r="H521" i="9" s="1"/>
  <c r="D534" i="9"/>
  <c r="A534" i="9" s="1"/>
  <c r="J583" i="9"/>
  <c r="H583" i="9" s="1"/>
  <c r="E606" i="9"/>
  <c r="B606" i="9" s="1"/>
  <c r="L516" i="9"/>
  <c r="J529" i="9"/>
  <c r="H529" i="9" s="1"/>
  <c r="J573" i="9"/>
  <c r="H573" i="9" s="1"/>
  <c r="D392" i="9"/>
  <c r="A392" i="9" s="1"/>
  <c r="E405" i="9"/>
  <c r="B405" i="9" s="1"/>
  <c r="J541" i="9"/>
  <c r="H541" i="9" s="1"/>
  <c r="E399" i="9"/>
  <c r="B399" i="9" s="1"/>
  <c r="E503" i="9"/>
  <c r="B503" i="9" s="1"/>
  <c r="J589" i="9"/>
  <c r="H589" i="9" s="1"/>
  <c r="L510" i="9"/>
  <c r="L418" i="9"/>
  <c r="D463" i="9"/>
  <c r="A463" i="9" s="1"/>
  <c r="D403" i="9"/>
  <c r="A403" i="9" s="1"/>
  <c r="E365" i="9"/>
  <c r="B365" i="9" s="1"/>
  <c r="J562" i="9"/>
  <c r="H562" i="9" s="1"/>
  <c r="L444" i="9"/>
  <c r="L410" i="9"/>
  <c r="J632" i="9"/>
  <c r="H632" i="9" s="1"/>
  <c r="J375" i="9"/>
  <c r="H375" i="9" s="1"/>
  <c r="J505" i="9"/>
  <c r="H505" i="9" s="1"/>
  <c r="J633" i="9"/>
  <c r="H633" i="9" s="1"/>
  <c r="E513" i="9"/>
  <c r="B513" i="9" s="1"/>
  <c r="L507" i="9"/>
  <c r="D438" i="9"/>
  <c r="A438" i="9" s="1"/>
  <c r="L660" i="9"/>
  <c r="L566" i="9"/>
  <c r="D588" i="9"/>
  <c r="A588" i="9" s="1"/>
  <c r="E453" i="9"/>
  <c r="B453" i="9" s="1"/>
  <c r="E674" i="9"/>
  <c r="B674" i="9" s="1"/>
  <c r="L553" i="9"/>
  <c r="L548" i="9"/>
  <c r="J376" i="9"/>
  <c r="H376" i="9" s="1"/>
  <c r="I673" i="9"/>
  <c r="M673" i="9" s="1"/>
  <c r="L642" i="9"/>
  <c r="I656" i="9"/>
  <c r="Q656" i="9" s="1"/>
  <c r="K656" i="9" s="1"/>
  <c r="L663" i="9"/>
  <c r="D645" i="9"/>
  <c r="A645" i="9" s="1"/>
  <c r="D484" i="9"/>
  <c r="A484" i="9" s="1"/>
  <c r="L373" i="9"/>
  <c r="E484" i="9"/>
  <c r="B484" i="9" s="1"/>
  <c r="J650" i="9"/>
  <c r="H650" i="9" s="1"/>
  <c r="E634" i="9"/>
  <c r="B634" i="9" s="1"/>
  <c r="E640" i="9"/>
  <c r="B640" i="9" s="1"/>
  <c r="E626" i="9"/>
  <c r="B626" i="9" s="1"/>
  <c r="D626" i="9"/>
  <c r="A626" i="9" s="1"/>
  <c r="D664" i="9"/>
  <c r="A664" i="9" s="1"/>
  <c r="D648" i="9"/>
  <c r="A648" i="9" s="1"/>
  <c r="E472" i="9"/>
  <c r="B472" i="9" s="1"/>
  <c r="I660" i="9"/>
  <c r="M660" i="9" s="1"/>
  <c r="J665" i="9"/>
  <c r="H665" i="9" s="1"/>
  <c r="D669" i="9"/>
  <c r="A669" i="9" s="1"/>
  <c r="J495" i="9"/>
  <c r="H495" i="9" s="1"/>
  <c r="D630" i="9"/>
  <c r="A630" i="9" s="1"/>
  <c r="E558" i="9"/>
  <c r="B558" i="9" s="1"/>
  <c r="L665" i="9"/>
  <c r="J660" i="9"/>
  <c r="H660" i="9" s="1"/>
  <c r="J647" i="9"/>
  <c r="H647" i="9" s="1"/>
  <c r="E627" i="9"/>
  <c r="B627" i="9" s="1"/>
  <c r="J673" i="9"/>
  <c r="H673" i="9" s="1"/>
  <c r="L647" i="9"/>
  <c r="L628" i="9"/>
  <c r="E643" i="9"/>
  <c r="B643" i="9" s="1"/>
  <c r="J636" i="9"/>
  <c r="H636" i="9" s="1"/>
  <c r="J657" i="9"/>
  <c r="H657" i="9" s="1"/>
  <c r="L673" i="9"/>
  <c r="L636" i="9"/>
  <c r="J629" i="9"/>
  <c r="H629" i="9" s="1"/>
  <c r="D643" i="9"/>
  <c r="A643" i="9" s="1"/>
  <c r="I663" i="9"/>
  <c r="M663" i="9" s="1"/>
  <c r="E629" i="9"/>
  <c r="B629" i="9" s="1"/>
  <c r="E673" i="9"/>
  <c r="B673" i="9" s="1"/>
  <c r="D638" i="9"/>
  <c r="A638" i="9" s="1"/>
  <c r="D639" i="9"/>
  <c r="A639" i="9" s="1"/>
  <c r="D640" i="9"/>
  <c r="A640" i="9" s="1"/>
  <c r="L635" i="9"/>
  <c r="E637" i="9"/>
  <c r="B637" i="9" s="1"/>
  <c r="J651" i="9"/>
  <c r="H651" i="9" s="1"/>
  <c r="E662" i="9"/>
  <c r="B662" i="9" s="1"/>
  <c r="D634" i="9"/>
  <c r="A634" i="9" s="1"/>
  <c r="L651" i="9"/>
  <c r="J648" i="9"/>
  <c r="H648" i="9" s="1"/>
  <c r="I657" i="9"/>
  <c r="Q657" i="9" s="1"/>
  <c r="K657" i="9" s="1"/>
  <c r="L656" i="9"/>
  <c r="D672" i="9"/>
  <c r="A672" i="9" s="1"/>
  <c r="J640" i="9"/>
  <c r="H640" i="9" s="1"/>
  <c r="L659" i="9"/>
  <c r="L653" i="9"/>
  <c r="E631" i="9"/>
  <c r="B631" i="9" s="1"/>
  <c r="D650" i="9"/>
  <c r="A650" i="9" s="1"/>
  <c r="J659" i="9"/>
  <c r="H659" i="9" s="1"/>
  <c r="E666" i="9"/>
  <c r="B666" i="9" s="1"/>
  <c r="D649" i="9"/>
  <c r="A649" i="9" s="1"/>
  <c r="E630" i="9"/>
  <c r="B630" i="9" s="1"/>
  <c r="L633" i="9"/>
  <c r="I665" i="9"/>
  <c r="Q665" i="9" s="1"/>
  <c r="K665" i="9" s="1"/>
  <c r="J653" i="9"/>
  <c r="H653" i="9" s="1"/>
  <c r="E635" i="9"/>
  <c r="B635" i="9" s="1"/>
  <c r="D667" i="9"/>
  <c r="A667" i="9" s="1"/>
  <c r="I667" i="9"/>
  <c r="M667" i="9" s="1"/>
  <c r="D655" i="9"/>
  <c r="A655" i="9" s="1"/>
  <c r="L638" i="9"/>
  <c r="E632" i="9"/>
  <c r="B632" i="9" s="1"/>
  <c r="D665" i="9"/>
  <c r="A665" i="9" s="1"/>
  <c r="L649" i="9"/>
  <c r="D646" i="9"/>
  <c r="A646" i="9" s="1"/>
  <c r="J670" i="9"/>
  <c r="H670" i="9" s="1"/>
  <c r="J643" i="9"/>
  <c r="H643" i="9" s="1"/>
  <c r="D644" i="9"/>
  <c r="A644" i="9" s="1"/>
  <c r="L674" i="9"/>
  <c r="L667" i="9"/>
  <c r="J644" i="9"/>
  <c r="H644" i="9" s="1"/>
  <c r="E636" i="9"/>
  <c r="B636" i="9" s="1"/>
  <c r="D659" i="9"/>
  <c r="A659" i="9" s="1"/>
  <c r="E655" i="9"/>
  <c r="B655" i="9" s="1"/>
  <c r="D636" i="9"/>
  <c r="A636" i="9" s="1"/>
  <c r="L634" i="9"/>
  <c r="E649" i="9"/>
  <c r="B649" i="9" s="1"/>
  <c r="D641" i="9"/>
  <c r="A641" i="9" s="1"/>
  <c r="J631" i="9"/>
  <c r="H631" i="9" s="1"/>
  <c r="E656" i="9"/>
  <c r="B656" i="9" s="1"/>
  <c r="I668" i="9"/>
  <c r="M668" i="9" s="1"/>
  <c r="E641" i="9"/>
  <c r="B641" i="9" s="1"/>
  <c r="D632" i="9"/>
  <c r="A632" i="9" s="1"/>
  <c r="D658" i="9"/>
  <c r="A658" i="9" s="1"/>
  <c r="L641" i="9"/>
  <c r="D656" i="9"/>
  <c r="A656" i="9" s="1"/>
  <c r="D628" i="9"/>
  <c r="A628" i="9" s="1"/>
  <c r="D642" i="9"/>
  <c r="A642" i="9" s="1"/>
  <c r="L661" i="9"/>
  <c r="D651" i="9"/>
  <c r="A651" i="9" s="1"/>
  <c r="J638" i="9"/>
  <c r="H638" i="9" s="1"/>
  <c r="L639" i="9"/>
  <c r="D660" i="9"/>
  <c r="A660" i="9" s="1"/>
  <c r="E639" i="9"/>
  <c r="B639" i="9" s="1"/>
  <c r="J628" i="9"/>
  <c r="H628" i="9" s="1"/>
  <c r="D629" i="9"/>
  <c r="A629" i="9" s="1"/>
  <c r="D631" i="9"/>
  <c r="A631" i="9" s="1"/>
  <c r="L654" i="9"/>
  <c r="L629" i="9"/>
  <c r="E644" i="9"/>
  <c r="B644" i="9" s="1"/>
  <c r="E645" i="9"/>
  <c r="B645" i="9" s="1"/>
  <c r="I653" i="9"/>
  <c r="L645" i="9"/>
  <c r="L669" i="9"/>
  <c r="J635" i="9"/>
  <c r="H635" i="9" s="1"/>
  <c r="J630" i="9"/>
  <c r="H630" i="9" s="1"/>
  <c r="L640" i="9"/>
  <c r="E628" i="9"/>
  <c r="B628" i="9" s="1"/>
  <c r="E651" i="9"/>
  <c r="B651" i="9" s="1"/>
  <c r="E659" i="9"/>
  <c r="B659" i="9" s="1"/>
  <c r="E652" i="9"/>
  <c r="B652" i="9" s="1"/>
  <c r="E633" i="9"/>
  <c r="B633" i="9" s="1"/>
  <c r="J627" i="9"/>
  <c r="H627" i="9" s="1"/>
  <c r="L657" i="9"/>
  <c r="J661" i="9"/>
  <c r="H661" i="9" s="1"/>
  <c r="E672" i="9"/>
  <c r="B672" i="9" s="1"/>
  <c r="L632" i="9"/>
  <c r="D647" i="9"/>
  <c r="A647" i="9" s="1"/>
  <c r="J626" i="9"/>
  <c r="H626" i="9" s="1"/>
  <c r="L631" i="9"/>
  <c r="L626" i="9"/>
  <c r="D633" i="9"/>
  <c r="J634" i="9"/>
  <c r="H634" i="9" s="1"/>
  <c r="J654" i="9"/>
  <c r="H654" i="9" s="1"/>
  <c r="L643" i="9"/>
  <c r="J649" i="9"/>
  <c r="H649" i="9" s="1"/>
  <c r="J646" i="9"/>
  <c r="H646" i="9" s="1"/>
  <c r="L658" i="9"/>
  <c r="D635" i="9"/>
  <c r="A635" i="9" s="1"/>
  <c r="D637" i="9"/>
  <c r="L648" i="9"/>
  <c r="J666" i="9"/>
  <c r="H666" i="9" s="1"/>
  <c r="E653" i="9"/>
  <c r="B653" i="9" s="1"/>
  <c r="L646" i="9"/>
  <c r="E650" i="9"/>
  <c r="B650" i="9" s="1"/>
  <c r="D653" i="9"/>
  <c r="E646" i="9"/>
  <c r="J667" i="9"/>
  <c r="H667" i="9" s="1"/>
  <c r="E642" i="9"/>
  <c r="E647" i="9"/>
  <c r="D666" i="9"/>
  <c r="E648" i="9"/>
  <c r="I659" i="9"/>
  <c r="E665" i="9"/>
  <c r="L652" i="9"/>
  <c r="J637" i="9"/>
  <c r="H637" i="9" s="1"/>
  <c r="J642" i="9"/>
  <c r="H642" i="9" s="1"/>
  <c r="I670" i="9"/>
  <c r="L627" i="9"/>
  <c r="D627" i="9"/>
  <c r="J641" i="9"/>
  <c r="H641" i="9" s="1"/>
  <c r="D661" i="9"/>
  <c r="A661" i="9" s="1"/>
  <c r="I662" i="9"/>
  <c r="J663" i="9"/>
  <c r="H663" i="9" s="1"/>
  <c r="L644" i="9"/>
  <c r="A654" i="9"/>
  <c r="F654" i="9"/>
  <c r="A464" i="9"/>
  <c r="F464" i="9"/>
  <c r="A514" i="9"/>
  <c r="F514" i="9"/>
  <c r="A362" i="9"/>
  <c r="F362" i="9"/>
  <c r="A457" i="9"/>
  <c r="F457" i="9"/>
  <c r="A617" i="9"/>
  <c r="F617" i="9"/>
  <c r="A428" i="9"/>
  <c r="F428" i="9"/>
  <c r="A531" i="9"/>
  <c r="A502" i="9"/>
  <c r="F502" i="9"/>
  <c r="A462" i="9"/>
  <c r="F462" i="9"/>
  <c r="A618" i="9"/>
  <c r="F618" i="9"/>
  <c r="A454" i="9"/>
  <c r="A670" i="9"/>
  <c r="F670" i="9"/>
  <c r="A652" i="9"/>
  <c r="A540" i="9"/>
  <c r="F540" i="9"/>
  <c r="A579" i="9"/>
  <c r="F579" i="9"/>
  <c r="M672" i="9"/>
  <c r="Q672" i="9"/>
  <c r="K672" i="9" s="1"/>
  <c r="A522" i="9"/>
  <c r="F522" i="9"/>
  <c r="A556" i="9"/>
  <c r="F556" i="9"/>
  <c r="A569" i="9"/>
  <c r="A430" i="9"/>
  <c r="F430" i="9"/>
  <c r="A471" i="9"/>
  <c r="A568" i="9"/>
  <c r="F568" i="9"/>
  <c r="A413" i="9"/>
  <c r="F413" i="9"/>
  <c r="A424" i="9"/>
  <c r="F424" i="9"/>
  <c r="A355" i="9"/>
  <c r="F355" i="9"/>
  <c r="A399" i="9"/>
  <c r="A615" i="9"/>
  <c r="F615" i="9"/>
  <c r="A662" i="9"/>
  <c r="A473" i="9"/>
  <c r="A603" i="9"/>
  <c r="F603" i="9"/>
  <c r="A492" i="9"/>
  <c r="F492" i="9"/>
  <c r="A547" i="9"/>
  <c r="A589" i="9"/>
  <c r="F461" i="9"/>
  <c r="A461" i="9"/>
  <c r="A602" i="9"/>
  <c r="F602" i="9"/>
  <c r="A526" i="9"/>
  <c r="A482" i="9"/>
  <c r="F482" i="9"/>
  <c r="F441" i="9"/>
  <c r="A441" i="9"/>
  <c r="A597" i="9"/>
  <c r="F597" i="9"/>
  <c r="A574" i="9"/>
  <c r="F574" i="9"/>
  <c r="A562" i="9"/>
  <c r="A616" i="9"/>
  <c r="A394" i="9"/>
  <c r="A536" i="9"/>
  <c r="F536" i="9"/>
  <c r="A421" i="9"/>
  <c r="F421" i="9"/>
  <c r="A358" i="9"/>
  <c r="F358" i="9"/>
  <c r="A519" i="9"/>
  <c r="F519" i="9"/>
  <c r="A532" i="9"/>
  <c r="A419" i="9"/>
  <c r="A396" i="9"/>
  <c r="F396" i="9"/>
  <c r="A566" i="9"/>
  <c r="F566" i="9"/>
  <c r="A410" i="9"/>
  <c r="F410" i="9"/>
  <c r="A383" i="9"/>
  <c r="F383" i="9"/>
  <c r="A506" i="9"/>
  <c r="A507" i="9"/>
  <c r="F507" i="9"/>
  <c r="A510" i="9"/>
  <c r="F510" i="9"/>
  <c r="A498" i="9"/>
  <c r="F498" i="9"/>
  <c r="A405" i="9"/>
  <c r="A367" i="9"/>
  <c r="F367" i="9"/>
  <c r="A620" i="9"/>
  <c r="A573" i="9"/>
  <c r="F573" i="9"/>
  <c r="A381" i="9"/>
  <c r="A508" i="9"/>
  <c r="F508" i="9"/>
  <c r="A663" i="9"/>
  <c r="F663" i="9"/>
  <c r="A619" i="9"/>
  <c r="F619" i="9"/>
  <c r="M669" i="9"/>
  <c r="Q669" i="9"/>
  <c r="K669" i="9" s="1"/>
  <c r="F477" i="9"/>
  <c r="A477" i="9"/>
  <c r="A354" i="9"/>
  <c r="A422" i="9"/>
  <c r="F422" i="9"/>
  <c r="A370" i="9"/>
  <c r="A535" i="9"/>
  <c r="F535" i="9"/>
  <c r="A592" i="9"/>
  <c r="F592" i="9"/>
  <c r="A601" i="9"/>
  <c r="A359" i="9"/>
  <c r="A379" i="9"/>
  <c r="F379" i="9"/>
  <c r="A583" i="9"/>
  <c r="F583" i="9"/>
  <c r="A400" i="9"/>
  <c r="F400" i="9"/>
  <c r="A528" i="9"/>
  <c r="F528" i="9"/>
  <c r="A544" i="9"/>
  <c r="F544" i="9"/>
  <c r="A412" i="9"/>
  <c r="F412" i="9"/>
  <c r="A586" i="9"/>
  <c r="F586" i="9"/>
  <c r="A487" i="9"/>
  <c r="F487" i="9"/>
  <c r="A500" i="9"/>
  <c r="F500" i="9"/>
  <c r="A442" i="9"/>
  <c r="F442" i="9"/>
  <c r="A516" i="9"/>
  <c r="F516" i="9"/>
  <c r="A357" i="9"/>
  <c r="A604" i="9"/>
  <c r="F604" i="9"/>
  <c r="A559" i="9"/>
  <c r="F559" i="9"/>
  <c r="A377" i="9"/>
  <c r="F377" i="9"/>
  <c r="A524" i="9"/>
  <c r="F524" i="9"/>
  <c r="A431" i="9"/>
  <c r="F431" i="9"/>
  <c r="A570" i="9"/>
  <c r="F570" i="9"/>
  <c r="A560" i="9"/>
  <c r="F560" i="9"/>
  <c r="F485" i="9"/>
  <c r="A485" i="9"/>
  <c r="A404" i="9"/>
  <c r="A493" i="9"/>
  <c r="F493" i="9"/>
  <c r="A551" i="9"/>
  <c r="F551" i="9"/>
  <c r="A472" i="9"/>
  <c r="F448" i="9"/>
  <c r="A470" i="9"/>
  <c r="F470" i="9"/>
  <c r="A436" i="9"/>
  <c r="F436" i="9"/>
  <c r="M664" i="9"/>
  <c r="Q664" i="9"/>
  <c r="K664" i="9" s="1"/>
  <c r="M661" i="9"/>
  <c r="Q661" i="9"/>
  <c r="K661" i="9" s="1"/>
  <c r="A587" i="9"/>
  <c r="A449" i="9"/>
  <c r="F449" i="9"/>
  <c r="A542" i="9"/>
  <c r="F542" i="9"/>
  <c r="A401" i="9"/>
  <c r="F401" i="9"/>
  <c r="A382" i="9"/>
  <c r="F382" i="9"/>
  <c r="A590" i="9"/>
  <c r="F590" i="9"/>
  <c r="A432" i="9"/>
  <c r="F432" i="9"/>
  <c r="A371" i="9"/>
  <c r="F371" i="9"/>
  <c r="A513" i="9"/>
  <c r="M666" i="9"/>
  <c r="Q666" i="9"/>
  <c r="K666" i="9" s="1"/>
  <c r="A452" i="9"/>
  <c r="Y23" i="1"/>
  <c r="A386" i="9"/>
  <c r="F386" i="9"/>
  <c r="A479" i="9"/>
  <c r="A593" i="9"/>
  <c r="F593" i="9"/>
  <c r="A610" i="9"/>
  <c r="F610" i="9"/>
  <c r="A489" i="9"/>
  <c r="F489" i="9"/>
  <c r="A545" i="9"/>
  <c r="A380" i="9"/>
  <c r="F380" i="9"/>
  <c r="A483" i="9"/>
  <c r="F483" i="9"/>
  <c r="A549" i="9"/>
  <c r="F549" i="9"/>
  <c r="A366" i="9"/>
  <c r="F366" i="9"/>
  <c r="A624" i="9"/>
  <c r="F624" i="9"/>
  <c r="A558" i="9"/>
  <c r="A474" i="9"/>
  <c r="A607" i="9"/>
  <c r="F607" i="9"/>
  <c r="A459" i="9"/>
  <c r="F459" i="9"/>
  <c r="A440" i="9"/>
  <c r="F440" i="9"/>
  <c r="Q655" i="9"/>
  <c r="K655" i="9" s="1"/>
  <c r="M655" i="9"/>
  <c r="A518" i="9"/>
  <c r="F518" i="9"/>
  <c r="A455" i="9"/>
  <c r="F455" i="9"/>
  <c r="A478" i="9"/>
  <c r="F478" i="9"/>
  <c r="A494" i="9"/>
  <c r="F494" i="9"/>
  <c r="A501" i="9"/>
  <c r="F501" i="9"/>
  <c r="A378" i="9"/>
  <c r="F378" i="9"/>
  <c r="A521" i="9"/>
  <c r="F521" i="9"/>
  <c r="F529" i="9"/>
  <c r="A529" i="9"/>
  <c r="A600" i="9"/>
  <c r="F600" i="9"/>
  <c r="A374" i="9"/>
  <c r="A414" i="9"/>
  <c r="A621" i="9"/>
  <c r="F621" i="9"/>
  <c r="A444" i="9"/>
  <c r="A409" i="9"/>
  <c r="F409" i="9"/>
  <c r="A622" i="9"/>
  <c r="A520" i="9"/>
  <c r="F520" i="9"/>
  <c r="A384" i="9"/>
  <c r="F384" i="9"/>
  <c r="A486" i="9"/>
  <c r="F486" i="9"/>
  <c r="A417" i="9"/>
  <c r="F417" i="9"/>
  <c r="A433" i="9"/>
  <c r="F433" i="9"/>
  <c r="A364" i="9"/>
  <c r="F364" i="9"/>
  <c r="A468" i="9"/>
  <c r="F468" i="9"/>
  <c r="A397" i="9"/>
  <c r="F397" i="9"/>
  <c r="A437" i="9"/>
  <c r="F437" i="9"/>
  <c r="A460" i="9"/>
  <c r="A411" i="9"/>
  <c r="A511" i="9"/>
  <c r="F511" i="9"/>
  <c r="A608" i="9"/>
  <c r="F608" i="9"/>
  <c r="A673" i="9"/>
  <c r="A398" i="9"/>
  <c r="F398" i="9"/>
  <c r="A360" i="9"/>
  <c r="A591" i="9"/>
  <c r="F591" i="9"/>
  <c r="A572" i="9"/>
  <c r="F572" i="9"/>
  <c r="A595" i="9"/>
  <c r="F595" i="9"/>
  <c r="A497" i="9"/>
  <c r="F497" i="9"/>
  <c r="A427" i="9"/>
  <c r="F427" i="9"/>
  <c r="A481" i="9"/>
  <c r="F481" i="9"/>
  <c r="A548" i="9"/>
  <c r="F548" i="9"/>
  <c r="A490" i="9"/>
  <c r="F490" i="9"/>
  <c r="A385" i="9"/>
  <c r="F385" i="9"/>
  <c r="A606" i="9"/>
  <c r="A475" i="9"/>
  <c r="F475" i="9"/>
  <c r="A375" i="9"/>
  <c r="F375" i="9"/>
  <c r="A674" i="9"/>
  <c r="Q674" i="9"/>
  <c r="K674" i="9" s="1"/>
  <c r="M674" i="9"/>
  <c r="A625" i="9"/>
  <c r="A496" i="9"/>
  <c r="F496" i="9"/>
  <c r="A517" i="9"/>
  <c r="F517" i="9"/>
  <c r="A612" i="9"/>
  <c r="F612" i="9"/>
  <c r="F451" i="9"/>
  <c r="A451" i="9"/>
  <c r="A575" i="9"/>
  <c r="F575" i="9"/>
  <c r="A577" i="9"/>
  <c r="F577" i="9"/>
  <c r="A450" i="9"/>
  <c r="F450" i="9"/>
  <c r="A505" i="9"/>
  <c r="F505" i="9"/>
  <c r="A565" i="9"/>
  <c r="F565" i="9"/>
  <c r="A582" i="9"/>
  <c r="F582" i="9"/>
  <c r="A453" i="9"/>
  <c r="A576" i="9"/>
  <c r="F576" i="9"/>
  <c r="A503" i="9"/>
  <c r="A488" i="9"/>
  <c r="F488" i="9"/>
  <c r="A363" i="9"/>
  <c r="F363" i="9"/>
  <c r="A365" i="9"/>
  <c r="A446" i="9"/>
  <c r="A525" i="9"/>
  <c r="F525" i="9"/>
  <c r="A467" i="9"/>
  <c r="A402" i="9"/>
  <c r="F402" i="9"/>
  <c r="A351" i="9"/>
  <c r="F351" i="9"/>
  <c r="A594" i="9"/>
  <c r="F594" i="9"/>
  <c r="A539" i="9"/>
  <c r="F539" i="9"/>
  <c r="A561" i="9"/>
  <c r="F561" i="9"/>
  <c r="A476" i="9"/>
  <c r="F476" i="9"/>
  <c r="A456" i="9"/>
  <c r="F456" i="9"/>
  <c r="A353" i="9"/>
  <c r="A499" i="9"/>
  <c r="F499" i="9"/>
  <c r="A480" i="9"/>
  <c r="F480" i="9"/>
  <c r="A509" i="9"/>
  <c r="F509" i="9"/>
  <c r="C22" i="7"/>
  <c r="A23" i="7" s="1"/>
  <c r="B22" i="7"/>
  <c r="D22" i="7" s="1"/>
  <c r="A23" i="1"/>
  <c r="F625" i="9" l="1"/>
  <c r="F532" i="9"/>
  <c r="F408" i="9"/>
  <c r="A426" i="9"/>
  <c r="F465" i="9"/>
  <c r="F479" i="9"/>
  <c r="F370" i="9"/>
  <c r="F563" i="9"/>
  <c r="F474" i="9"/>
  <c r="F466" i="9"/>
  <c r="F471" i="9"/>
  <c r="F423" i="9"/>
  <c r="F372" i="9"/>
  <c r="F420" i="9"/>
  <c r="A515" i="9"/>
  <c r="A361" i="9"/>
  <c r="F369" i="9"/>
  <c r="M658" i="9"/>
  <c r="F374" i="9"/>
  <c r="F554" i="9"/>
  <c r="F601" i="9"/>
  <c r="A423" i="9"/>
  <c r="F425" i="9"/>
  <c r="F394" i="9"/>
  <c r="F411" i="9"/>
  <c r="F491" i="9"/>
  <c r="F538" i="9"/>
  <c r="F541" i="9"/>
  <c r="B1372" i="1"/>
  <c r="A1371" i="1"/>
  <c r="A1371" i="4" s="1"/>
  <c r="F447" i="9"/>
  <c r="F668" i="9"/>
  <c r="F546" i="9"/>
  <c r="F567" i="9"/>
  <c r="F671" i="9"/>
  <c r="F407" i="9"/>
  <c r="A571" i="9"/>
  <c r="F439" i="9"/>
  <c r="F531" i="9"/>
  <c r="F445" i="9"/>
  <c r="F530" i="9"/>
  <c r="F596" i="9"/>
  <c r="M656" i="9"/>
  <c r="F616" i="9"/>
  <c r="A356" i="9"/>
  <c r="A512" i="9"/>
  <c r="F547" i="9"/>
  <c r="A552" i="9"/>
  <c r="F526" i="9"/>
  <c r="F527" i="9"/>
  <c r="F404" i="9"/>
  <c r="F373" i="9"/>
  <c r="F555" i="9"/>
  <c r="F415" i="9"/>
  <c r="F435" i="9"/>
  <c r="F562" i="9"/>
  <c r="F523" i="9"/>
  <c r="A657" i="9"/>
  <c r="A584" i="9"/>
  <c r="A581" i="9"/>
  <c r="F458" i="9"/>
  <c r="F390" i="9"/>
  <c r="F623" i="9"/>
  <c r="F469" i="9"/>
  <c r="A418" i="9"/>
  <c r="F444" i="9"/>
  <c r="F589" i="9"/>
  <c r="F368" i="9"/>
  <c r="F609" i="9"/>
  <c r="A445" i="9"/>
  <c r="A611" i="9"/>
  <c r="F393" i="9"/>
  <c r="F545" i="9"/>
  <c r="A504" i="9"/>
  <c r="Q671" i="9"/>
  <c r="K671" i="9" s="1"/>
  <c r="F587" i="9"/>
  <c r="F414" i="9"/>
  <c r="F416" i="9"/>
  <c r="F354" i="9"/>
  <c r="F533" i="9"/>
  <c r="F569" i="9"/>
  <c r="F352" i="9"/>
  <c r="F467" i="9"/>
  <c r="F419" i="9"/>
  <c r="F553" i="9"/>
  <c r="F353" i="9"/>
  <c r="F614" i="9"/>
  <c r="F395" i="9"/>
  <c r="Q654" i="9"/>
  <c r="K654" i="9" s="1"/>
  <c r="F550" i="9"/>
  <c r="F434" i="9"/>
  <c r="F405" i="9"/>
  <c r="F429" i="9"/>
  <c r="F495" i="9"/>
  <c r="F598" i="9"/>
  <c r="A389" i="9"/>
  <c r="F359" i="9"/>
  <c r="F406" i="9"/>
  <c r="F454" i="9"/>
  <c r="F622" i="9"/>
  <c r="F443" i="9"/>
  <c r="F360" i="9"/>
  <c r="F453" i="9"/>
  <c r="F472" i="9"/>
  <c r="F357" i="9"/>
  <c r="F446" i="9"/>
  <c r="F381" i="9"/>
  <c r="A368" i="9"/>
  <c r="F365" i="9"/>
  <c r="F473" i="9"/>
  <c r="F585" i="9"/>
  <c r="F438" i="9"/>
  <c r="F463" i="9"/>
  <c r="F620" i="9"/>
  <c r="F543" i="9"/>
  <c r="F599" i="9"/>
  <c r="F537" i="9"/>
  <c r="F460" i="9"/>
  <c r="F506" i="9"/>
  <c r="F376" i="9"/>
  <c r="F664" i="9"/>
  <c r="F606" i="9"/>
  <c r="F388" i="9"/>
  <c r="F578" i="9"/>
  <c r="F558" i="9"/>
  <c r="F387" i="9"/>
  <c r="F534" i="9"/>
  <c r="F613" i="9"/>
  <c r="F557" i="9"/>
  <c r="F564" i="9"/>
  <c r="F391" i="9"/>
  <c r="F513" i="9"/>
  <c r="F392" i="9"/>
  <c r="F580" i="9"/>
  <c r="Q663" i="9"/>
  <c r="K663" i="9" s="1"/>
  <c r="Q673" i="9"/>
  <c r="K673" i="9" s="1"/>
  <c r="F399" i="9"/>
  <c r="F605" i="9"/>
  <c r="F503" i="9"/>
  <c r="F403" i="9"/>
  <c r="F634" i="9"/>
  <c r="F588" i="9"/>
  <c r="F484" i="9"/>
  <c r="F674" i="9"/>
  <c r="F640" i="9"/>
  <c r="F626" i="9"/>
  <c r="F658" i="9"/>
  <c r="F669" i="9"/>
  <c r="Q660" i="9"/>
  <c r="K660" i="9" s="1"/>
  <c r="F630" i="9"/>
  <c r="Q667" i="9"/>
  <c r="K667" i="9" s="1"/>
  <c r="F662" i="9"/>
  <c r="F643" i="9"/>
  <c r="F638" i="9"/>
  <c r="F673" i="9"/>
  <c r="M657" i="9"/>
  <c r="F629" i="9"/>
  <c r="F667" i="9"/>
  <c r="M665" i="9"/>
  <c r="F636" i="9"/>
  <c r="F645" i="9"/>
  <c r="F631" i="9"/>
  <c r="F649" i="9"/>
  <c r="F655" i="9"/>
  <c r="F641" i="9"/>
  <c r="F660" i="9"/>
  <c r="F650" i="9"/>
  <c r="Q668" i="9"/>
  <c r="K668" i="9" s="1"/>
  <c r="F644" i="9"/>
  <c r="F656" i="9"/>
  <c r="F632" i="9"/>
  <c r="F639" i="9"/>
  <c r="F628" i="9"/>
  <c r="M653" i="9"/>
  <c r="Q653" i="9"/>
  <c r="K653" i="9" s="1"/>
  <c r="F659" i="9"/>
  <c r="F652" i="9"/>
  <c r="F672" i="9"/>
  <c r="F651" i="9"/>
  <c r="A633" i="9"/>
  <c r="F633" i="9"/>
  <c r="A637" i="9"/>
  <c r="F637" i="9"/>
  <c r="F635" i="9"/>
  <c r="B646" i="9"/>
  <c r="F646" i="9"/>
  <c r="A653" i="9"/>
  <c r="F653" i="9"/>
  <c r="A666" i="9"/>
  <c r="F666" i="9"/>
  <c r="B647" i="9"/>
  <c r="F647" i="9"/>
  <c r="B642" i="9"/>
  <c r="F642" i="9"/>
  <c r="Q659" i="9"/>
  <c r="K659" i="9" s="1"/>
  <c r="M659" i="9"/>
  <c r="B648" i="9"/>
  <c r="F648" i="9"/>
  <c r="M670" i="9"/>
  <c r="Q670" i="9"/>
  <c r="K670" i="9" s="1"/>
  <c r="Q662" i="9"/>
  <c r="K662" i="9" s="1"/>
  <c r="M662" i="9"/>
  <c r="F661" i="9"/>
  <c r="A627" i="9"/>
  <c r="F627" i="9"/>
  <c r="B665" i="9"/>
  <c r="F665" i="9"/>
  <c r="Y24" i="1"/>
  <c r="C23" i="7"/>
  <c r="A24" i="7" s="1"/>
  <c r="B23" i="7"/>
  <c r="D23" i="7" s="1"/>
  <c r="A25" i="1"/>
  <c r="A24" i="1"/>
  <c r="B1373" i="1" l="1"/>
  <c r="A1372" i="1"/>
  <c r="A1372" i="4" s="1"/>
  <c r="Y25" i="1"/>
  <c r="C24" i="7"/>
  <c r="A25" i="7" s="1"/>
  <c r="B24" i="7"/>
  <c r="D24" i="7" s="1"/>
  <c r="B1374" i="1" l="1"/>
  <c r="A1373" i="1"/>
  <c r="A1373" i="4" s="1"/>
  <c r="Y26" i="1"/>
  <c r="C25" i="7"/>
  <c r="A26" i="7" s="1"/>
  <c r="B25" i="7"/>
  <c r="D25" i="7" s="1"/>
  <c r="A26" i="1"/>
  <c r="A1374" i="1" l="1"/>
  <c r="A1374" i="4" s="1"/>
  <c r="B1375" i="1"/>
  <c r="Y27" i="1"/>
  <c r="C26" i="7"/>
  <c r="A27" i="7" s="1"/>
  <c r="B26" i="7"/>
  <c r="D26" i="7" s="1"/>
  <c r="A27" i="1"/>
  <c r="B1376" i="1" l="1"/>
  <c r="A1375" i="1"/>
  <c r="A1375" i="4" s="1"/>
  <c r="Y28" i="1"/>
  <c r="C27" i="7"/>
  <c r="A28" i="7" s="1"/>
  <c r="B27" i="7"/>
  <c r="D27" i="7" s="1"/>
  <c r="A28" i="1"/>
  <c r="A1376" i="1" l="1"/>
  <c r="A1376" i="4" s="1"/>
  <c r="B1377" i="1"/>
  <c r="Y29" i="1"/>
  <c r="C28" i="7"/>
  <c r="A29" i="7" s="1"/>
  <c r="B28" i="7"/>
  <c r="D28" i="7" s="1"/>
  <c r="A29" i="1"/>
  <c r="B1378" i="1" l="1"/>
  <c r="A1377" i="1"/>
  <c r="A1377" i="4" s="1"/>
  <c r="Y30" i="1"/>
  <c r="C29" i="7"/>
  <c r="A30" i="7" s="1"/>
  <c r="B29" i="7"/>
  <c r="D29" i="7" s="1"/>
  <c r="A30" i="1"/>
  <c r="A1378" i="1" l="1"/>
  <c r="A1378" i="4" s="1"/>
  <c r="B1379" i="1"/>
  <c r="Y31" i="1"/>
  <c r="B30" i="7"/>
  <c r="D30" i="7" s="1"/>
  <c r="C30" i="7"/>
  <c r="A31" i="7" s="1"/>
  <c r="A31" i="1"/>
  <c r="B1380" i="1" l="1"/>
  <c r="A1379" i="1"/>
  <c r="A1379" i="4" s="1"/>
  <c r="Y32" i="1"/>
  <c r="C31" i="7"/>
  <c r="A32" i="7" s="1"/>
  <c r="B31" i="7"/>
  <c r="D31" i="7" s="1"/>
  <c r="A32" i="1"/>
  <c r="A1380" i="1" l="1"/>
  <c r="A1380" i="4" s="1"/>
  <c r="B1381" i="1"/>
  <c r="Y33" i="1"/>
  <c r="C32" i="7"/>
  <c r="A33" i="7" s="1"/>
  <c r="B32" i="7"/>
  <c r="D32" i="7" s="1"/>
  <c r="A33" i="1"/>
  <c r="B1382" i="1" l="1"/>
  <c r="A1381" i="1"/>
  <c r="A1381" i="4" s="1"/>
  <c r="Y34" i="1"/>
  <c r="B33" i="7"/>
  <c r="D33" i="7" s="1"/>
  <c r="C33" i="7"/>
  <c r="A34" i="7" s="1"/>
  <c r="A34" i="1"/>
  <c r="A1382" i="1" l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B1726" i="1"/>
  <c r="Y378" i="1"/>
  <c r="B377" i="7"/>
  <c r="D377" i="7" s="1"/>
  <c r="C377" i="7"/>
  <c r="A378" i="7" s="1"/>
  <c r="A379" i="1"/>
  <c r="P389" i="1"/>
  <c r="P388" i="1"/>
  <c r="A1726" i="1" l="1"/>
  <c r="B1727" i="1"/>
  <c r="Y379" i="1"/>
  <c r="C378" i="7"/>
  <c r="A379" i="7" s="1"/>
  <c r="B378" i="7"/>
  <c r="D378" i="7" s="1"/>
  <c r="A380" i="1"/>
  <c r="P390" i="1"/>
  <c r="A1727" i="1" l="1"/>
  <c r="A1727" i="4" s="1"/>
  <c r="B1728" i="1"/>
  <c r="Y380" i="1"/>
  <c r="C379" i="7"/>
  <c r="A380" i="7" s="1"/>
  <c r="B379" i="7"/>
  <c r="D379" i="7" s="1"/>
  <c r="A381" i="1"/>
  <c r="A1728" i="1" l="1"/>
  <c r="B1729" i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4" i="1" l="1"/>
  <c r="B1805" i="1"/>
  <c r="M1804" i="1"/>
  <c r="Z1804" i="1" s="1"/>
  <c r="E1804" i="1"/>
  <c r="F1804" i="1" s="1"/>
  <c r="P1804" i="1" s="1"/>
  <c r="Y1804" i="1"/>
  <c r="A1803" i="4"/>
  <c r="Y457" i="1"/>
  <c r="A457" i="1"/>
  <c r="C456" i="7"/>
  <c r="A457" i="7" s="1"/>
  <c r="B456" i="7"/>
  <c r="D456" i="7" s="1"/>
  <c r="I107" i="9"/>
  <c r="N52" i="9"/>
  <c r="Y52" i="9" s="1"/>
  <c r="U53" i="9"/>
  <c r="B1806" i="1" l="1"/>
  <c r="A1805" i="1"/>
  <c r="M1805" i="1"/>
  <c r="Z1805" i="1" s="1"/>
  <c r="E1805" i="1"/>
  <c r="F1805" i="1" s="1"/>
  <c r="P1805" i="1" s="1"/>
  <c r="Y1805" i="1"/>
  <c r="A1804" i="4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5" i="4" l="1"/>
  <c r="A1806" i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B1808" i="1" l="1"/>
  <c r="A1807" i="1"/>
  <c r="Y1807" i="1"/>
  <c r="E1807" i="1"/>
  <c r="F1807" i="1" s="1"/>
  <c r="P1807" i="1" s="1"/>
  <c r="M1807" i="1"/>
  <c r="Z1807" i="1" s="1"/>
  <c r="A1806" i="4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Y470" i="1"/>
  <c r="A470" i="1"/>
  <c r="B469" i="7"/>
  <c r="D469" i="7" s="1"/>
  <c r="C469" i="7"/>
  <c r="A470" i="7" s="1"/>
  <c r="U69" i="9"/>
  <c r="N68" i="9"/>
  <c r="Y68" i="9" s="1"/>
  <c r="B1819" i="1" l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B1820" i="1" l="1"/>
  <c r="A1819" i="1"/>
  <c r="A1819" i="4" s="1"/>
  <c r="Y472" i="1"/>
  <c r="A472" i="1"/>
  <c r="C471" i="7"/>
  <c r="A472" i="7" s="1"/>
  <c r="B471" i="7"/>
  <c r="D471" i="7" s="1"/>
  <c r="N71" i="9"/>
  <c r="Y71" i="9" s="1"/>
  <c r="U72" i="9"/>
  <c r="A1820" i="1" l="1"/>
  <c r="A1820" i="4" s="1"/>
  <c r="B1821" i="1"/>
  <c r="Y473" i="1"/>
  <c r="A473" i="1"/>
  <c r="B472" i="7"/>
  <c r="D472" i="7" s="1"/>
  <c r="C472" i="7"/>
  <c r="A473" i="7" s="1"/>
  <c r="U73" i="9"/>
  <c r="N72" i="9"/>
  <c r="Y72" i="9" s="1"/>
  <c r="B1822" i="1" l="1"/>
  <c r="A1821" i="1"/>
  <c r="A1821" i="4" s="1"/>
  <c r="Y474" i="1"/>
  <c r="A474" i="1"/>
  <c r="C473" i="7"/>
  <c r="A474" i="7" s="1"/>
  <c r="B473" i="7"/>
  <c r="D473" i="7" s="1"/>
  <c r="U74" i="9"/>
  <c r="N73" i="9"/>
  <c r="Y73" i="9" s="1"/>
  <c r="A1822" i="1" l="1"/>
  <c r="A1822" i="4" s="1"/>
  <c r="B1823" i="1"/>
  <c r="Y475" i="1"/>
  <c r="A475" i="1"/>
  <c r="C474" i="7"/>
  <c r="A475" i="7" s="1"/>
  <c r="B474" i="7"/>
  <c r="D474" i="7" s="1"/>
  <c r="U75" i="9"/>
  <c r="N74" i="9"/>
  <c r="Y74" i="9" s="1"/>
  <c r="B1824" i="1" l="1"/>
  <c r="A1823" i="1"/>
  <c r="A1823" i="4" s="1"/>
  <c r="Y476" i="1"/>
  <c r="A476" i="1"/>
  <c r="B475" i="7"/>
  <c r="D475" i="7" s="1"/>
  <c r="C475" i="7"/>
  <c r="A476" i="7" s="1"/>
  <c r="U76" i="9"/>
  <c r="N75" i="9"/>
  <c r="Y75" i="9" s="1"/>
  <c r="B1825" i="1" l="1"/>
  <c r="A1824" i="1"/>
  <c r="A1824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5" i="1" l="1"/>
  <c r="A1825" i="4" s="1"/>
  <c r="B1826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6" i="1" l="1"/>
  <c r="A1826" i="4" s="1"/>
  <c r="B1827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8" i="1" l="1"/>
  <c r="A1827" i="1"/>
  <c r="A1827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B1829" i="1" l="1"/>
  <c r="A1828" i="1"/>
  <c r="A1828" i="4" s="1"/>
  <c r="Y481" i="1"/>
  <c r="A481" i="1"/>
  <c r="C480" i="7"/>
  <c r="A481" i="7" s="1"/>
  <c r="B480" i="7"/>
  <c r="D480" i="7" s="1"/>
  <c r="U81" i="9"/>
  <c r="N80" i="9"/>
  <c r="Y80" i="9" s="1"/>
  <c r="A1829" i="1" l="1"/>
  <c r="A1829" i="4" s="1"/>
  <c r="B1830" i="1"/>
  <c r="Y482" i="1"/>
  <c r="A482" i="1"/>
  <c r="B481" i="7"/>
  <c r="D481" i="7" s="1"/>
  <c r="C481" i="7"/>
  <c r="A482" i="7" s="1"/>
  <c r="U82" i="9"/>
  <c r="N81" i="9"/>
  <c r="Y81" i="9" s="1"/>
  <c r="B1831" i="1" l="1"/>
  <c r="A1830" i="1"/>
  <c r="A1830" i="4" s="1"/>
  <c r="Y483" i="1"/>
  <c r="A483" i="1"/>
  <c r="C482" i="7"/>
  <c r="A483" i="7" s="1"/>
  <c r="B482" i="7"/>
  <c r="D482" i="7" s="1"/>
  <c r="U83" i="9"/>
  <c r="N82" i="9"/>
  <c r="Y82" i="9" s="1"/>
  <c r="B1832" i="1" l="1"/>
  <c r="A1831" i="1"/>
  <c r="A1831" i="4" s="1"/>
  <c r="Y484" i="1"/>
  <c r="A484" i="1"/>
  <c r="C483" i="7"/>
  <c r="A484" i="7" s="1"/>
  <c r="B483" i="7"/>
  <c r="D483" i="7" s="1"/>
  <c r="U84" i="9"/>
  <c r="N83" i="9"/>
  <c r="Y83" i="9" s="1"/>
  <c r="B1833" i="1" l="1"/>
  <c r="A1832" i="1"/>
  <c r="A1832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4" i="1" l="1"/>
  <c r="A1833" i="1"/>
  <c r="A1833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4" i="1" l="1"/>
  <c r="A1834" i="4" s="1"/>
  <c r="B1835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6" i="1" l="1"/>
  <c r="A1835" i="1"/>
  <c r="A1835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6" i="1" l="1"/>
  <c r="A1836" i="4" s="1"/>
  <c r="B1837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B1838" i="1" l="1"/>
  <c r="A1837" i="1"/>
  <c r="A1837" i="4" s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9" i="1" l="1"/>
  <c r="A1838" i="1"/>
  <c r="A1838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40" i="1" l="1"/>
  <c r="A1839" i="1"/>
  <c r="A1839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B1841" i="1" l="1"/>
  <c r="A1840" i="1"/>
  <c r="A1840" i="4" s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41" i="1" l="1"/>
  <c r="A1841" i="4" s="1"/>
  <c r="B1842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2" i="1" l="1"/>
  <c r="A1842" i="4" s="1"/>
  <c r="B1843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B1844" i="1" l="1"/>
  <c r="A1843" i="1"/>
  <c r="A1843" i="4" s="1"/>
  <c r="Y496" i="1"/>
  <c r="A496" i="1"/>
  <c r="C495" i="7"/>
  <c r="A496" i="7" s="1"/>
  <c r="B495" i="7"/>
  <c r="D495" i="7" s="1"/>
  <c r="A1844" i="1" l="1"/>
  <c r="A1844" i="4" s="1"/>
  <c r="B1845" i="1"/>
  <c r="Y497" i="1"/>
  <c r="A497" i="1"/>
  <c r="B496" i="7"/>
  <c r="D496" i="7" s="1"/>
  <c r="C496" i="7"/>
  <c r="A497" i="7" s="1"/>
  <c r="B1846" i="1" l="1"/>
  <c r="A1845" i="1"/>
  <c r="A1845" i="4" s="1"/>
  <c r="Y498" i="1"/>
  <c r="A498" i="1"/>
  <c r="C497" i="7"/>
  <c r="A498" i="7" s="1"/>
  <c r="B497" i="7"/>
  <c r="D497" i="7" s="1"/>
  <c r="B1847" i="1" l="1"/>
  <c r="A1846" i="1"/>
  <c r="A1846" i="4" s="1"/>
  <c r="Y499" i="1"/>
  <c r="A499" i="1"/>
  <c r="C498" i="7"/>
  <c r="A499" i="7" s="1"/>
  <c r="B498" i="7"/>
  <c r="D498" i="7" s="1"/>
  <c r="A1847" i="1" l="1"/>
  <c r="A1847" i="4" s="1"/>
  <c r="B1848" i="1"/>
  <c r="Y500" i="1"/>
  <c r="A500" i="1"/>
  <c r="B499" i="7"/>
  <c r="D499" i="7" s="1"/>
  <c r="C499" i="7"/>
  <c r="A500" i="7" s="1"/>
  <c r="A1848" i="1" l="1"/>
  <c r="A1848" i="4" s="1"/>
  <c r="B1849" i="1"/>
  <c r="Y501" i="1"/>
  <c r="A501" i="1"/>
  <c r="C500" i="7"/>
  <c r="A501" i="7" s="1"/>
  <c r="B500" i="7"/>
  <c r="D500" i="7" s="1"/>
  <c r="B1850" i="1" l="1"/>
  <c r="A1849" i="1"/>
  <c r="A1849" i="4" s="1"/>
  <c r="Y502" i="1"/>
  <c r="A502" i="1"/>
  <c r="C501" i="7"/>
  <c r="A502" i="7" s="1"/>
  <c r="B501" i="7"/>
  <c r="D501" i="7" s="1"/>
  <c r="A1850" i="1" l="1"/>
  <c r="A1850" i="4" s="1"/>
  <c r="B1851" i="1"/>
  <c r="Y503" i="1"/>
  <c r="A503" i="1"/>
  <c r="B502" i="7"/>
  <c r="D502" i="7" s="1"/>
  <c r="C502" i="7"/>
  <c r="A503" i="7" s="1"/>
  <c r="B1852" i="1" l="1"/>
  <c r="A1851" i="1"/>
  <c r="A1851" i="4" s="1"/>
  <c r="Y504" i="1"/>
  <c r="A504" i="1"/>
  <c r="B503" i="7"/>
  <c r="D503" i="7" s="1"/>
  <c r="C503" i="7"/>
  <c r="A504" i="7" s="1"/>
  <c r="A1852" i="1" l="1"/>
  <c r="A1852" i="4" s="1"/>
  <c r="B1853" i="1"/>
  <c r="Y505" i="1"/>
  <c r="A505" i="1"/>
  <c r="C504" i="7"/>
  <c r="A505" i="7" s="1"/>
  <c r="B504" i="7"/>
  <c r="D504" i="7" s="1"/>
  <c r="B1854" i="1" l="1"/>
  <c r="A1853" i="1"/>
  <c r="A1853" i="4" s="1"/>
  <c r="Y506" i="1"/>
  <c r="A506" i="1"/>
  <c r="B505" i="7"/>
  <c r="D505" i="7" s="1"/>
  <c r="C505" i="7"/>
  <c r="A506" i="7" s="1"/>
  <c r="A1854" i="1" l="1"/>
  <c r="A1854" i="4" s="1"/>
  <c r="B1855" i="1"/>
  <c r="Y507" i="1"/>
  <c r="A507" i="1"/>
  <c r="C506" i="7"/>
  <c r="A507" i="7" s="1"/>
  <c r="B506" i="7"/>
  <c r="D506" i="7" s="1"/>
  <c r="A1855" i="1" l="1"/>
  <c r="A1855" i="4" s="1"/>
  <c r="B1856" i="1"/>
  <c r="Y508" i="1"/>
  <c r="A508" i="1"/>
  <c r="C507" i="7"/>
  <c r="A508" i="7" s="1"/>
  <c r="B507" i="7"/>
  <c r="D507" i="7" s="1"/>
  <c r="A1856" i="1" l="1"/>
  <c r="A1856" i="4" s="1"/>
  <c r="B1857" i="1"/>
  <c r="Y509" i="1"/>
  <c r="A509" i="1"/>
  <c r="B508" i="7"/>
  <c r="D508" i="7" s="1"/>
  <c r="C508" i="7"/>
  <c r="A509" i="7" s="1"/>
  <c r="B1858" i="1" l="1"/>
  <c r="A1857" i="1"/>
  <c r="A1857" i="4" s="1"/>
  <c r="Y510" i="1"/>
  <c r="A510" i="1"/>
  <c r="C509" i="7"/>
  <c r="A510" i="7" s="1"/>
  <c r="B509" i="7"/>
  <c r="D509" i="7" s="1"/>
  <c r="B1859" i="1" l="1"/>
  <c r="A1858" i="1"/>
  <c r="A1858" i="4" s="1"/>
  <c r="Y511" i="1"/>
  <c r="A511" i="1"/>
  <c r="C510" i="7"/>
  <c r="A511" i="7" s="1"/>
  <c r="B510" i="7"/>
  <c r="D510" i="7" s="1"/>
  <c r="A1859" i="1" l="1"/>
  <c r="A1859" i="4" s="1"/>
  <c r="B1860" i="1"/>
  <c r="Y512" i="1"/>
  <c r="A512" i="1"/>
  <c r="B511" i="7"/>
  <c r="D511" i="7" s="1"/>
  <c r="C511" i="7"/>
  <c r="A512" i="7" s="1"/>
  <c r="B1861" i="1" l="1"/>
  <c r="A1860" i="1"/>
  <c r="A1860" i="4" s="1"/>
  <c r="Y513" i="1"/>
  <c r="A513" i="1"/>
  <c r="B512" i="7"/>
  <c r="D512" i="7" s="1"/>
  <c r="C512" i="7"/>
  <c r="A513" i="7" s="1"/>
  <c r="A1861" i="1" l="1"/>
  <c r="A1861" i="4" s="1"/>
  <c r="B1862" i="1"/>
  <c r="Y514" i="1"/>
  <c r="A514" i="1"/>
  <c r="C513" i="7"/>
  <c r="A514" i="7" s="1"/>
  <c r="B513" i="7"/>
  <c r="D513" i="7" s="1"/>
  <c r="A1862" i="1" l="1"/>
  <c r="A1862" i="4" s="1"/>
  <c r="B1863" i="1"/>
  <c r="Y515" i="1"/>
  <c r="A515" i="1"/>
  <c r="B514" i="7"/>
  <c r="D514" i="7" s="1"/>
  <c r="C514" i="7"/>
  <c r="A515" i="7" s="1"/>
  <c r="B1864" i="1" l="1"/>
  <c r="A1863" i="1"/>
  <c r="A1863" i="4" s="1"/>
  <c r="Y516" i="1"/>
  <c r="A516" i="1"/>
  <c r="C515" i="7"/>
  <c r="A516" i="7" s="1"/>
  <c r="B515" i="7"/>
  <c r="D515" i="7" s="1"/>
  <c r="B1865" i="1" l="1"/>
  <c r="A1864" i="1"/>
  <c r="A1864" i="4" s="1"/>
  <c r="Y517" i="1"/>
  <c r="A517" i="1"/>
  <c r="C516" i="7"/>
  <c r="A517" i="7" s="1"/>
  <c r="B516" i="7"/>
  <c r="D516" i="7" s="1"/>
  <c r="B1866" i="1" l="1"/>
  <c r="A1865" i="1"/>
  <c r="A1865" i="4" s="1"/>
  <c r="Y518" i="1"/>
  <c r="A518" i="1"/>
  <c r="B517" i="7"/>
  <c r="D517" i="7" s="1"/>
  <c r="C517" i="7"/>
  <c r="A518" i="7" s="1"/>
  <c r="A1866" i="1" l="1"/>
  <c r="A1866" i="4" s="1"/>
  <c r="B1867" i="1"/>
  <c r="Y519" i="1"/>
  <c r="A519" i="1"/>
  <c r="C518" i="7"/>
  <c r="A519" i="7" s="1"/>
  <c r="B518" i="7"/>
  <c r="D518" i="7" s="1"/>
  <c r="A1867" i="1" l="1"/>
  <c r="A1867" i="4" s="1"/>
  <c r="B1868" i="1"/>
  <c r="Y520" i="1"/>
  <c r="A520" i="1"/>
  <c r="C519" i="7"/>
  <c r="A520" i="7" s="1"/>
  <c r="B519" i="7"/>
  <c r="D519" i="7" s="1"/>
  <c r="B1869" i="1" l="1"/>
  <c r="A1868" i="1"/>
  <c r="A1868" i="4" s="1"/>
  <c r="Y521" i="1"/>
  <c r="A521" i="1"/>
  <c r="B520" i="7"/>
  <c r="D520" i="7" s="1"/>
  <c r="C520" i="7"/>
  <c r="A521" i="7" s="1"/>
  <c r="A1869" i="1" l="1"/>
  <c r="A1869" i="4" s="1"/>
  <c r="B1870" i="1"/>
  <c r="Y522" i="1"/>
  <c r="A522" i="1"/>
  <c r="B521" i="7"/>
  <c r="D521" i="7" s="1"/>
  <c r="C521" i="7"/>
  <c r="A522" i="7" s="1"/>
  <c r="A1870" i="1" l="1"/>
  <c r="A1870" i="4" s="1"/>
  <c r="B1871" i="1"/>
  <c r="Y523" i="1"/>
  <c r="A523" i="1"/>
  <c r="C522" i="7"/>
  <c r="A523" i="7" s="1"/>
  <c r="B522" i="7"/>
  <c r="D522" i="7" s="1"/>
  <c r="B1872" i="1" l="1"/>
  <c r="A1871" i="1"/>
  <c r="A1871" i="4" s="1"/>
  <c r="Y524" i="1"/>
  <c r="A524" i="1"/>
  <c r="B523" i="7"/>
  <c r="D523" i="7" s="1"/>
  <c r="C523" i="7"/>
  <c r="A524" i="7" s="1"/>
  <c r="B1873" i="1" l="1"/>
  <c r="A1872" i="1"/>
  <c r="A1872" i="4" s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B1874" i="1" l="1"/>
  <c r="A1873" i="1"/>
  <c r="A1873" i="4" s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B1875" i="1" l="1"/>
  <c r="A1874" i="1"/>
  <c r="A1874" i="4" s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5" i="1" l="1"/>
  <c r="A1875" i="4" s="1"/>
  <c r="B1876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6" i="1" l="1"/>
  <c r="A1876" i="4" s="1"/>
  <c r="B1877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7" i="1" l="1"/>
  <c r="A1877" i="4" s="1"/>
  <c r="B1878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B1879" i="1" l="1"/>
  <c r="A1878" i="1"/>
  <c r="A1878" i="4" s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B1880" i="1" l="1"/>
  <c r="A1879" i="1"/>
  <c r="A1879" i="4" s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0" i="1" l="1"/>
  <c r="A1880" i="4" s="1"/>
  <c r="B1881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1" i="1" l="1"/>
  <c r="A1881" i="4" s="1"/>
  <c r="B1882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2" i="1" l="1"/>
  <c r="A1882" i="4" s="1"/>
  <c r="B1883" i="1"/>
  <c r="Y535" i="1"/>
  <c r="M535" i="1"/>
  <c r="Z535" i="1" s="1"/>
  <c r="A535" i="1"/>
  <c r="E535" i="1"/>
  <c r="C534" i="7"/>
  <c r="A535" i="7" s="1"/>
  <c r="B534" i="7"/>
  <c r="D534" i="7" s="1"/>
  <c r="A1883" i="1" l="1"/>
  <c r="A1883" i="4" s="1"/>
  <c r="B1884" i="1"/>
  <c r="F535" i="1"/>
  <c r="P535" i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4" i="1" l="1"/>
  <c r="A1884" i="4" s="1"/>
  <c r="B1885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B1886" i="1" l="1"/>
  <c r="A1885" i="1"/>
  <c r="A1885" i="4" s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6" i="1" l="1"/>
  <c r="A1886" i="4" s="1"/>
  <c r="B1887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7" i="1" l="1"/>
  <c r="A1887" i="4" s="1"/>
  <c r="B1888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8" i="1" l="1"/>
  <c r="A1888" i="4" s="1"/>
  <c r="B1889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9" i="1" l="1"/>
  <c r="A1889" i="4" s="1"/>
  <c r="B1890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0" i="1" l="1"/>
  <c r="A1890" i="4" s="1"/>
  <c r="B1891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B1892" i="1" l="1"/>
  <c r="A1891" i="1"/>
  <c r="A1891" i="4" s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2" i="1" l="1"/>
  <c r="A1892" i="4" s="1"/>
  <c r="B1893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3" i="1" l="1"/>
  <c r="A1893" i="4" s="1"/>
  <c r="B1894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4" i="1" l="1"/>
  <c r="A1894" i="4" s="1"/>
  <c r="B1895" i="1"/>
  <c r="Y547" i="1"/>
  <c r="A547" i="1"/>
  <c r="E547" i="1"/>
  <c r="M547" i="1"/>
  <c r="Z547" i="1" s="1"/>
  <c r="C546" i="7"/>
  <c r="A547" i="7" s="1"/>
  <c r="B546" i="7"/>
  <c r="D546" i="7" s="1"/>
  <c r="A1895" i="1" l="1"/>
  <c r="A1895" i="4" s="1"/>
  <c r="B1896" i="1"/>
  <c r="F547" i="1"/>
  <c r="Y548" i="1"/>
  <c r="A548" i="1"/>
  <c r="C547" i="7"/>
  <c r="A548" i="7" s="1"/>
  <c r="B547" i="7"/>
  <c r="D547" i="7" s="1"/>
  <c r="A1896" i="1" l="1"/>
  <c r="A1896" i="4" s="1"/>
  <c r="B1897" i="1"/>
  <c r="Y549" i="1"/>
  <c r="A549" i="1"/>
  <c r="P547" i="1"/>
  <c r="B548" i="7"/>
  <c r="D548" i="7" s="1"/>
  <c r="C548" i="7"/>
  <c r="A549" i="7" s="1"/>
  <c r="B1898" i="1" l="1"/>
  <c r="A1897" i="1"/>
  <c r="A1897" i="4" s="1"/>
  <c r="Y550" i="1"/>
  <c r="A550" i="1"/>
  <c r="C549" i="7"/>
  <c r="A550" i="7" s="1"/>
  <c r="B549" i="7"/>
  <c r="D549" i="7" s="1"/>
  <c r="B1899" i="1" l="1"/>
  <c r="A1898" i="1"/>
  <c r="A1898" i="4" s="1"/>
  <c r="Y551" i="1"/>
  <c r="A551" i="1"/>
  <c r="C550" i="7"/>
  <c r="A551" i="7" s="1"/>
  <c r="B550" i="7"/>
  <c r="D550" i="7" s="1"/>
  <c r="B1900" i="1" l="1"/>
  <c r="A1899" i="1"/>
  <c r="A1899" i="4" s="1"/>
  <c r="Y552" i="1"/>
  <c r="A552" i="1"/>
  <c r="C551" i="7"/>
  <c r="A552" i="7" s="1"/>
  <c r="B551" i="7"/>
  <c r="D551" i="7" s="1"/>
  <c r="A1900" i="1" l="1"/>
  <c r="A1900" i="4" s="1"/>
  <c r="B1901" i="1"/>
  <c r="Y553" i="1"/>
  <c r="A553" i="1"/>
  <c r="C552" i="7"/>
  <c r="A553" i="7" s="1"/>
  <c r="B552" i="7"/>
  <c r="D552" i="7" s="1"/>
  <c r="A1901" i="1" l="1"/>
  <c r="A1901" i="4" s="1"/>
  <c r="B1902" i="1"/>
  <c r="Y554" i="1"/>
  <c r="A554" i="1"/>
  <c r="C553" i="7"/>
  <c r="A554" i="7" s="1"/>
  <c r="B553" i="7"/>
  <c r="D553" i="7" s="1"/>
  <c r="A1902" i="1" l="1"/>
  <c r="A1902" i="4" s="1"/>
  <c r="B1903" i="1"/>
  <c r="Y555" i="1"/>
  <c r="A555" i="1"/>
  <c r="C554" i="7"/>
  <c r="A555" i="7" s="1"/>
  <c r="B554" i="7"/>
  <c r="D554" i="7" s="1"/>
  <c r="B1904" i="1" l="1"/>
  <c r="A1903" i="1"/>
  <c r="A1903" i="4" s="1"/>
  <c r="Y556" i="1"/>
  <c r="A556" i="1"/>
  <c r="B555" i="7"/>
  <c r="D555" i="7" s="1"/>
  <c r="C555" i="7"/>
  <c r="A556" i="7" s="1"/>
  <c r="A1904" i="1" l="1"/>
  <c r="A1904" i="4" s="1"/>
  <c r="B1905" i="1"/>
  <c r="Y557" i="1"/>
  <c r="A557" i="1"/>
  <c r="C556" i="7"/>
  <c r="A557" i="7" s="1"/>
  <c r="B556" i="7"/>
  <c r="D556" i="7" s="1"/>
  <c r="A1905" i="1" l="1"/>
  <c r="A1905" i="4" s="1"/>
  <c r="B1906" i="1"/>
  <c r="Y558" i="1"/>
  <c r="A558" i="1"/>
  <c r="C557" i="7"/>
  <c r="A558" i="7" s="1"/>
  <c r="B557" i="7"/>
  <c r="D557" i="7" s="1"/>
  <c r="B1907" i="1" l="1"/>
  <c r="A1906" i="1"/>
  <c r="A1906" i="4" s="1"/>
  <c r="Y559" i="1"/>
  <c r="A559" i="1"/>
  <c r="C558" i="7"/>
  <c r="A559" i="7" s="1"/>
  <c r="B558" i="7"/>
  <c r="D558" i="7" s="1"/>
  <c r="A1907" i="1" l="1"/>
  <c r="A1907" i="4" s="1"/>
  <c r="B1908" i="1"/>
  <c r="Y560" i="1"/>
  <c r="A560" i="1"/>
  <c r="C559" i="7"/>
  <c r="A560" i="7" s="1"/>
  <c r="B559" i="7"/>
  <c r="D559" i="7" s="1"/>
  <c r="A1908" i="1" l="1"/>
  <c r="A1908" i="4" s="1"/>
  <c r="B1909" i="1"/>
  <c r="Y561" i="1"/>
  <c r="A561" i="1"/>
  <c r="C560" i="7"/>
  <c r="A561" i="7" s="1"/>
  <c r="B560" i="7"/>
  <c r="D560" i="7" s="1"/>
  <c r="A1909" i="1" l="1"/>
  <c r="A1909" i="4" s="1"/>
  <c r="B1910" i="1"/>
  <c r="Y562" i="1"/>
  <c r="A562" i="1"/>
  <c r="C561" i="7"/>
  <c r="A562" i="7" s="1"/>
  <c r="B561" i="7"/>
  <c r="D561" i="7" s="1"/>
  <c r="A1910" i="1" l="1"/>
  <c r="A1910" i="4" s="1"/>
  <c r="B1911" i="1"/>
  <c r="Y563" i="1"/>
  <c r="A563" i="1"/>
  <c r="B562" i="7"/>
  <c r="D562" i="7" s="1"/>
  <c r="C562" i="7"/>
  <c r="A563" i="7" s="1"/>
  <c r="A1911" i="1" l="1"/>
  <c r="A1911" i="4" s="1"/>
  <c r="B1912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2" i="1" l="1"/>
  <c r="A1912" i="4" s="1"/>
  <c r="B1913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3" i="1" l="1"/>
  <c r="A1913" i="4" s="1"/>
  <c r="B1914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4" i="1" l="1"/>
  <c r="A1914" i="4" s="1"/>
  <c r="B1915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B1916" i="1" l="1"/>
  <c r="A1915" i="1"/>
  <c r="A1915" i="4" s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7" i="1" l="1"/>
  <c r="A1916" i="1"/>
  <c r="A1916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7" i="1" l="1"/>
  <c r="A1917" i="4" s="1"/>
  <c r="B1918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8" i="1" l="1"/>
  <c r="A1918" i="4" s="1"/>
  <c r="B1919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A1919" i="1" l="1"/>
  <c r="A1919" i="4" s="1"/>
  <c r="B1920" i="1"/>
  <c r="Y572" i="1"/>
  <c r="A572" i="1"/>
  <c r="C571" i="7"/>
  <c r="A572" i="7" s="1"/>
  <c r="B571" i="7"/>
  <c r="D571" i="7" s="1"/>
  <c r="A1920" i="1" l="1"/>
  <c r="A1920" i="4" s="1"/>
  <c r="B1921" i="1"/>
  <c r="Y573" i="1"/>
  <c r="A573" i="1"/>
  <c r="C572" i="7"/>
  <c r="A573" i="7" s="1"/>
  <c r="B572" i="7"/>
  <c r="D572" i="7" s="1"/>
  <c r="B1922" i="1" l="1"/>
  <c r="A1921" i="1"/>
  <c r="A1921" i="4" s="1"/>
  <c r="Y574" i="1"/>
  <c r="A574" i="1"/>
  <c r="B573" i="7"/>
  <c r="D573" i="7" s="1"/>
  <c r="C573" i="7"/>
  <c r="A574" i="7" s="1"/>
  <c r="A1922" i="1" l="1"/>
  <c r="A1922" i="4" s="1"/>
  <c r="B1923" i="1"/>
  <c r="Y575" i="1"/>
  <c r="A575" i="1"/>
  <c r="C574" i="7"/>
  <c r="A575" i="7" s="1"/>
  <c r="B574" i="7"/>
  <c r="D574" i="7" s="1"/>
  <c r="B1924" i="1" l="1"/>
  <c r="A1923" i="1"/>
  <c r="A1923" i="4" s="1"/>
  <c r="Y576" i="1"/>
  <c r="A576" i="1"/>
  <c r="C575" i="7"/>
  <c r="A576" i="7" s="1"/>
  <c r="B575" i="7"/>
  <c r="D575" i="7" s="1"/>
  <c r="A1924" i="1" l="1"/>
  <c r="A1924" i="4" s="1"/>
  <c r="B1925" i="1"/>
  <c r="Y577" i="1"/>
  <c r="A577" i="1"/>
  <c r="C576" i="7"/>
  <c r="A577" i="7" s="1"/>
  <c r="B576" i="7"/>
  <c r="D576" i="7" s="1"/>
  <c r="A1925" i="1" l="1"/>
  <c r="A1925" i="4" s="1"/>
  <c r="B1926" i="1"/>
  <c r="Y578" i="1"/>
  <c r="A578" i="1"/>
  <c r="C577" i="7"/>
  <c r="A578" i="7" s="1"/>
  <c r="B577" i="7"/>
  <c r="D577" i="7" s="1"/>
  <c r="A1926" i="1" l="1"/>
  <c r="A1926" i="4" s="1"/>
  <c r="B1927" i="1"/>
  <c r="Y579" i="1"/>
  <c r="A579" i="1"/>
  <c r="C578" i="7"/>
  <c r="A579" i="7" s="1"/>
  <c r="B578" i="7"/>
  <c r="D578" i="7" s="1"/>
  <c r="A1927" i="1" l="1"/>
  <c r="A1927" i="4" s="1"/>
  <c r="B1928" i="1"/>
  <c r="Y580" i="1"/>
  <c r="A580" i="1"/>
  <c r="C579" i="7"/>
  <c r="A580" i="7" s="1"/>
  <c r="B579" i="7"/>
  <c r="D579" i="7" s="1"/>
  <c r="A1928" i="1" l="1"/>
  <c r="A1928" i="4" s="1"/>
  <c r="B1929" i="1"/>
  <c r="Y581" i="1"/>
  <c r="A581" i="1"/>
  <c r="B580" i="7"/>
  <c r="D580" i="7" s="1"/>
  <c r="C580" i="7"/>
  <c r="A581" i="7" s="1"/>
  <c r="B1930" i="1" l="1"/>
  <c r="A1929" i="1"/>
  <c r="A1929" i="4" s="1"/>
  <c r="Y582" i="1"/>
  <c r="A582" i="1"/>
  <c r="C581" i="7"/>
  <c r="A582" i="7" s="1"/>
  <c r="B581" i="7"/>
  <c r="D581" i="7" s="1"/>
  <c r="B1931" i="1" l="1"/>
  <c r="A1930" i="1"/>
  <c r="A1930" i="4" s="1"/>
  <c r="Y583" i="1"/>
  <c r="A583" i="1"/>
  <c r="B582" i="7"/>
  <c r="D582" i="7" s="1"/>
  <c r="C582" i="7"/>
  <c r="A583" i="7" s="1"/>
  <c r="A1931" i="1" l="1"/>
  <c r="A1931" i="4" s="1"/>
  <c r="B1932" i="1"/>
  <c r="Y584" i="1"/>
  <c r="A584" i="1"/>
  <c r="C583" i="7"/>
  <c r="A584" i="7" s="1"/>
  <c r="B583" i="7"/>
  <c r="D583" i="7" s="1"/>
  <c r="A1932" i="1" l="1"/>
  <c r="A1932" i="4" s="1"/>
  <c r="B1933" i="1"/>
  <c r="Y585" i="1"/>
  <c r="A585" i="1"/>
  <c r="B584" i="7"/>
  <c r="D584" i="7" s="1"/>
  <c r="C584" i="7"/>
  <c r="A585" i="7" s="1"/>
  <c r="A1933" i="1" l="1"/>
  <c r="A1933" i="4" s="1"/>
  <c r="B1934" i="1"/>
  <c r="Y586" i="1"/>
  <c r="A586" i="1"/>
  <c r="C585" i="7"/>
  <c r="A586" i="7" s="1"/>
  <c r="B585" i="7"/>
  <c r="D585" i="7" s="1"/>
  <c r="A1934" i="1" l="1"/>
  <c r="A1934" i="4" s="1"/>
  <c r="B1935" i="1"/>
  <c r="Y587" i="1"/>
  <c r="A587" i="1"/>
  <c r="C586" i="7"/>
  <c r="A587" i="7" s="1"/>
  <c r="B586" i="7"/>
  <c r="D586" i="7" s="1"/>
  <c r="B1936" i="1" l="1"/>
  <c r="A1935" i="1"/>
  <c r="A1935" i="4" s="1"/>
  <c r="Y588" i="1"/>
  <c r="A588" i="1"/>
  <c r="C587" i="7"/>
  <c r="A588" i="7" s="1"/>
  <c r="B587" i="7"/>
  <c r="D587" i="7" s="1"/>
  <c r="B1937" i="1" l="1"/>
  <c r="A1936" i="1"/>
  <c r="A1936" i="4" s="1"/>
  <c r="Y589" i="1"/>
  <c r="A589" i="1"/>
  <c r="C588" i="7"/>
  <c r="A589" i="7" s="1"/>
  <c r="B588" i="7"/>
  <c r="D588" i="7" s="1"/>
  <c r="B1938" i="1" l="1"/>
  <c r="A1937" i="1"/>
  <c r="A1937" i="4" s="1"/>
  <c r="Y590" i="1"/>
  <c r="A590" i="1"/>
  <c r="C589" i="7"/>
  <c r="A590" i="7" s="1"/>
  <c r="B589" i="7"/>
  <c r="D589" i="7" s="1"/>
  <c r="A1938" i="1" l="1"/>
  <c r="A1938" i="4" s="1"/>
  <c r="B1939" i="1"/>
  <c r="Y591" i="1"/>
  <c r="A591" i="1"/>
  <c r="C590" i="7"/>
  <c r="A591" i="7" s="1"/>
  <c r="B590" i="7"/>
  <c r="D590" i="7" s="1"/>
  <c r="B1940" i="1" l="1"/>
  <c r="A1939" i="1"/>
  <c r="A1939" i="4" s="1"/>
  <c r="Y592" i="1"/>
  <c r="A592" i="1"/>
  <c r="B591" i="7"/>
  <c r="D591" i="7" s="1"/>
  <c r="C591" i="7"/>
  <c r="A592" i="7" s="1"/>
  <c r="B1941" i="1" l="1"/>
  <c r="A1940" i="1"/>
  <c r="A1940" i="4" s="1"/>
  <c r="Y593" i="1"/>
  <c r="A593" i="1"/>
  <c r="C592" i="7"/>
  <c r="A593" i="7" s="1"/>
  <c r="B592" i="7"/>
  <c r="D592" i="7" s="1"/>
  <c r="A1941" i="1" l="1"/>
  <c r="A1941" i="4" s="1"/>
  <c r="B1942" i="1"/>
  <c r="Y594" i="1"/>
  <c r="A594" i="1"/>
  <c r="C593" i="7"/>
  <c r="A594" i="7" s="1"/>
  <c r="B593" i="7"/>
  <c r="D593" i="7" s="1"/>
  <c r="B1943" i="1" l="1"/>
  <c r="A1942" i="1"/>
  <c r="A1942" i="4" s="1"/>
  <c r="Y595" i="1"/>
  <c r="A595" i="1"/>
  <c r="C594" i="7"/>
  <c r="A595" i="7" s="1"/>
  <c r="B594" i="7"/>
  <c r="D594" i="7" s="1"/>
  <c r="B1944" i="1" l="1"/>
  <c r="A1943" i="1"/>
  <c r="A1943" i="4" s="1"/>
  <c r="Y596" i="1"/>
  <c r="A596" i="1"/>
  <c r="B595" i="7"/>
  <c r="D595" i="7" s="1"/>
  <c r="C595" i="7"/>
  <c r="A596" i="7" s="1"/>
  <c r="B1945" i="1" l="1"/>
  <c r="A1944" i="1"/>
  <c r="A1944" i="4" s="1"/>
  <c r="Y597" i="1"/>
  <c r="A597" i="1"/>
  <c r="B596" i="7"/>
  <c r="D596" i="7" s="1"/>
  <c r="C596" i="7"/>
  <c r="A597" i="7" s="1"/>
  <c r="B1946" i="1" l="1"/>
  <c r="A1945" i="1"/>
  <c r="A1945" i="4" s="1"/>
  <c r="Y598" i="1"/>
  <c r="A598" i="1"/>
  <c r="C597" i="7"/>
  <c r="A598" i="7" s="1"/>
  <c r="B597" i="7"/>
  <c r="D597" i="7" s="1"/>
  <c r="A1946" i="1" l="1"/>
  <c r="A1946" i="4" s="1"/>
  <c r="B1947" i="1"/>
  <c r="Y599" i="1"/>
  <c r="A599" i="1"/>
  <c r="B598" i="7"/>
  <c r="D598" i="7" s="1"/>
  <c r="C598" i="7"/>
  <c r="A599" i="7" s="1"/>
  <c r="A1947" i="1" l="1"/>
  <c r="A1947" i="4" s="1"/>
  <c r="B1948" i="1"/>
  <c r="Y600" i="1"/>
  <c r="A600" i="1"/>
  <c r="C599" i="7"/>
  <c r="A600" i="7" s="1"/>
  <c r="B599" i="7"/>
  <c r="D599" i="7" s="1"/>
  <c r="A1948" i="1" l="1"/>
  <c r="A1948" i="4" s="1"/>
  <c r="B1949" i="1"/>
  <c r="Y601" i="1"/>
  <c r="A601" i="1"/>
  <c r="C600" i="7"/>
  <c r="A601" i="7" s="1"/>
  <c r="B600" i="7"/>
  <c r="D600" i="7" s="1"/>
  <c r="B1950" i="1" l="1"/>
  <c r="A1949" i="1"/>
  <c r="A1949" i="4" s="1"/>
  <c r="Y602" i="1"/>
  <c r="A602" i="1"/>
  <c r="C601" i="7"/>
  <c r="A602" i="7" s="1"/>
  <c r="B601" i="7"/>
  <c r="D601" i="7" s="1"/>
  <c r="B1951" i="1" l="1"/>
  <c r="A1950" i="1"/>
  <c r="A1950" i="4" s="1"/>
  <c r="Y603" i="1"/>
  <c r="A603" i="1"/>
  <c r="B602" i="7"/>
  <c r="D602" i="7" s="1"/>
  <c r="C602" i="7"/>
  <c r="A603" i="7" s="1"/>
  <c r="A1951" i="1" l="1"/>
  <c r="A1951" i="4" s="1"/>
  <c r="B1952" i="1"/>
  <c r="Y604" i="1"/>
  <c r="A604" i="1"/>
  <c r="C603" i="7"/>
  <c r="A604" i="7" s="1"/>
  <c r="B603" i="7"/>
  <c r="D603" i="7" s="1"/>
  <c r="A1952" i="1" l="1"/>
  <c r="A1952" i="4" s="1"/>
  <c r="B1953" i="1"/>
  <c r="Y605" i="1"/>
  <c r="A605" i="1"/>
  <c r="C604" i="7"/>
  <c r="A605" i="7" s="1"/>
  <c r="B604" i="7"/>
  <c r="D604" i="7" s="1"/>
  <c r="B1954" i="1" l="1"/>
  <c r="A1953" i="1"/>
  <c r="A1953" i="4" s="1"/>
  <c r="Y606" i="1"/>
  <c r="A606" i="1"/>
  <c r="C605" i="7"/>
  <c r="A606" i="7" s="1"/>
  <c r="B605" i="7"/>
  <c r="D605" i="7" s="1"/>
  <c r="A1954" i="1" l="1"/>
  <c r="A1954" i="4" s="1"/>
  <c r="B1955" i="1"/>
  <c r="Y607" i="1"/>
  <c r="A607" i="1"/>
  <c r="C606" i="7"/>
  <c r="A607" i="7" s="1"/>
  <c r="B606" i="7"/>
  <c r="D606" i="7" s="1"/>
  <c r="A1955" i="1" l="1"/>
  <c r="A1955" i="4" s="1"/>
  <c r="B1956" i="1"/>
  <c r="Y608" i="1"/>
  <c r="A608" i="1"/>
  <c r="C607" i="7"/>
  <c r="A608" i="7" s="1"/>
  <c r="B607" i="7"/>
  <c r="D607" i="7" s="1"/>
  <c r="B1957" i="1" l="1"/>
  <c r="A1956" i="1"/>
  <c r="A1956" i="4" s="1"/>
  <c r="Y609" i="1"/>
  <c r="A609" i="1"/>
  <c r="C608" i="7"/>
  <c r="A609" i="7" s="1"/>
  <c r="B608" i="7"/>
  <c r="D608" i="7" s="1"/>
  <c r="B1958" i="1" l="1"/>
  <c r="A1957" i="1"/>
  <c r="A1957" i="4" s="1"/>
  <c r="Y610" i="1"/>
  <c r="A610" i="1"/>
  <c r="B609" i="7"/>
  <c r="D609" i="7" s="1"/>
  <c r="C609" i="7"/>
  <c r="A610" i="7" s="1"/>
  <c r="A1958" i="1" l="1"/>
  <c r="A1958" i="4" s="1"/>
  <c r="B1959" i="1"/>
  <c r="Y611" i="1"/>
  <c r="A611" i="1"/>
  <c r="C610" i="7"/>
  <c r="A611" i="7" s="1"/>
  <c r="B610" i="7"/>
  <c r="D610" i="7" s="1"/>
  <c r="B1960" i="1" l="1"/>
  <c r="A1959" i="1"/>
  <c r="A1959" i="4" s="1"/>
  <c r="Y612" i="1"/>
  <c r="A612" i="1"/>
  <c r="C611" i="7"/>
  <c r="A612" i="7" s="1"/>
  <c r="B611" i="7"/>
  <c r="D611" i="7" s="1"/>
  <c r="B1961" i="1" l="1"/>
  <c r="A1960" i="1"/>
  <c r="A1960" i="4" s="1"/>
  <c r="Y613" i="1"/>
  <c r="A613" i="1"/>
  <c r="C612" i="7"/>
  <c r="A613" i="7" s="1"/>
  <c r="B612" i="7"/>
  <c r="D612" i="7" s="1"/>
  <c r="A1961" i="1" l="1"/>
  <c r="A1961" i="4" s="1"/>
  <c r="B1962" i="1"/>
  <c r="Y614" i="1"/>
  <c r="A614" i="1"/>
  <c r="C613" i="7"/>
  <c r="A614" i="7" s="1"/>
  <c r="B613" i="7"/>
  <c r="D613" i="7" s="1"/>
  <c r="A1962" i="1" l="1"/>
  <c r="A1962" i="4" s="1"/>
  <c r="B1963" i="1"/>
  <c r="Y615" i="1"/>
  <c r="A615" i="1"/>
  <c r="C614" i="7"/>
  <c r="A615" i="7" s="1"/>
  <c r="B614" i="7"/>
  <c r="D614" i="7" s="1"/>
  <c r="A1963" i="1" l="1"/>
  <c r="A1963" i="4" s="1"/>
  <c r="B1964" i="1"/>
  <c r="Y616" i="1"/>
  <c r="A616" i="1"/>
  <c r="C615" i="7"/>
  <c r="A616" i="7" s="1"/>
  <c r="B615" i="7"/>
  <c r="D615" i="7" s="1"/>
  <c r="A1964" i="1" l="1"/>
  <c r="A1964" i="4" s="1"/>
  <c r="B1965" i="1"/>
  <c r="Y617" i="1"/>
  <c r="A617" i="1"/>
  <c r="B616" i="7"/>
  <c r="D616" i="7" s="1"/>
  <c r="C616" i="7"/>
  <c r="A617" i="7" s="1"/>
  <c r="A1965" i="1" l="1"/>
  <c r="A1965" i="4" s="1"/>
  <c r="B1966" i="1"/>
  <c r="Y618" i="1"/>
  <c r="A618" i="1"/>
  <c r="C617" i="7"/>
  <c r="A618" i="7" s="1"/>
  <c r="B617" i="7"/>
  <c r="D617" i="7" s="1"/>
  <c r="B1967" i="1" l="1"/>
  <c r="A1966" i="1"/>
  <c r="A1966" i="4" s="1"/>
  <c r="Y619" i="1"/>
  <c r="A619" i="1"/>
  <c r="C618" i="7"/>
  <c r="A619" i="7" s="1"/>
  <c r="B618" i="7"/>
  <c r="D618" i="7" s="1"/>
  <c r="B1968" i="1" l="1"/>
  <c r="A1967" i="1"/>
  <c r="A1967" i="4" s="1"/>
  <c r="Y620" i="1"/>
  <c r="A620" i="1"/>
  <c r="C619" i="7"/>
  <c r="A620" i="7" s="1"/>
  <c r="B619" i="7"/>
  <c r="D619" i="7" s="1"/>
  <c r="A1968" i="1" l="1"/>
  <c r="A1968" i="4" s="1"/>
  <c r="B1969" i="1"/>
  <c r="Y621" i="1"/>
  <c r="A621" i="1"/>
  <c r="B620" i="7"/>
  <c r="D620" i="7" s="1"/>
  <c r="C620" i="7"/>
  <c r="A621" i="7" s="1"/>
  <c r="B1970" i="1" l="1"/>
  <c r="A1969" i="1"/>
  <c r="A1969" i="4" s="1"/>
  <c r="Y622" i="1"/>
  <c r="A622" i="1"/>
  <c r="C621" i="7"/>
  <c r="A622" i="7" s="1"/>
  <c r="B621" i="7"/>
  <c r="D621" i="7" s="1"/>
  <c r="B1971" i="1" l="1"/>
  <c r="A1970" i="1"/>
  <c r="A1970" i="4" s="1"/>
  <c r="Y623" i="1"/>
  <c r="A623" i="1"/>
  <c r="C622" i="7"/>
  <c r="A623" i="7" s="1"/>
  <c r="B622" i="7"/>
  <c r="D622" i="7" s="1"/>
  <c r="B1972" i="1" l="1"/>
  <c r="A1971" i="1"/>
  <c r="A1971" i="4" s="1"/>
  <c r="Y624" i="1"/>
  <c r="A624" i="1"/>
  <c r="C623" i="7"/>
  <c r="A624" i="7" s="1"/>
  <c r="B623" i="7"/>
  <c r="D623" i="7" s="1"/>
  <c r="A1972" i="1" l="1"/>
  <c r="A1972" i="4" s="1"/>
  <c r="B1973" i="1"/>
  <c r="Y625" i="1"/>
  <c r="A625" i="1"/>
  <c r="C624" i="7"/>
  <c r="A625" i="7" s="1"/>
  <c r="B624" i="7"/>
  <c r="D624" i="7" s="1"/>
  <c r="B1974" i="1" l="1"/>
  <c r="A1973" i="1"/>
  <c r="A1973" i="4" s="1"/>
  <c r="Y626" i="1"/>
  <c r="A626" i="1"/>
  <c r="B625" i="7"/>
  <c r="D625" i="7" s="1"/>
  <c r="C625" i="7"/>
  <c r="A626" i="7" s="1"/>
  <c r="B1975" i="1" l="1"/>
  <c r="A1974" i="1"/>
  <c r="A1974" i="4" s="1"/>
  <c r="Y627" i="1"/>
  <c r="A627" i="1"/>
  <c r="C626" i="7"/>
  <c r="A627" i="7" s="1"/>
  <c r="B626" i="7"/>
  <c r="D626" i="7" s="1"/>
  <c r="B1976" i="1" l="1"/>
  <c r="A1975" i="1"/>
  <c r="A1975" i="4" s="1"/>
  <c r="Y628" i="1"/>
  <c r="A628" i="1"/>
  <c r="B627" i="7"/>
  <c r="D627" i="7" s="1"/>
  <c r="C627" i="7"/>
  <c r="A628" i="7" s="1"/>
  <c r="A1976" i="1" l="1"/>
  <c r="A1976" i="4" s="1"/>
  <c r="B1977" i="1"/>
  <c r="Y629" i="1"/>
  <c r="A629" i="1"/>
  <c r="C628" i="7"/>
  <c r="A629" i="7" s="1"/>
  <c r="B628" i="7"/>
  <c r="D628" i="7" s="1"/>
  <c r="A1977" i="1" l="1"/>
  <c r="A1977" i="4" s="1"/>
  <c r="B1978" i="1"/>
  <c r="Y630" i="1"/>
  <c r="A630" i="1"/>
  <c r="C629" i="7"/>
  <c r="A630" i="7" s="1"/>
  <c r="B629" i="7"/>
  <c r="D629" i="7" s="1"/>
  <c r="B1979" i="1" l="1"/>
  <c r="A1978" i="1"/>
  <c r="A1978" i="4" s="1"/>
  <c r="Y631" i="1"/>
  <c r="A631" i="1"/>
  <c r="C630" i="7"/>
  <c r="A631" i="7" s="1"/>
  <c r="B630" i="7"/>
  <c r="D630" i="7" s="1"/>
  <c r="A1979" i="1" l="1"/>
  <c r="A1979" i="4" s="1"/>
  <c r="B1980" i="1"/>
  <c r="Y632" i="1"/>
  <c r="A632" i="1"/>
  <c r="C631" i="7"/>
  <c r="A632" i="7" s="1"/>
  <c r="B631" i="7"/>
  <c r="D631" i="7" s="1"/>
  <c r="B1981" i="1" l="1"/>
  <c r="A1980" i="1"/>
  <c r="A1980" i="4" s="1"/>
  <c r="Y633" i="1"/>
  <c r="A633" i="1"/>
  <c r="B632" i="7"/>
  <c r="D632" i="7" s="1"/>
  <c r="C632" i="7"/>
  <c r="A633" i="7" s="1"/>
  <c r="B1982" i="1" l="1"/>
  <c r="A1981" i="1"/>
  <c r="A1981" i="4" s="1"/>
  <c r="Y634" i="1"/>
  <c r="A634" i="1"/>
  <c r="C633" i="7"/>
  <c r="A634" i="7" s="1"/>
  <c r="B633" i="7"/>
  <c r="D633" i="7" s="1"/>
  <c r="B1983" i="1" l="1"/>
  <c r="A1982" i="1"/>
  <c r="A1982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3" i="1" l="1"/>
  <c r="A1983" i="4" s="1"/>
  <c r="B1984" i="1"/>
  <c r="Y636" i="1"/>
  <c r="A636" i="1"/>
  <c r="C635" i="7"/>
  <c r="A636" i="7" s="1"/>
  <c r="B635" i="7"/>
  <c r="D635" i="7" s="1"/>
  <c r="A1984" i="1" l="1"/>
  <c r="A1984" i="4" s="1"/>
  <c r="B1985" i="1"/>
  <c r="Y637" i="1"/>
  <c r="A637" i="1"/>
  <c r="C636" i="7"/>
  <c r="A637" i="7" s="1"/>
  <c r="B636" i="7"/>
  <c r="D636" i="7" s="1"/>
  <c r="B1986" i="1" l="1"/>
  <c r="A1985" i="1"/>
  <c r="A1985" i="4" s="1"/>
  <c r="Y638" i="1"/>
  <c r="A638" i="1"/>
  <c r="C637" i="7"/>
  <c r="A638" i="7" s="1"/>
  <c r="B637" i="7"/>
  <c r="D637" i="7" s="1"/>
  <c r="A1986" i="1" l="1"/>
  <c r="A1986" i="4" s="1"/>
  <c r="B1987" i="1"/>
  <c r="Y639" i="1"/>
  <c r="A639" i="1"/>
  <c r="B638" i="7"/>
  <c r="D638" i="7" s="1"/>
  <c r="C638" i="7"/>
  <c r="A639" i="7" s="1"/>
  <c r="B1988" i="1" l="1"/>
  <c r="A1987" i="1"/>
  <c r="A1987" i="4" s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8" i="1" l="1"/>
  <c r="A1988" i="4" s="1"/>
  <c r="B1989" i="1"/>
  <c r="Y641" i="1"/>
  <c r="A641" i="1"/>
  <c r="C640" i="7"/>
  <c r="A641" i="7" s="1"/>
  <c r="B640" i="7"/>
  <c r="D640" i="7" s="1"/>
  <c r="B1990" i="1" l="1"/>
  <c r="A1989" i="1"/>
  <c r="A1989" i="4" s="1"/>
  <c r="Y642" i="1"/>
  <c r="A642" i="1"/>
  <c r="C641" i="7"/>
  <c r="A642" i="7" s="1"/>
  <c r="B641" i="7"/>
  <c r="D641" i="7" s="1"/>
  <c r="A1990" i="1" l="1"/>
  <c r="A1990" i="4" s="1"/>
  <c r="B1991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91" i="1" l="1"/>
  <c r="A1991" i="4" s="1"/>
  <c r="B1992" i="1"/>
  <c r="Y644" i="1"/>
  <c r="A644" i="1"/>
  <c r="C643" i="7"/>
  <c r="A644" i="7" s="1"/>
  <c r="B643" i="7"/>
  <c r="D643" i="7" s="1"/>
  <c r="A1992" i="1" l="1"/>
  <c r="A1992" i="4" s="1"/>
  <c r="B1993" i="1"/>
  <c r="Y645" i="1"/>
  <c r="A645" i="1"/>
  <c r="C644" i="7"/>
  <c r="A645" i="7" s="1"/>
  <c r="B644" i="7"/>
  <c r="D644" i="7" s="1"/>
  <c r="B1994" i="1" l="1"/>
  <c r="A1993" i="1"/>
  <c r="A1993" i="4" s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4" i="1" l="1"/>
  <c r="A1994" i="4" s="1"/>
  <c r="B1995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B1996" i="1" l="1"/>
  <c r="A1995" i="1"/>
  <c r="A1995" i="4" s="1"/>
  <c r="Y648" i="1"/>
  <c r="A648" i="1"/>
  <c r="C647" i="7"/>
  <c r="A648" i="7" s="1"/>
  <c r="B647" i="7"/>
  <c r="D647" i="7" s="1"/>
  <c r="B1997" i="1" l="1"/>
  <c r="A1996" i="1"/>
  <c r="A1996" i="4" s="1"/>
  <c r="Y649" i="1"/>
  <c r="A649" i="1"/>
  <c r="C648" i="7"/>
  <c r="A649" i="7" s="1"/>
  <c r="B648" i="7"/>
  <c r="D648" i="7" s="1"/>
  <c r="A1997" i="1" l="1"/>
  <c r="A1997" i="4" s="1"/>
  <c r="B1998" i="1"/>
  <c r="Y650" i="1"/>
  <c r="A650" i="1"/>
  <c r="C649" i="7"/>
  <c r="A650" i="7" s="1"/>
  <c r="B649" i="7"/>
  <c r="D649" i="7" s="1"/>
  <c r="A1998" i="1" l="1"/>
  <c r="A1998" i="4" s="1"/>
  <c r="B1999" i="1"/>
  <c r="Y651" i="1"/>
  <c r="A651" i="1"/>
  <c r="C650" i="7"/>
  <c r="A651" i="7" s="1"/>
  <c r="B650" i="7"/>
  <c r="D650" i="7" s="1"/>
  <c r="B2000" i="1" l="1"/>
  <c r="A1999" i="1"/>
  <c r="A1999" i="4" s="1"/>
  <c r="Y652" i="1"/>
  <c r="A652" i="1"/>
  <c r="C651" i="7"/>
  <c r="A652" i="7" s="1"/>
  <c r="B651" i="7"/>
  <c r="D651" i="7" s="1"/>
  <c r="A2000" i="1" l="1"/>
  <c r="A2000" i="4" s="1"/>
  <c r="B2001" i="1"/>
  <c r="Y653" i="1"/>
  <c r="A653" i="1"/>
  <c r="B652" i="7"/>
  <c r="D652" i="7" s="1"/>
  <c r="C652" i="7"/>
  <c r="A653" i="7" s="1"/>
  <c r="B2002" i="1" l="1"/>
  <c r="A2001" i="1"/>
  <c r="A2001" i="4" s="1"/>
  <c r="Y654" i="1"/>
  <c r="A654" i="1"/>
  <c r="C653" i="7"/>
  <c r="A654" i="7" s="1"/>
  <c r="B653" i="7"/>
  <c r="D653" i="7" s="1"/>
  <c r="B2003" i="1" l="1"/>
  <c r="A2002" i="1"/>
  <c r="A2002" i="4" s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4" i="1" l="1"/>
  <c r="A2003" i="1"/>
  <c r="A2003" i="4" s="1"/>
  <c r="Y656" i="1"/>
  <c r="A656" i="1"/>
  <c r="C655" i="7"/>
  <c r="A656" i="7" s="1"/>
  <c r="B655" i="7"/>
  <c r="D655" i="7" s="1"/>
  <c r="A2004" i="1" l="1"/>
  <c r="A2004" i="4" s="1"/>
  <c r="B2005" i="1"/>
  <c r="Y657" i="1"/>
  <c r="A657" i="1"/>
  <c r="B656" i="7"/>
  <c r="D656" i="7" s="1"/>
  <c r="C656" i="7"/>
  <c r="A657" i="7" s="1"/>
  <c r="A2005" i="1" l="1"/>
  <c r="A2005" i="4" s="1"/>
  <c r="B2006" i="1"/>
  <c r="Y658" i="1"/>
  <c r="A658" i="1"/>
  <c r="C657" i="7"/>
  <c r="A658" i="7" s="1"/>
  <c r="B657" i="7"/>
  <c r="D657" i="7" s="1"/>
  <c r="A2006" i="1" l="1"/>
  <c r="A2006" i="4" s="1"/>
  <c r="B2007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7" i="1" l="1"/>
  <c r="A2007" i="4" s="1"/>
  <c r="B2008" i="1"/>
  <c r="Y660" i="1"/>
  <c r="A660" i="1"/>
  <c r="C659" i="7"/>
  <c r="A660" i="7" s="1"/>
  <c r="B659" i="7"/>
  <c r="D659" i="7" s="1"/>
  <c r="B2009" i="1" l="1"/>
  <c r="A2008" i="1"/>
  <c r="A2008" i="4" s="1"/>
  <c r="Y661" i="1"/>
  <c r="A661" i="1"/>
  <c r="C660" i="7"/>
  <c r="A661" i="7" s="1"/>
  <c r="B660" i="7"/>
  <c r="D660" i="7" s="1"/>
  <c r="B2010" i="1" l="1"/>
  <c r="A2009" i="1"/>
  <c r="A2009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B2011" i="1" l="1"/>
  <c r="A2010" i="1"/>
  <c r="A2010" i="4" s="1"/>
  <c r="Y663" i="1"/>
  <c r="A663" i="1"/>
  <c r="C662" i="7"/>
  <c r="A663" i="7" s="1"/>
  <c r="B662" i="7"/>
  <c r="D662" i="7" s="1"/>
  <c r="B2012" i="1" l="1"/>
  <c r="A2011" i="1"/>
  <c r="A2011" i="4" s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B2013" i="1" l="1"/>
  <c r="A2012" i="1"/>
  <c r="A2012" i="4" s="1"/>
  <c r="Y665" i="1"/>
  <c r="A665" i="1"/>
  <c r="C664" i="7"/>
  <c r="A665" i="7" s="1"/>
  <c r="B664" i="7"/>
  <c r="D664" i="7" s="1"/>
  <c r="A2013" i="1" l="1"/>
  <c r="A2013" i="4" s="1"/>
  <c r="B2014" i="1"/>
  <c r="Y666" i="1"/>
  <c r="A666" i="1"/>
  <c r="C665" i="7"/>
  <c r="A666" i="7" s="1"/>
  <c r="B665" i="7"/>
  <c r="D665" i="7" s="1"/>
  <c r="A2014" i="1" l="1"/>
  <c r="A2014" i="4" s="1"/>
  <c r="B2015" i="1"/>
  <c r="Y667" i="1"/>
  <c r="A667" i="1"/>
  <c r="C666" i="7"/>
  <c r="A667" i="7" s="1"/>
  <c r="B666" i="7"/>
  <c r="D666" i="7" s="1"/>
  <c r="A2015" i="1" l="1"/>
  <c r="A2015" i="4" s="1"/>
  <c r="B2016" i="1"/>
  <c r="Y668" i="1"/>
  <c r="A668" i="1"/>
  <c r="C667" i="7"/>
  <c r="A668" i="7" s="1"/>
  <c r="B667" i="7"/>
  <c r="D667" i="7" s="1"/>
  <c r="B2017" i="1" l="1"/>
  <c r="A2016" i="1"/>
  <c r="A2016" i="4" s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B2018" i="1" l="1"/>
  <c r="A2017" i="1"/>
  <c r="A2017" i="4" s="1"/>
  <c r="Y670" i="1"/>
  <c r="A670" i="1"/>
  <c r="C669" i="7"/>
  <c r="A670" i="7" s="1"/>
  <c r="B669" i="7"/>
  <c r="D669" i="7" s="1"/>
  <c r="A2018" i="1" l="1"/>
  <c r="A2018" i="4" s="1"/>
  <c r="B2019" i="1"/>
  <c r="Y671" i="1"/>
  <c r="A671" i="1"/>
  <c r="B670" i="7"/>
  <c r="D670" i="7" s="1"/>
  <c r="C670" i="7"/>
  <c r="A671" i="7" s="1"/>
  <c r="A2019" i="1" l="1"/>
  <c r="A2019" i="4" s="1"/>
  <c r="B2020" i="1"/>
  <c r="Y672" i="1"/>
  <c r="A672" i="1"/>
  <c r="C671" i="7"/>
  <c r="A672" i="7" s="1"/>
  <c r="B671" i="7"/>
  <c r="D671" i="7" s="1"/>
  <c r="A2020" i="1" l="1"/>
  <c r="A2020" i="4" s="1"/>
  <c r="B2021" i="1"/>
  <c r="Y673" i="1"/>
  <c r="A673" i="1"/>
  <c r="C672" i="7"/>
  <c r="A673" i="7" s="1"/>
  <c r="B672" i="7"/>
  <c r="D672" i="7" s="1"/>
  <c r="B2022" i="1" l="1"/>
  <c r="A2021" i="1"/>
  <c r="A2021" i="4" s="1"/>
  <c r="Y674" i="1"/>
  <c r="A674" i="1"/>
  <c r="C673" i="7"/>
  <c r="A674" i="7" s="1"/>
  <c r="B673" i="7"/>
  <c r="D673" i="7" s="1"/>
  <c r="A2022" i="1" l="1"/>
  <c r="A2022" i="4" s="1"/>
  <c r="B2023" i="1"/>
  <c r="Y675" i="1"/>
  <c r="A675" i="1"/>
  <c r="B674" i="7"/>
  <c r="D674" i="7" s="1"/>
  <c r="C674" i="7"/>
  <c r="A675" i="7" s="1"/>
  <c r="B2024" i="1" l="1"/>
  <c r="A2023" i="1"/>
  <c r="A2023" i="4" s="1"/>
  <c r="Y676" i="1"/>
  <c r="A676" i="1"/>
  <c r="B675" i="7"/>
  <c r="D675" i="7" s="1"/>
  <c r="C675" i="7"/>
  <c r="A676" i="7" s="1"/>
  <c r="B2025" i="1" l="1"/>
  <c r="A2024" i="1"/>
  <c r="A2024" i="4" s="1"/>
  <c r="Y677" i="1"/>
  <c r="A677" i="1"/>
  <c r="C676" i="7"/>
  <c r="A677" i="7" s="1"/>
  <c r="B676" i="7"/>
  <c r="D676" i="7" s="1"/>
  <c r="B2026" i="1" l="1"/>
  <c r="A2025" i="1"/>
  <c r="A2025" i="4" s="1"/>
  <c r="Y678" i="1"/>
  <c r="A678" i="1"/>
  <c r="C677" i="7"/>
  <c r="A678" i="7" s="1"/>
  <c r="B677" i="7"/>
  <c r="D677" i="7" s="1"/>
  <c r="A2026" i="1" l="1"/>
  <c r="A2026" i="4" s="1"/>
  <c r="B2027" i="1"/>
  <c r="Y679" i="1"/>
  <c r="A679" i="1"/>
  <c r="C678" i="7"/>
  <c r="A679" i="7" s="1"/>
  <c r="B678" i="7"/>
  <c r="D678" i="7" s="1"/>
  <c r="B2028" i="1" l="1"/>
  <c r="A2027" i="1"/>
  <c r="A2027" i="4" s="1"/>
  <c r="Y680" i="1"/>
  <c r="A680" i="1"/>
  <c r="C679" i="7"/>
  <c r="A680" i="7" s="1"/>
  <c r="B679" i="7"/>
  <c r="D679" i="7" s="1"/>
  <c r="B2029" i="1" l="1"/>
  <c r="A2028" i="1"/>
  <c r="A2028" i="4" s="1"/>
  <c r="Y681" i="1"/>
  <c r="A681" i="1"/>
  <c r="C680" i="7"/>
  <c r="A681" i="7" s="1"/>
  <c r="B680" i="7"/>
  <c r="D680" i="7" s="1"/>
  <c r="B2030" i="1" l="1"/>
  <c r="A2029" i="1"/>
  <c r="A2029" i="4" s="1"/>
  <c r="Y682" i="1"/>
  <c r="A682" i="1"/>
  <c r="B681" i="7"/>
  <c r="D681" i="7" s="1"/>
  <c r="C681" i="7"/>
  <c r="A682" i="7" s="1"/>
  <c r="A2030" i="1" l="1"/>
  <c r="A2030" i="4" s="1"/>
  <c r="B2031" i="1"/>
  <c r="Y683" i="1"/>
  <c r="A683" i="1"/>
  <c r="C682" i="7"/>
  <c r="A683" i="7" s="1"/>
  <c r="B682" i="7"/>
  <c r="D682" i="7" s="1"/>
  <c r="B2032" i="1" l="1"/>
  <c r="A2031" i="1"/>
  <c r="A2031" i="4" s="1"/>
  <c r="Y684" i="1"/>
  <c r="A684" i="1"/>
  <c r="B683" i="7"/>
  <c r="D683" i="7" s="1"/>
  <c r="C683" i="7"/>
  <c r="A684" i="7" s="1"/>
  <c r="B2033" i="1" l="1"/>
  <c r="A2032" i="1"/>
  <c r="A2032" i="4" s="1"/>
  <c r="Y685" i="1"/>
  <c r="A685" i="1"/>
  <c r="C684" i="7"/>
  <c r="A685" i="7" s="1"/>
  <c r="B684" i="7"/>
  <c r="D684" i="7" s="1"/>
  <c r="B2034" i="1" l="1"/>
  <c r="A2033" i="1"/>
  <c r="A2033" i="4" s="1"/>
  <c r="Y686" i="1"/>
  <c r="A686" i="1"/>
  <c r="C685" i="7"/>
  <c r="A686" i="7" s="1"/>
  <c r="B685" i="7"/>
  <c r="D685" i="7" s="1"/>
  <c r="B2035" i="1" l="1"/>
  <c r="A2034" i="1"/>
  <c r="A2034" i="4" s="1"/>
  <c r="Y687" i="1"/>
  <c r="A687" i="1"/>
  <c r="C686" i="7"/>
  <c r="A687" i="7" s="1"/>
  <c r="B686" i="7"/>
  <c r="D686" i="7" s="1"/>
  <c r="A2035" i="1" l="1"/>
  <c r="A2035" i="4" s="1"/>
  <c r="B2036" i="1"/>
  <c r="Y688" i="1"/>
  <c r="A688" i="1"/>
  <c r="C687" i="7"/>
  <c r="A688" i="7" s="1"/>
  <c r="B687" i="7"/>
  <c r="D687" i="7" s="1"/>
  <c r="A2036" i="1" l="1"/>
  <c r="A2036" i="4" s="1"/>
  <c r="B2037" i="1"/>
  <c r="Y689" i="1"/>
  <c r="A689" i="1"/>
  <c r="C688" i="7"/>
  <c r="A689" i="7" s="1"/>
  <c r="B688" i="7"/>
  <c r="D688" i="7" s="1"/>
  <c r="B2038" i="1" l="1"/>
  <c r="A2037" i="1"/>
  <c r="A2037" i="4" s="1"/>
  <c r="Y690" i="1"/>
  <c r="A690" i="1"/>
  <c r="C689" i="7"/>
  <c r="A690" i="7" s="1"/>
  <c r="B689" i="7"/>
  <c r="D689" i="7" s="1"/>
  <c r="A2038" i="1" l="1"/>
  <c r="A2038" i="4" s="1"/>
  <c r="B2039" i="1"/>
  <c r="Y691" i="1"/>
  <c r="A691" i="1"/>
  <c r="C690" i="7"/>
  <c r="A691" i="7" s="1"/>
  <c r="B690" i="7"/>
  <c r="D690" i="7" s="1"/>
  <c r="A2039" i="1" l="1"/>
  <c r="A2039" i="4" s="1"/>
  <c r="B2040" i="1"/>
  <c r="Y692" i="1"/>
  <c r="A692" i="1"/>
  <c r="C691" i="7"/>
  <c r="A692" i="7" s="1"/>
  <c r="B691" i="7"/>
  <c r="D691" i="7" s="1"/>
  <c r="B2041" i="1" l="1"/>
  <c r="A2040" i="1"/>
  <c r="A2040" i="4" s="1"/>
  <c r="Y693" i="1"/>
  <c r="A693" i="1"/>
  <c r="C692" i="7"/>
  <c r="A693" i="7" s="1"/>
  <c r="B692" i="7"/>
  <c r="D692" i="7" s="1"/>
  <c r="A2041" i="1" l="1"/>
  <c r="A2041" i="4" s="1"/>
  <c r="B2042" i="1"/>
  <c r="Y694" i="1"/>
  <c r="A694" i="1"/>
  <c r="C693" i="7"/>
  <c r="A694" i="7" s="1"/>
  <c r="B693" i="7"/>
  <c r="D693" i="7" s="1"/>
  <c r="B2043" i="1" l="1"/>
  <c r="A2042" i="1"/>
  <c r="A2042" i="4" s="1"/>
  <c r="Y695" i="1"/>
  <c r="A695" i="1"/>
  <c r="C694" i="7"/>
  <c r="A695" i="7" s="1"/>
  <c r="B694" i="7"/>
  <c r="D694" i="7" s="1"/>
  <c r="B2044" i="1" l="1"/>
  <c r="A2043" i="1"/>
  <c r="A2043" i="4" s="1"/>
  <c r="Y696" i="1"/>
  <c r="A696" i="1"/>
  <c r="C695" i="7"/>
  <c r="A696" i="7" s="1"/>
  <c r="B695" i="7"/>
  <c r="D695" i="7" s="1"/>
  <c r="A2044" i="1" l="1"/>
  <c r="A2044" i="4" s="1"/>
  <c r="B2045" i="1"/>
  <c r="Y697" i="1"/>
  <c r="A697" i="1"/>
  <c r="C696" i="7"/>
  <c r="A697" i="7" s="1"/>
  <c r="B696" i="7"/>
  <c r="D696" i="7" s="1"/>
  <c r="B2046" i="1" l="1"/>
  <c r="A2045" i="1"/>
  <c r="A2045" i="4" s="1"/>
  <c r="Y698" i="1"/>
  <c r="A698" i="1"/>
  <c r="C697" i="7"/>
  <c r="A698" i="7" s="1"/>
  <c r="B697" i="7"/>
  <c r="D697" i="7" s="1"/>
  <c r="A2046" i="1" l="1"/>
  <c r="A2046" i="4" s="1"/>
  <c r="B2047" i="1"/>
  <c r="Y699" i="1"/>
  <c r="A699" i="1"/>
  <c r="C698" i="7"/>
  <c r="A699" i="7" s="1"/>
  <c r="B698" i="7"/>
  <c r="D698" i="7" s="1"/>
  <c r="B2048" i="1" l="1"/>
  <c r="A2047" i="1"/>
  <c r="A2047" i="4" s="1"/>
  <c r="Y700" i="1"/>
  <c r="A700" i="1"/>
  <c r="C699" i="7"/>
  <c r="A700" i="7" s="1"/>
  <c r="B699" i="7"/>
  <c r="D699" i="7" s="1"/>
  <c r="B2049" i="1" l="1"/>
  <c r="A2048" i="1"/>
  <c r="A2048" i="4" s="1"/>
  <c r="Y701" i="1"/>
  <c r="A701" i="1"/>
  <c r="C700" i="7"/>
  <c r="A701" i="7" s="1"/>
  <c r="B700" i="7"/>
  <c r="D700" i="7" s="1"/>
  <c r="A2049" i="1" l="1"/>
  <c r="A2049" i="4" s="1"/>
  <c r="B2050" i="1"/>
  <c r="Y702" i="1"/>
  <c r="A702" i="1"/>
  <c r="C701" i="7"/>
  <c r="A702" i="7" s="1"/>
  <c r="B701" i="7"/>
  <c r="D701" i="7" s="1"/>
  <c r="A2050" i="1" l="1"/>
  <c r="A2050" i="4" s="1"/>
  <c r="B2051" i="1"/>
  <c r="Y703" i="1"/>
  <c r="A703" i="1"/>
  <c r="C702" i="7"/>
  <c r="A703" i="7" s="1"/>
  <c r="B702" i="7"/>
  <c r="D702" i="7" s="1"/>
  <c r="B2052" i="1" l="1"/>
  <c r="A2051" i="1"/>
  <c r="A2051" i="4" s="1"/>
  <c r="Y704" i="1"/>
  <c r="A704" i="1"/>
  <c r="C703" i="7"/>
  <c r="A704" i="7" s="1"/>
  <c r="B703" i="7"/>
  <c r="D703" i="7" s="1"/>
  <c r="B2053" i="1" l="1"/>
  <c r="A2052" i="1"/>
  <c r="A2052" i="4" s="1"/>
  <c r="Y705" i="1"/>
  <c r="A705" i="1"/>
  <c r="C704" i="7"/>
  <c r="A705" i="7" s="1"/>
  <c r="B704" i="7"/>
  <c r="D704" i="7" s="1"/>
  <c r="B2054" i="1" l="1"/>
  <c r="A2053" i="1"/>
  <c r="A2053" i="4" s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4" i="1" l="1"/>
  <c r="A2054" i="4" s="1"/>
  <c r="B2055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5" i="1" l="1"/>
  <c r="A2055" i="4" s="1"/>
  <c r="B2056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B2057" i="1" l="1"/>
  <c r="A2056" i="1"/>
  <c r="A2056" i="4" s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8" i="1" l="1"/>
  <c r="A2057" i="1"/>
  <c r="A2057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9" i="1" l="1"/>
  <c r="A2058" i="1"/>
  <c r="A2058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B2060" i="1" l="1"/>
  <c r="A2059" i="1"/>
  <c r="A2059" i="4" s="1"/>
  <c r="Y712" i="1"/>
  <c r="A712" i="1"/>
  <c r="C711" i="7"/>
  <c r="A712" i="7" s="1"/>
  <c r="B711" i="7"/>
  <c r="D711" i="7" s="1"/>
  <c r="A2060" i="1" l="1"/>
  <c r="A2060" i="4" s="1"/>
  <c r="B2061" i="1"/>
  <c r="Y713" i="1"/>
  <c r="A713" i="1"/>
  <c r="C712" i="7"/>
  <c r="A713" i="7" s="1"/>
  <c r="B712" i="7"/>
  <c r="D712" i="7" s="1"/>
  <c r="B2062" i="1" l="1"/>
  <c r="A2061" i="1"/>
  <c r="A2061" i="4" s="1"/>
  <c r="Y714" i="1"/>
  <c r="A714" i="1"/>
  <c r="C713" i="7"/>
  <c r="A714" i="7" s="1"/>
  <c r="B713" i="7"/>
  <c r="D713" i="7" s="1"/>
  <c r="B2063" i="1" l="1"/>
  <c r="A2062" i="1"/>
  <c r="A2062" i="4" s="1"/>
  <c r="Y715" i="1"/>
  <c r="A715" i="1"/>
  <c r="C714" i="7"/>
  <c r="A715" i="7" s="1"/>
  <c r="B714" i="7"/>
  <c r="D714" i="7" s="1"/>
  <c r="A2063" i="1" l="1"/>
  <c r="A2063" i="4" s="1"/>
  <c r="B2064" i="1"/>
  <c r="Y716" i="1"/>
  <c r="A716" i="1"/>
  <c r="C715" i="7"/>
  <c r="A716" i="7" s="1"/>
  <c r="B715" i="7"/>
  <c r="D715" i="7" s="1"/>
  <c r="B2065" i="1" l="1"/>
  <c r="A2064" i="1"/>
  <c r="A2064" i="4" s="1"/>
  <c r="Y717" i="1"/>
  <c r="A717" i="1"/>
  <c r="C716" i="7"/>
  <c r="A717" i="7" s="1"/>
  <c r="B716" i="7"/>
  <c r="D716" i="7" s="1"/>
  <c r="A2065" i="1" l="1"/>
  <c r="A2065" i="4" s="1"/>
  <c r="B2066" i="1"/>
  <c r="Y718" i="1"/>
  <c r="A718" i="1"/>
  <c r="C717" i="7"/>
  <c r="A718" i="7" s="1"/>
  <c r="B717" i="7"/>
  <c r="D717" i="7" s="1"/>
  <c r="A2066" i="1" l="1"/>
  <c r="A2066" i="4" s="1"/>
  <c r="B2067" i="1"/>
  <c r="Y719" i="1"/>
  <c r="A719" i="1"/>
  <c r="C718" i="7"/>
  <c r="A719" i="7" s="1"/>
  <c r="B718" i="7"/>
  <c r="D718" i="7" s="1"/>
  <c r="B2068" i="1" l="1"/>
  <c r="A2067" i="1"/>
  <c r="A2067" i="4" s="1"/>
  <c r="Y720" i="1"/>
  <c r="A720" i="1"/>
  <c r="C719" i="7"/>
  <c r="A720" i="7" s="1"/>
  <c r="B719" i="7"/>
  <c r="D719" i="7" s="1"/>
  <c r="A2068" i="1" l="1"/>
  <c r="A2068" i="4" s="1"/>
  <c r="B2069" i="1"/>
  <c r="Y721" i="1"/>
  <c r="A721" i="1"/>
  <c r="C720" i="7"/>
  <c r="A721" i="7" s="1"/>
  <c r="B720" i="7"/>
  <c r="D720" i="7" s="1"/>
  <c r="A2069" i="1" l="1"/>
  <c r="A2069" i="4" s="1"/>
  <c r="B2070" i="1"/>
  <c r="Y722" i="1"/>
  <c r="A722" i="1"/>
  <c r="C721" i="7"/>
  <c r="A722" i="7" s="1"/>
  <c r="B721" i="7"/>
  <c r="D721" i="7" s="1"/>
  <c r="A2070" i="1" l="1"/>
  <c r="A2070" i="4" s="1"/>
  <c r="B2071" i="1"/>
  <c r="Y723" i="1"/>
  <c r="A723" i="1"/>
  <c r="C722" i="7"/>
  <c r="A723" i="7" s="1"/>
  <c r="B722" i="7"/>
  <c r="D722" i="7" s="1"/>
  <c r="A2071" i="1" l="1"/>
  <c r="A2071" i="4" s="1"/>
  <c r="B2072" i="1"/>
  <c r="Y724" i="1"/>
  <c r="A724" i="1"/>
  <c r="C723" i="7"/>
  <c r="A724" i="7" s="1"/>
  <c r="B723" i="7"/>
  <c r="D723" i="7" s="1"/>
  <c r="B2073" i="1" l="1"/>
  <c r="A2072" i="1"/>
  <c r="A2072" i="4" s="1"/>
  <c r="Y725" i="1"/>
  <c r="A725" i="1"/>
  <c r="C724" i="7"/>
  <c r="A725" i="7" s="1"/>
  <c r="B724" i="7"/>
  <c r="D724" i="7" s="1"/>
  <c r="B2074" i="1" l="1"/>
  <c r="A2073" i="1"/>
  <c r="A2073" i="4" s="1"/>
  <c r="Y726" i="1"/>
  <c r="A726" i="1"/>
  <c r="C725" i="7"/>
  <c r="A726" i="7" s="1"/>
  <c r="B725" i="7"/>
  <c r="D725" i="7" s="1"/>
  <c r="A2074" i="1" l="1"/>
  <c r="A2074" i="4" s="1"/>
  <c r="B2075" i="1"/>
  <c r="Y727" i="1"/>
  <c r="A727" i="1"/>
  <c r="C726" i="7"/>
  <c r="A727" i="7" s="1"/>
  <c r="B726" i="7"/>
  <c r="D726" i="7" s="1"/>
  <c r="B2076" i="1" l="1"/>
  <c r="A2075" i="1"/>
  <c r="A2075" i="4" s="1"/>
  <c r="Y728" i="1"/>
  <c r="A728" i="1"/>
  <c r="C727" i="7"/>
  <c r="A728" i="7" s="1"/>
  <c r="B727" i="7"/>
  <c r="D727" i="7" s="1"/>
  <c r="A2076" i="1" l="1"/>
  <c r="A2076" i="4" s="1"/>
  <c r="B2077" i="1"/>
  <c r="Y729" i="1"/>
  <c r="A729" i="1"/>
  <c r="C728" i="7"/>
  <c r="A729" i="7" s="1"/>
  <c r="B728" i="7"/>
  <c r="D728" i="7" s="1"/>
  <c r="B2078" i="1" l="1"/>
  <c r="A2077" i="1"/>
  <c r="A2077" i="4" s="1"/>
  <c r="Y730" i="1"/>
  <c r="A730" i="1"/>
  <c r="C729" i="7"/>
  <c r="A730" i="7" s="1"/>
  <c r="B729" i="7"/>
  <c r="D729" i="7" s="1"/>
  <c r="B2079" i="1" l="1"/>
  <c r="A2078" i="1"/>
  <c r="A2078" i="4" s="1"/>
  <c r="Y731" i="1"/>
  <c r="A731" i="1"/>
  <c r="C730" i="7"/>
  <c r="A731" i="7" s="1"/>
  <c r="B730" i="7"/>
  <c r="D730" i="7" s="1"/>
  <c r="A2079" i="1" l="1"/>
  <c r="A2079" i="4" s="1"/>
  <c r="B2080" i="1"/>
  <c r="Y732" i="1"/>
  <c r="A732" i="1"/>
  <c r="C731" i="7"/>
  <c r="A732" i="7" s="1"/>
  <c r="B731" i="7"/>
  <c r="D731" i="7" s="1"/>
  <c r="A2080" i="1" l="1"/>
  <c r="A2080" i="4" s="1"/>
  <c r="B2081" i="1"/>
  <c r="Y733" i="1"/>
  <c r="A733" i="1"/>
  <c r="B732" i="7"/>
  <c r="D732" i="7" s="1"/>
  <c r="C732" i="7"/>
  <c r="A733" i="7" s="1"/>
  <c r="B2082" i="1" l="1"/>
  <c r="A2081" i="1"/>
  <c r="A2081" i="4" s="1"/>
  <c r="Y734" i="1"/>
  <c r="A734" i="1"/>
  <c r="C733" i="7"/>
  <c r="A734" i="7" s="1"/>
  <c r="B733" i="7"/>
  <c r="D733" i="7" s="1"/>
  <c r="B2083" i="1" l="1"/>
  <c r="A2082" i="1"/>
  <c r="A2082" i="4" s="1"/>
  <c r="Y735" i="1"/>
  <c r="M735" i="1"/>
  <c r="Z735" i="1" s="1"/>
  <c r="E735" i="1"/>
  <c r="A735" i="1"/>
  <c r="C734" i="7"/>
  <c r="A735" i="7" s="1"/>
  <c r="B734" i="7"/>
  <c r="D734" i="7" s="1"/>
  <c r="B2084" i="1" l="1"/>
  <c r="A2083" i="1"/>
  <c r="A2083" i="4" s="1"/>
  <c r="F735" i="1"/>
  <c r="P735" i="1"/>
  <c r="Y736" i="1"/>
  <c r="A736" i="1"/>
  <c r="B735" i="7"/>
  <c r="D735" i="7" s="1"/>
  <c r="C735" i="7"/>
  <c r="A736" i="7" s="1"/>
  <c r="A2084" i="1" l="1"/>
  <c r="A2084" i="4" s="1"/>
  <c r="B2085" i="1"/>
  <c r="Y737" i="1"/>
  <c r="A737" i="1"/>
  <c r="C736" i="7"/>
  <c r="A737" i="7" s="1"/>
  <c r="B736" i="7"/>
  <c r="D736" i="7" s="1"/>
  <c r="A2085" i="1" l="1"/>
  <c r="A2085" i="4" s="1"/>
  <c r="B2086" i="1"/>
  <c r="Y738" i="1"/>
  <c r="A738" i="1"/>
  <c r="C737" i="7"/>
  <c r="A738" i="7" s="1"/>
  <c r="B737" i="7"/>
  <c r="D737" i="7" s="1"/>
  <c r="B2087" i="1" l="1"/>
  <c r="A2086" i="1"/>
  <c r="A2086" i="4" s="1"/>
  <c r="Y739" i="1"/>
  <c r="A739" i="1"/>
  <c r="B738" i="7"/>
  <c r="D738" i="7" s="1"/>
  <c r="C738" i="7"/>
  <c r="A739" i="7" s="1"/>
  <c r="B2088" i="1" l="1"/>
  <c r="A2087" i="1"/>
  <c r="Y740" i="1"/>
  <c r="A740" i="1"/>
  <c r="C739" i="7"/>
  <c r="A740" i="7" s="1"/>
  <c r="B739" i="7"/>
  <c r="D739" i="7" s="1"/>
  <c r="B2089" i="1" l="1"/>
  <c r="A2088" i="1"/>
  <c r="A2088" i="4" s="1"/>
  <c r="Y741" i="1"/>
  <c r="A741" i="1"/>
  <c r="C740" i="7"/>
  <c r="A741" i="7" s="1"/>
  <c r="B740" i="7"/>
  <c r="D740" i="7" s="1"/>
  <c r="A2089" i="1" l="1"/>
  <c r="A2089" i="4" s="1"/>
  <c r="B2090" i="1"/>
  <c r="Y2089" i="1"/>
  <c r="Y742" i="1"/>
  <c r="A742" i="1"/>
  <c r="B741" i="7"/>
  <c r="D741" i="7" s="1"/>
  <c r="C741" i="7"/>
  <c r="A742" i="7" s="1"/>
  <c r="A2090" i="1" l="1"/>
  <c r="A2090" i="4" s="1"/>
  <c r="B2091" i="1"/>
  <c r="Y2090" i="1"/>
  <c r="Y743" i="1"/>
  <c r="A743" i="1"/>
  <c r="C742" i="7"/>
  <c r="A743" i="7" s="1"/>
  <c r="B742" i="7"/>
  <c r="D742" i="7" s="1"/>
  <c r="B2092" i="1" l="1"/>
  <c r="A2091" i="1"/>
  <c r="A2091" i="4" s="1"/>
  <c r="Y2091" i="1"/>
  <c r="Y744" i="1"/>
  <c r="A744" i="1"/>
  <c r="C743" i="7"/>
  <c r="A744" i="7" s="1"/>
  <c r="B743" i="7"/>
  <c r="D743" i="7" s="1"/>
  <c r="B2093" i="1" l="1"/>
  <c r="A2092" i="1"/>
  <c r="A2092" i="4" s="1"/>
  <c r="Y2092" i="1"/>
  <c r="Y745" i="1"/>
  <c r="A745" i="1"/>
  <c r="B744" i="7"/>
  <c r="D744" i="7" s="1"/>
  <c r="C744" i="7"/>
  <c r="A745" i="7" s="1"/>
  <c r="A2093" i="1" l="1"/>
  <c r="A2093" i="4" s="1"/>
  <c r="B2094" i="1"/>
  <c r="Y2093" i="1"/>
  <c r="Y746" i="1"/>
  <c r="A746" i="1"/>
  <c r="C745" i="7"/>
  <c r="A746" i="7" s="1"/>
  <c r="B745" i="7"/>
  <c r="D745" i="7" s="1"/>
  <c r="A2094" i="1" l="1"/>
  <c r="A2094" i="4" s="1"/>
  <c r="Y2094" i="1"/>
  <c r="Y747" i="1"/>
  <c r="A747" i="1"/>
  <c r="C746" i="7"/>
  <c r="A747" i="7" s="1"/>
  <c r="B746" i="7"/>
  <c r="D746" i="7" s="1"/>
  <c r="Y748" i="1" l="1"/>
  <c r="A748" i="1"/>
  <c r="B747" i="7"/>
  <c r="D747" i="7" s="1"/>
  <c r="C747" i="7"/>
  <c r="A748" i="7" s="1"/>
  <c r="Y749" i="1" l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A1314" i="4" l="1"/>
  <c r="Y1315" i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Y1341" i="1" l="1"/>
  <c r="E1341" i="1"/>
  <c r="F1341" i="1" s="1"/>
  <c r="P1341" i="1" s="1"/>
  <c r="M1341" i="1"/>
  <c r="Z1341" i="1" s="1"/>
  <c r="A1341" i="1"/>
  <c r="A1341" i="4" s="1"/>
  <c r="C1340" i="7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A1343" i="4" l="1"/>
  <c r="Y1344" i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F1433" i="1" l="1"/>
  <c r="P1433" i="1" s="1"/>
  <c r="A1433" i="4"/>
  <c r="Z1433" i="1"/>
  <c r="B1433" i="7"/>
  <c r="D1433" i="7" s="1"/>
  <c r="Y1434" i="1"/>
  <c r="M1434" i="1"/>
  <c r="E1434" i="1"/>
  <c r="C1435" i="7"/>
  <c r="A1436" i="7" s="1"/>
  <c r="F1434" i="1" l="1"/>
  <c r="P1434" i="1" s="1"/>
  <c r="A1434" i="4"/>
  <c r="Z1434" i="1"/>
  <c r="B1434" i="7"/>
  <c r="D1434" i="7" s="1"/>
  <c r="Y1435" i="1"/>
  <c r="M1435" i="1"/>
  <c r="E1435" i="1"/>
  <c r="C1436" i="7"/>
  <c r="A1437" i="7" s="1"/>
  <c r="F1435" i="1" l="1"/>
  <c r="P1435" i="1" s="1"/>
  <c r="A1435" i="4"/>
  <c r="Z1435" i="1"/>
  <c r="B1435" i="7"/>
  <c r="D1435" i="7" s="1"/>
  <c r="Y1436" i="1"/>
  <c r="M1436" i="1"/>
  <c r="E1436" i="1"/>
  <c r="C1437" i="7"/>
  <c r="A1438" i="7" s="1"/>
  <c r="F1436" i="1" l="1"/>
  <c r="P1436" i="1" s="1"/>
  <c r="A1436" i="4"/>
  <c r="Z1436" i="1"/>
  <c r="B1436" i="7"/>
  <c r="D1436" i="7" s="1"/>
  <c r="Y1437" i="1"/>
  <c r="M1437" i="1"/>
  <c r="E1437" i="1"/>
  <c r="C1438" i="7"/>
  <c r="A1439" i="7" s="1"/>
  <c r="F1437" i="1" l="1"/>
  <c r="P1437" i="1" s="1"/>
  <c r="A1437" i="4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Z1439" i="1"/>
  <c r="B1439" i="7"/>
  <c r="D1439" i="7" s="1"/>
  <c r="F1439" i="1"/>
  <c r="P1439" i="1" s="1"/>
  <c r="Y1440" i="1"/>
  <c r="C1441" i="7"/>
  <c r="A1442" i="7" s="1"/>
  <c r="B1441" i="7"/>
  <c r="D1441" i="7" s="1"/>
  <c r="A1439" i="4" l="1"/>
  <c r="Y1441" i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A1611" i="4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F1622" i="1" l="1"/>
  <c r="P1622" i="1" s="1"/>
  <c r="A1622" i="4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E1684" i="1"/>
  <c r="M1684" i="1"/>
  <c r="B1684" i="7" s="1"/>
  <c r="D1684" i="7" s="1"/>
  <c r="C1686" i="7"/>
  <c r="A1687" i="7" s="1"/>
  <c r="B1686" i="7"/>
  <c r="D1686" i="7" s="1"/>
  <c r="F1684" i="1" l="1"/>
  <c r="P1684" i="1" s="1"/>
  <c r="A1684" i="4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Y1726" i="1"/>
  <c r="E1726" i="1"/>
  <c r="M1726" i="1"/>
  <c r="B1726" i="7" s="1"/>
  <c r="D1726" i="7" s="1"/>
  <c r="C1728" i="7"/>
  <c r="A1729" i="7" s="1"/>
  <c r="F1726" i="1" l="1"/>
  <c r="P1726" i="1" s="1"/>
  <c r="A1726" i="4"/>
  <c r="Z1726" i="1"/>
  <c r="B1727" i="7"/>
  <c r="D1727" i="7" s="1"/>
  <c r="Q514" i="9"/>
  <c r="K514" i="9" s="1"/>
  <c r="M514" i="9"/>
  <c r="Y1727" i="1"/>
  <c r="C1729" i="7"/>
  <c r="A1730" i="7" s="1"/>
  <c r="Y1728" i="1" l="1"/>
  <c r="M1728" i="1"/>
  <c r="B1728" i="7" s="1"/>
  <c r="D1728" i="7" s="1"/>
  <c r="E1728" i="1"/>
  <c r="C1730" i="7"/>
  <c r="A1731" i="7" s="1"/>
  <c r="B1730" i="7"/>
  <c r="D1730" i="7" s="1"/>
  <c r="F1728" i="1" l="1"/>
  <c r="P1728" i="1" s="1"/>
  <c r="A1728" i="4"/>
  <c r="Z1728" i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F1779" i="1" l="1"/>
  <c r="P1779" i="1" s="1"/>
  <c r="A1779" i="4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F1797" i="1" l="1"/>
  <c r="P1797" i="1" s="1"/>
  <c r="A1797" i="4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Y1921" i="1" l="1"/>
  <c r="C1923" i="7"/>
  <c r="A1924" i="7" s="1"/>
  <c r="B1923" i="7"/>
  <c r="D1923" i="7" s="1"/>
  <c r="Y1922" i="1" l="1"/>
  <c r="C1924" i="7"/>
  <c r="A1925" i="7" s="1"/>
  <c r="B1924" i="7"/>
  <c r="D1924" i="7" s="1"/>
  <c r="Y1923" i="1" l="1"/>
  <c r="B1925" i="7"/>
  <c r="D1925" i="7" s="1"/>
  <c r="C1925" i="7"/>
  <c r="A1926" i="7" s="1"/>
  <c r="Y1924" i="1" l="1"/>
  <c r="C1926" i="7"/>
  <c r="A1927" i="7" s="1"/>
  <c r="B1926" i="7"/>
  <c r="D1926" i="7" s="1"/>
  <c r="Y1925" i="1" l="1"/>
  <c r="C1927" i="7"/>
  <c r="A1928" i="7" s="1"/>
  <c r="B1927" i="7"/>
  <c r="D1927" i="7" s="1"/>
  <c r="Y1926" i="1" l="1"/>
  <c r="B1928" i="7"/>
  <c r="D1928" i="7" s="1"/>
  <c r="C1928" i="7"/>
  <c r="A1929" i="7" s="1"/>
  <c r="Y1927" i="1" l="1"/>
  <c r="C1929" i="7"/>
  <c r="A1930" i="7" s="1"/>
  <c r="B1929" i="7"/>
  <c r="D1929" i="7" s="1"/>
  <c r="Y1928" i="1" l="1"/>
  <c r="C1930" i="7"/>
  <c r="A1931" i="7" s="1"/>
  <c r="B1930" i="7"/>
  <c r="D1930" i="7" s="1"/>
  <c r="Y1929" i="1" l="1"/>
  <c r="B1931" i="7"/>
  <c r="D1931" i="7" s="1"/>
  <c r="C1931" i="7"/>
  <c r="A1932" i="7" s="1"/>
  <c r="Y1930" i="1" l="1"/>
  <c r="B1932" i="7"/>
  <c r="D1932" i="7" s="1"/>
  <c r="C1932" i="7"/>
  <c r="A1933" i="7" s="1"/>
  <c r="Y1931" i="1" l="1"/>
  <c r="C1933" i="7"/>
  <c r="A1934" i="7" s="1"/>
  <c r="B1933" i="7"/>
  <c r="D1933" i="7" s="1"/>
  <c r="I600" i="9" l="1"/>
  <c r="Y1932" i="1"/>
  <c r="B1934" i="7"/>
  <c r="D1934" i="7" s="1"/>
  <c r="C1934" i="7"/>
  <c r="A1935" i="7" s="1"/>
  <c r="M600" i="9" l="1"/>
  <c r="Q600" i="9"/>
  <c r="K600" i="9" s="1"/>
  <c r="Y1933" i="1"/>
  <c r="C1935" i="7"/>
  <c r="A1936" i="7" s="1"/>
  <c r="B1935" i="7"/>
  <c r="D1935" i="7" s="1"/>
  <c r="Y1934" i="1" l="1"/>
  <c r="C1936" i="7"/>
  <c r="A1937" i="7" s="1"/>
  <c r="B1936" i="7"/>
  <c r="D1936" i="7" s="1"/>
  <c r="Y1935" i="1" l="1"/>
  <c r="B1937" i="7"/>
  <c r="D1937" i="7" s="1"/>
  <c r="C1937" i="7"/>
  <c r="A1938" i="7" s="1"/>
  <c r="Y1936" i="1" l="1"/>
  <c r="C1938" i="7"/>
  <c r="A1939" i="7" s="1"/>
  <c r="B1938" i="7"/>
  <c r="D1938" i="7" s="1"/>
  <c r="Y1937" i="1" l="1"/>
  <c r="B1939" i="7"/>
  <c r="D1939" i="7" s="1"/>
  <c r="C1939" i="7"/>
  <c r="A1940" i="7" s="1"/>
  <c r="Y1938" i="1" l="1"/>
  <c r="B1940" i="7"/>
  <c r="D1940" i="7" s="1"/>
  <c r="C1940" i="7"/>
  <c r="A1941" i="7" s="1"/>
  <c r="Y1939" i="1" l="1"/>
  <c r="C1941" i="7"/>
  <c r="A1942" i="7" s="1"/>
  <c r="B1941" i="7"/>
  <c r="D1941" i="7" s="1"/>
  <c r="Y1940" i="1" l="1"/>
  <c r="C1942" i="7"/>
  <c r="A1943" i="7" s="1"/>
  <c r="B1942" i="7"/>
  <c r="D1942" i="7" s="1"/>
  <c r="Y1941" i="1" l="1"/>
  <c r="B1943" i="7"/>
  <c r="D1943" i="7" s="1"/>
  <c r="C1943" i="7"/>
  <c r="A1944" i="7" s="1"/>
  <c r="Y1942" i="1" l="1"/>
  <c r="C1944" i="7"/>
  <c r="A1945" i="7" s="1"/>
  <c r="B1944" i="7"/>
  <c r="D1944" i="7" s="1"/>
  <c r="Y1943" i="1" l="1"/>
  <c r="C1945" i="7"/>
  <c r="A1946" i="7" s="1"/>
  <c r="B1945" i="7"/>
  <c r="D1945" i="7" s="1"/>
  <c r="Y1944" i="1" l="1"/>
  <c r="B1946" i="7"/>
  <c r="D1946" i="7" s="1"/>
  <c r="C1946" i="7"/>
  <c r="A1947" i="7" s="1"/>
  <c r="Y1945" i="1" l="1"/>
  <c r="C1947" i="7"/>
  <c r="A1948" i="7" s="1"/>
  <c r="B1947" i="7"/>
  <c r="D1947" i="7" s="1"/>
  <c r="Y1946" i="1" l="1"/>
  <c r="C1948" i="7"/>
  <c r="A1949" i="7" s="1"/>
  <c r="B1948" i="7"/>
  <c r="D1948" i="7" s="1"/>
  <c r="Y1947" i="1" l="1"/>
  <c r="B1949" i="7"/>
  <c r="D1949" i="7" s="1"/>
  <c r="C1949" i="7"/>
  <c r="A1950" i="7" s="1"/>
  <c r="Y1948" i="1" l="1"/>
  <c r="B1950" i="7"/>
  <c r="D1950" i="7" s="1"/>
  <c r="C1950" i="7"/>
  <c r="A1951" i="7" s="1"/>
  <c r="Y1949" i="1" l="1"/>
  <c r="C1951" i="7"/>
  <c r="A1952" i="7" s="1"/>
  <c r="B1951" i="7"/>
  <c r="D1951" i="7" s="1"/>
  <c r="Y1950" i="1" l="1"/>
  <c r="B1952" i="7"/>
  <c r="D1952" i="7" s="1"/>
  <c r="C1952" i="7"/>
  <c r="A1953" i="7" s="1"/>
  <c r="Y1951" i="1" l="1"/>
  <c r="C1953" i="7"/>
  <c r="A1954" i="7" s="1"/>
  <c r="B1953" i="7"/>
  <c r="D1953" i="7" s="1"/>
  <c r="Y1952" i="1" l="1"/>
  <c r="C1954" i="7"/>
  <c r="A1955" i="7" s="1"/>
  <c r="B1954" i="7"/>
  <c r="D1954" i="7" s="1"/>
  <c r="Y1953" i="1" l="1"/>
  <c r="B1955" i="7"/>
  <c r="D1955" i="7" s="1"/>
  <c r="C1955" i="7"/>
  <c r="A1956" i="7" s="1"/>
  <c r="Y1954" i="1" l="1"/>
  <c r="C1956" i="7"/>
  <c r="A1957" i="7" s="1"/>
  <c r="B1956" i="7"/>
  <c r="D1956" i="7" s="1"/>
  <c r="Y1955" i="1" l="1"/>
  <c r="B1957" i="7"/>
  <c r="D1957" i="7" s="1"/>
  <c r="C1957" i="7"/>
  <c r="A1958" i="7" s="1"/>
  <c r="Y1956" i="1" l="1"/>
  <c r="B1958" i="7"/>
  <c r="D1958" i="7" s="1"/>
  <c r="C1958" i="7"/>
  <c r="A1959" i="7" s="1"/>
  <c r="Y1957" i="1" l="1"/>
  <c r="C1959" i="7"/>
  <c r="A1960" i="7" s="1"/>
  <c r="B1959" i="7"/>
  <c r="D1959" i="7" s="1"/>
  <c r="Y1958" i="1" l="1"/>
  <c r="C1960" i="7"/>
  <c r="A1961" i="7" s="1"/>
  <c r="B1960" i="7"/>
  <c r="D1960" i="7" s="1"/>
  <c r="Y1959" i="1" l="1"/>
  <c r="B1961" i="7"/>
  <c r="D1961" i="7" s="1"/>
  <c r="C1961" i="7"/>
  <c r="A1962" i="7" s="1"/>
  <c r="Y1960" i="1" l="1"/>
  <c r="C1962" i="7"/>
  <c r="A1963" i="7" s="1"/>
  <c r="B1962" i="7"/>
  <c r="D1962" i="7" s="1"/>
  <c r="Y1961" i="1" l="1"/>
  <c r="C1963" i="7"/>
  <c r="A1964" i="7" s="1"/>
  <c r="B1963" i="7"/>
  <c r="D1963" i="7" s="1"/>
  <c r="Y1962" i="1" l="1"/>
  <c r="B1964" i="7"/>
  <c r="D1964" i="7" s="1"/>
  <c r="C1964" i="7"/>
  <c r="A1965" i="7" s="1"/>
  <c r="I601" i="9" l="1"/>
  <c r="Y1963" i="1"/>
  <c r="C1965" i="7"/>
  <c r="A1966" i="7" s="1"/>
  <c r="B1965" i="7"/>
  <c r="D1965" i="7" s="1"/>
  <c r="Q601" i="9" l="1"/>
  <c r="K601" i="9" s="1"/>
  <c r="M601" i="9"/>
  <c r="I602" i="9"/>
  <c r="Y1964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5" i="1"/>
  <c r="B1967" i="7"/>
  <c r="D1967" i="7" s="1"/>
  <c r="C1967" i="7"/>
  <c r="A1968" i="7" s="1"/>
  <c r="I604" i="9" l="1"/>
  <c r="Y1966" i="1"/>
  <c r="B1968" i="7"/>
  <c r="D1968" i="7" s="1"/>
  <c r="C1968" i="7"/>
  <c r="A1969" i="7" s="1"/>
  <c r="Q604" i="9" l="1"/>
  <c r="K604" i="9" s="1"/>
  <c r="M604" i="9"/>
  <c r="I605" i="9"/>
  <c r="Y1967" i="1"/>
  <c r="C1969" i="7"/>
  <c r="A1970" i="7" s="1"/>
  <c r="B1969" i="7"/>
  <c r="D1969" i="7" s="1"/>
  <c r="Q605" i="9" l="1"/>
  <c r="K605" i="9" s="1"/>
  <c r="M605" i="9"/>
  <c r="Y1968" i="1"/>
  <c r="B1970" i="7"/>
  <c r="D1970" i="7" s="1"/>
  <c r="C1970" i="7"/>
  <c r="A1971" i="7" s="1"/>
  <c r="Y1969" i="1" l="1"/>
  <c r="C1971" i="7"/>
  <c r="A1972" i="7" s="1"/>
  <c r="B1971" i="7"/>
  <c r="D1971" i="7" s="1"/>
  <c r="Y1970" i="1" l="1"/>
  <c r="C1972" i="7"/>
  <c r="A1973" i="7" s="1"/>
  <c r="B1972" i="7"/>
  <c r="D1972" i="7" s="1"/>
  <c r="Y1971" i="1" l="1"/>
  <c r="B1973" i="7"/>
  <c r="D1973" i="7" s="1"/>
  <c r="C1973" i="7"/>
  <c r="A1974" i="7" s="1"/>
  <c r="Y1972" i="1" l="1"/>
  <c r="C1974" i="7"/>
  <c r="A1975" i="7" s="1"/>
  <c r="B1974" i="7"/>
  <c r="D1974" i="7" s="1"/>
  <c r="Y1973" i="1" l="1"/>
  <c r="B1975" i="7"/>
  <c r="D1975" i="7" s="1"/>
  <c r="C1975" i="7"/>
  <c r="A1976" i="7" s="1"/>
  <c r="Y1974" i="1" l="1"/>
  <c r="B1976" i="7"/>
  <c r="D1976" i="7" s="1"/>
  <c r="C1976" i="7"/>
  <c r="A1977" i="7" s="1"/>
  <c r="Y1975" i="1" l="1"/>
  <c r="C1977" i="7"/>
  <c r="A1978" i="7" s="1"/>
  <c r="B1977" i="7"/>
  <c r="D1977" i="7" s="1"/>
  <c r="Y1976" i="1" l="1"/>
  <c r="C1978" i="7"/>
  <c r="A1979" i="7" s="1"/>
  <c r="B1978" i="7"/>
  <c r="D1978" i="7" s="1"/>
  <c r="Y1977" i="1" l="1"/>
  <c r="B1979" i="7"/>
  <c r="D1979" i="7" s="1"/>
  <c r="C1979" i="7"/>
  <c r="A1980" i="7" s="1"/>
  <c r="Y1978" i="1" l="1"/>
  <c r="C1980" i="7"/>
  <c r="A1981" i="7" s="1"/>
  <c r="B1980" i="7"/>
  <c r="D1980" i="7" s="1"/>
  <c r="Y1979" i="1" l="1"/>
  <c r="C1981" i="7"/>
  <c r="A1982" i="7" s="1"/>
  <c r="B1981" i="7"/>
  <c r="D1981" i="7" s="1"/>
  <c r="Y1980" i="1" l="1"/>
  <c r="B1982" i="7"/>
  <c r="D1982" i="7" s="1"/>
  <c r="C1982" i="7"/>
  <c r="A1983" i="7" s="1"/>
  <c r="Y1981" i="1" l="1"/>
  <c r="C1983" i="7"/>
  <c r="A1984" i="7" s="1"/>
  <c r="B1983" i="7"/>
  <c r="D1983" i="7" s="1"/>
  <c r="Y1982" i="1" l="1"/>
  <c r="C1984" i="7"/>
  <c r="A1985" i="7" s="1"/>
  <c r="B1984" i="7"/>
  <c r="D1984" i="7" s="1"/>
  <c r="Y1983" i="1" l="1"/>
  <c r="B1985" i="7"/>
  <c r="D1985" i="7" s="1"/>
  <c r="C1985" i="7"/>
  <c r="A1986" i="7" s="1"/>
  <c r="Y1984" i="1" l="1"/>
  <c r="B1986" i="7"/>
  <c r="D1986" i="7" s="1"/>
  <c r="C1986" i="7"/>
  <c r="A1987" i="7" s="1"/>
  <c r="Y1985" i="1" l="1"/>
  <c r="C1987" i="7"/>
  <c r="A1988" i="7" s="1"/>
  <c r="B1987" i="7"/>
  <c r="D1987" i="7" s="1"/>
  <c r="I606" i="9" l="1"/>
  <c r="Y1986" i="1"/>
  <c r="B1988" i="7"/>
  <c r="D1988" i="7" s="1"/>
  <c r="C1988" i="7"/>
  <c r="A1989" i="7" s="1"/>
  <c r="M606" i="9" l="1"/>
  <c r="Q606" i="9"/>
  <c r="K606" i="9" s="1"/>
  <c r="I607" i="9"/>
  <c r="Y1987" i="1"/>
  <c r="C1989" i="7"/>
  <c r="A1990" i="7" s="1"/>
  <c r="B1989" i="7"/>
  <c r="D1989" i="7" s="1"/>
  <c r="Q607" i="9" l="1"/>
  <c r="K607" i="9" s="1"/>
  <c r="M607" i="9"/>
  <c r="I608" i="9"/>
  <c r="Y1988" i="1"/>
  <c r="C1990" i="7"/>
  <c r="A1991" i="7" s="1"/>
  <c r="B1990" i="7"/>
  <c r="D1990" i="7" s="1"/>
  <c r="Q608" i="9" l="1"/>
  <c r="K608" i="9" s="1"/>
  <c r="M608" i="9"/>
  <c r="I609" i="9"/>
  <c r="Y1989" i="1"/>
  <c r="B1991" i="7"/>
  <c r="D1991" i="7" s="1"/>
  <c r="C1991" i="7"/>
  <c r="A1992" i="7" s="1"/>
  <c r="Q609" i="9" l="1"/>
  <c r="K609" i="9" s="1"/>
  <c r="M609" i="9"/>
  <c r="I610" i="9"/>
  <c r="Y1990" i="1"/>
  <c r="C1992" i="7"/>
  <c r="A1993" i="7" s="1"/>
  <c r="B1992" i="7"/>
  <c r="D1992" i="7" s="1"/>
  <c r="Q610" i="9" l="1"/>
  <c r="K610" i="9" s="1"/>
  <c r="M610" i="9"/>
  <c r="I611" i="9"/>
  <c r="Y1991" i="1"/>
  <c r="B1993" i="7"/>
  <c r="D1993" i="7" s="1"/>
  <c r="C1993" i="7"/>
  <c r="A1994" i="7" s="1"/>
  <c r="Q611" i="9" l="1"/>
  <c r="K611" i="9" s="1"/>
  <c r="M611" i="9"/>
  <c r="I612" i="9"/>
  <c r="Y1992" i="1"/>
  <c r="B1994" i="7"/>
  <c r="D1994" i="7" s="1"/>
  <c r="C1994" i="7"/>
  <c r="A1995" i="7" s="1"/>
  <c r="Q612" i="9" l="1"/>
  <c r="K612" i="9" s="1"/>
  <c r="M612" i="9"/>
  <c r="Y1993" i="1"/>
  <c r="B1995" i="7"/>
  <c r="D1995" i="7" s="1"/>
  <c r="C1995" i="7"/>
  <c r="A1996" i="7" s="1"/>
  <c r="Y1994" i="1" l="1"/>
  <c r="C1996" i="7"/>
  <c r="A1997" i="7" s="1"/>
  <c r="B1996" i="7"/>
  <c r="D1996" i="7" s="1"/>
  <c r="Y1995" i="1" l="1"/>
  <c r="B1997" i="7"/>
  <c r="D1997" i="7" s="1"/>
  <c r="C1997" i="7"/>
  <c r="A1998" i="7" s="1"/>
  <c r="Y1996" i="1" l="1"/>
  <c r="C1998" i="7"/>
  <c r="A1999" i="7" s="1"/>
  <c r="B1998" i="7"/>
  <c r="D1998" i="7" s="1"/>
  <c r="Y1997" i="1" l="1"/>
  <c r="C1999" i="7"/>
  <c r="A2000" i="7" s="1"/>
  <c r="B1999" i="7"/>
  <c r="D1999" i="7" s="1"/>
  <c r="Y1998" i="1" l="1"/>
  <c r="B2000" i="7"/>
  <c r="D2000" i="7" s="1"/>
  <c r="C2000" i="7"/>
  <c r="A2001" i="7" s="1"/>
  <c r="Y1999" i="1" l="1"/>
  <c r="C2001" i="7"/>
  <c r="A2002" i="7" s="1"/>
  <c r="B2001" i="7"/>
  <c r="D2001" i="7" s="1"/>
  <c r="Y2000" i="1" l="1"/>
  <c r="C2002" i="7"/>
  <c r="A2003" i="7" s="1"/>
  <c r="B2002" i="7"/>
  <c r="D2002" i="7" s="1"/>
  <c r="Y2001" i="1" l="1"/>
  <c r="B2003" i="7"/>
  <c r="D2003" i="7" s="1"/>
  <c r="C2003" i="7"/>
  <c r="A2004" i="7" s="1"/>
  <c r="Y2002" i="1" l="1"/>
  <c r="B2004" i="7"/>
  <c r="D2004" i="7" s="1"/>
  <c r="C2004" i="7"/>
  <c r="A2005" i="7" s="1"/>
  <c r="Y2003" i="1" l="1"/>
  <c r="C2005" i="7"/>
  <c r="A2006" i="7" s="1"/>
  <c r="B2005" i="7"/>
  <c r="D2005" i="7" s="1"/>
  <c r="Y2004" i="1" l="1"/>
  <c r="B2006" i="7"/>
  <c r="D2006" i="7" s="1"/>
  <c r="C2006" i="7"/>
  <c r="A2007" i="7" s="1"/>
  <c r="Y2005" i="1" l="1"/>
  <c r="C2007" i="7"/>
  <c r="A2008" i="7" s="1"/>
  <c r="B2007" i="7"/>
  <c r="D2007" i="7" s="1"/>
  <c r="Y2006" i="1" l="1"/>
  <c r="C2008" i="7"/>
  <c r="A2009" i="7" s="1"/>
  <c r="B2008" i="7"/>
  <c r="D2008" i="7" s="1"/>
  <c r="Y2007" i="1" l="1"/>
  <c r="B2009" i="7"/>
  <c r="D2009" i="7" s="1"/>
  <c r="C2009" i="7"/>
  <c r="A2010" i="7" s="1"/>
  <c r="Y2008" i="1" l="1"/>
  <c r="C2010" i="7"/>
  <c r="A2011" i="7" s="1"/>
  <c r="B2010" i="7"/>
  <c r="D2010" i="7" s="1"/>
  <c r="Y2009" i="1" l="1"/>
  <c r="B2011" i="7"/>
  <c r="D2011" i="7" s="1"/>
  <c r="C2011" i="7"/>
  <c r="A2012" i="7" s="1"/>
  <c r="Y2010" i="1" l="1"/>
  <c r="B2012" i="7"/>
  <c r="D2012" i="7" s="1"/>
  <c r="C2012" i="7"/>
  <c r="A2013" i="7" s="1"/>
  <c r="I613" i="9" l="1"/>
  <c r="Y2011" i="1"/>
  <c r="C2013" i="7"/>
  <c r="A2014" i="7" s="1"/>
  <c r="B2013" i="7"/>
  <c r="D2013" i="7" s="1"/>
  <c r="M613" i="9" l="1"/>
  <c r="Q613" i="9"/>
  <c r="K613" i="9" s="1"/>
  <c r="I614" i="9"/>
  <c r="Y2012" i="1"/>
  <c r="C2014" i="7"/>
  <c r="A2015" i="7" s="1"/>
  <c r="B2014" i="7"/>
  <c r="D2014" i="7" s="1"/>
  <c r="M614" i="9" l="1"/>
  <c r="Q614" i="9"/>
  <c r="K614" i="9" s="1"/>
  <c r="I615" i="9"/>
  <c r="Y2013" i="1"/>
  <c r="B2015" i="7"/>
  <c r="D2015" i="7" s="1"/>
  <c r="C2015" i="7"/>
  <c r="A2016" i="7" s="1"/>
  <c r="M615" i="9" l="1"/>
  <c r="Q615" i="9"/>
  <c r="K615" i="9" s="1"/>
  <c r="I616" i="9"/>
  <c r="Y2014" i="1"/>
  <c r="C2016" i="7"/>
  <c r="A2017" i="7" s="1"/>
  <c r="B2016" i="7"/>
  <c r="D2016" i="7" s="1"/>
  <c r="Q616" i="9" l="1"/>
  <c r="K616" i="9" s="1"/>
  <c r="M616" i="9"/>
  <c r="I617" i="9"/>
  <c r="Y2015" i="1"/>
  <c r="C2017" i="7"/>
  <c r="A2018" i="7" s="1"/>
  <c r="B2017" i="7"/>
  <c r="D2017" i="7" s="1"/>
  <c r="M617" i="9" l="1"/>
  <c r="Q617" i="9"/>
  <c r="K617" i="9" s="1"/>
  <c r="I618" i="9"/>
  <c r="Y2016" i="1"/>
  <c r="B2018" i="7"/>
  <c r="D2018" i="7" s="1"/>
  <c r="C2018" i="7"/>
  <c r="A2019" i="7" s="1"/>
  <c r="Q618" i="9" l="1"/>
  <c r="K618" i="9" s="1"/>
  <c r="M618" i="9"/>
  <c r="I619" i="9"/>
  <c r="Y2017" i="1"/>
  <c r="C2019" i="7"/>
  <c r="A2020" i="7" s="1"/>
  <c r="B2019" i="7"/>
  <c r="D2019" i="7" s="1"/>
  <c r="Q619" i="9" l="1"/>
  <c r="K619" i="9" s="1"/>
  <c r="M619" i="9"/>
  <c r="I620" i="9"/>
  <c r="Y2018" i="1"/>
  <c r="C2020" i="7"/>
  <c r="A2021" i="7" s="1"/>
  <c r="B2020" i="7"/>
  <c r="D2020" i="7" s="1"/>
  <c r="M620" i="9" l="1"/>
  <c r="Q620" i="9"/>
  <c r="K620" i="9" s="1"/>
  <c r="I621" i="9"/>
  <c r="Y2019" i="1"/>
  <c r="B2021" i="7"/>
  <c r="D2021" i="7" s="1"/>
  <c r="C2021" i="7"/>
  <c r="A2022" i="7" s="1"/>
  <c r="Q621" i="9" l="1"/>
  <c r="K621" i="9" s="1"/>
  <c r="M621" i="9"/>
  <c r="I622" i="9"/>
  <c r="Y2020" i="1"/>
  <c r="B2022" i="7"/>
  <c r="D2022" i="7" s="1"/>
  <c r="C2022" i="7"/>
  <c r="A2023" i="7" s="1"/>
  <c r="M622" i="9" l="1"/>
  <c r="Q622" i="9"/>
  <c r="K622" i="9" s="1"/>
  <c r="I623" i="9"/>
  <c r="Y2021" i="1"/>
  <c r="C2023" i="7"/>
  <c r="A2024" i="7" s="1"/>
  <c r="B2023" i="7"/>
  <c r="D2023" i="7" s="1"/>
  <c r="M623" i="9" l="1"/>
  <c r="Q623" i="9"/>
  <c r="K623" i="9" s="1"/>
  <c r="I624" i="9"/>
  <c r="Y2022" i="1"/>
  <c r="B2024" i="7"/>
  <c r="D2024" i="7" s="1"/>
  <c r="C2024" i="7"/>
  <c r="A2025" i="7" s="1"/>
  <c r="M624" i="9" l="1"/>
  <c r="Q624" i="9"/>
  <c r="K624" i="9" s="1"/>
  <c r="I625" i="9"/>
  <c r="Y2023" i="1"/>
  <c r="C2025" i="7"/>
  <c r="A2026" i="7" s="1"/>
  <c r="B2025" i="7"/>
  <c r="D2025" i="7" s="1"/>
  <c r="Q625" i="9" l="1"/>
  <c r="K625" i="9" s="1"/>
  <c r="M625" i="9"/>
  <c r="I626" i="9"/>
  <c r="Y2024" i="1"/>
  <c r="C2026" i="7"/>
  <c r="A2027" i="7" s="1"/>
  <c r="B2026" i="7"/>
  <c r="D2026" i="7" s="1"/>
  <c r="M626" i="9" l="1"/>
  <c r="Q626" i="9"/>
  <c r="K626" i="9" s="1"/>
  <c r="I627" i="9"/>
  <c r="Y2025" i="1"/>
  <c r="B2027" i="7"/>
  <c r="D2027" i="7" s="1"/>
  <c r="C2027" i="7"/>
  <c r="A2028" i="7" s="1"/>
  <c r="Q627" i="9" l="1"/>
  <c r="K627" i="9" s="1"/>
  <c r="M627" i="9"/>
  <c r="I628" i="9"/>
  <c r="Y2026" i="1"/>
  <c r="C2028" i="7"/>
  <c r="A2029" i="7" s="1"/>
  <c r="B2028" i="7"/>
  <c r="D2028" i="7" s="1"/>
  <c r="M628" i="9" l="1"/>
  <c r="Q628" i="9"/>
  <c r="K628" i="9" s="1"/>
  <c r="I629" i="9"/>
  <c r="Y2027" i="1"/>
  <c r="C2029" i="7"/>
  <c r="A2030" i="7" s="1"/>
  <c r="B2029" i="7"/>
  <c r="D2029" i="7" s="1"/>
  <c r="Q629" i="9" l="1"/>
  <c r="K629" i="9" s="1"/>
  <c r="M629" i="9"/>
  <c r="I630" i="9"/>
  <c r="Y2028" i="1"/>
  <c r="C2030" i="7"/>
  <c r="A2031" i="7" s="1"/>
  <c r="B2030" i="7"/>
  <c r="D2030" i="7" s="1"/>
  <c r="Q630" i="9" l="1"/>
  <c r="K630" i="9" s="1"/>
  <c r="M630" i="9"/>
  <c r="I631" i="9"/>
  <c r="Y2029" i="1"/>
  <c r="C2031" i="7"/>
  <c r="A2032" i="7" s="1"/>
  <c r="B2031" i="7"/>
  <c r="D2031" i="7" s="1"/>
  <c r="M631" i="9" l="1"/>
  <c r="Q631" i="9"/>
  <c r="K631" i="9" s="1"/>
  <c r="I632" i="9"/>
  <c r="Y2030" i="1"/>
  <c r="B2032" i="7"/>
  <c r="D2032" i="7" s="1"/>
  <c r="C2032" i="7"/>
  <c r="A2033" i="7" s="1"/>
  <c r="M632" i="9" l="1"/>
  <c r="Q632" i="9"/>
  <c r="K632" i="9" s="1"/>
  <c r="Y2031" i="1"/>
  <c r="C2033" i="7"/>
  <c r="A2034" i="7" s="1"/>
  <c r="B2033" i="7"/>
  <c r="D2033" i="7" s="1"/>
  <c r="Y2032" i="1" l="1"/>
  <c r="C2034" i="7"/>
  <c r="A2035" i="7" s="1"/>
  <c r="B2034" i="7"/>
  <c r="D2034" i="7" s="1"/>
  <c r="Y2033" i="1" l="1"/>
  <c r="C2035" i="7"/>
  <c r="A2036" i="7" s="1"/>
  <c r="B2035" i="7"/>
  <c r="D2035" i="7" s="1"/>
  <c r="Y2034" i="1" l="1"/>
  <c r="B2036" i="7"/>
  <c r="D2036" i="7" s="1"/>
  <c r="C2036" i="7"/>
  <c r="A2037" i="7" s="1"/>
  <c r="Y2035" i="1" l="1"/>
  <c r="C2037" i="7"/>
  <c r="A2038" i="7" s="1"/>
  <c r="B2037" i="7"/>
  <c r="D2037" i="7" s="1"/>
  <c r="Y2036" i="1" l="1"/>
  <c r="C2038" i="7"/>
  <c r="A2039" i="7" s="1"/>
  <c r="B2038" i="7"/>
  <c r="D2038" i="7" s="1"/>
  <c r="Y2037" i="1" l="1"/>
  <c r="C2039" i="7"/>
  <c r="A2040" i="7" s="1"/>
  <c r="B2039" i="7"/>
  <c r="D2039" i="7" s="1"/>
  <c r="Y2038" i="1" l="1"/>
  <c r="C2040" i="7"/>
  <c r="A2041" i="7" s="1"/>
  <c r="B2040" i="7"/>
  <c r="D2040" i="7" s="1"/>
  <c r="Y2039" i="1" l="1"/>
  <c r="C2041" i="7"/>
  <c r="A2042" i="7" s="1"/>
  <c r="B2041" i="7"/>
  <c r="D2041" i="7" s="1"/>
  <c r="Y2040" i="1" l="1"/>
  <c r="C2042" i="7"/>
  <c r="A2043" i="7" s="1"/>
  <c r="B2042" i="7"/>
  <c r="D2042" i="7" s="1"/>
  <c r="Y2041" i="1" l="1"/>
  <c r="C2043" i="7"/>
  <c r="A2044" i="7" s="1"/>
  <c r="B2043" i="7"/>
  <c r="D2043" i="7" s="1"/>
  <c r="Y2042" i="1" l="1"/>
  <c r="C2044" i="7"/>
  <c r="A2045" i="7" s="1"/>
  <c r="B2044" i="7"/>
  <c r="D2044" i="7" s="1"/>
  <c r="Y2043" i="1" l="1"/>
  <c r="C2045" i="7"/>
  <c r="A2046" i="7" s="1"/>
  <c r="B2045" i="7"/>
  <c r="D2045" i="7" s="1"/>
  <c r="Y2044" i="1" l="1"/>
  <c r="C2046" i="7"/>
  <c r="A2047" i="7" s="1"/>
  <c r="B2046" i="7"/>
  <c r="D2046" i="7" s="1"/>
  <c r="Y2045" i="1" l="1"/>
  <c r="C2047" i="7"/>
  <c r="A2048" i="7" s="1"/>
  <c r="B2047" i="7"/>
  <c r="D2047" i="7" s="1"/>
  <c r="Y2046" i="1" l="1"/>
  <c r="C2048" i="7"/>
  <c r="A2049" i="7" s="1"/>
  <c r="B2048" i="7"/>
  <c r="D2048" i="7" s="1"/>
  <c r="Y2047" i="1" l="1"/>
  <c r="C2049" i="7"/>
  <c r="A2050" i="7" s="1"/>
  <c r="B2049" i="7"/>
  <c r="D2049" i="7" s="1"/>
  <c r="Y2048" i="1" l="1"/>
  <c r="C2050" i="7"/>
  <c r="A2051" i="7" s="1"/>
  <c r="B2050" i="7"/>
  <c r="D2050" i="7" s="1"/>
  <c r="Y2049" i="1" l="1"/>
  <c r="C2051" i="7"/>
  <c r="A2052" i="7" s="1"/>
  <c r="B2051" i="7"/>
  <c r="D2051" i="7" s="1"/>
  <c r="Y2050" i="1" l="1"/>
  <c r="C2052" i="7"/>
  <c r="A2053" i="7" s="1"/>
  <c r="B2052" i="7"/>
  <c r="D2052" i="7" s="1"/>
  <c r="I633" i="9" l="1"/>
  <c r="Y2051" i="1"/>
  <c r="C2053" i="7"/>
  <c r="A2054" i="7" s="1"/>
  <c r="B2053" i="7"/>
  <c r="D2053" i="7" s="1"/>
  <c r="M633" i="9" l="1"/>
  <c r="Q633" i="9"/>
  <c r="K633" i="9" s="1"/>
  <c r="Y2052" i="1"/>
  <c r="C2054" i="7"/>
  <c r="A2055" i="7" s="1"/>
  <c r="B2054" i="7"/>
  <c r="D2054" i="7" s="1"/>
  <c r="Y2053" i="1" l="1"/>
  <c r="C2055" i="7"/>
  <c r="A2056" i="7" s="1"/>
  <c r="B2055" i="7"/>
  <c r="D2055" i="7" s="1"/>
  <c r="I634" i="9" l="1"/>
  <c r="Y2054" i="1"/>
  <c r="C2056" i="7"/>
  <c r="A2057" i="7" s="1"/>
  <c r="B2056" i="7"/>
  <c r="D2056" i="7" s="1"/>
  <c r="M634" i="9" l="1"/>
  <c r="Q634" i="9"/>
  <c r="K634" i="9" s="1"/>
  <c r="Y2055" i="1"/>
  <c r="C2057" i="7"/>
  <c r="A2058" i="7" s="1"/>
  <c r="B2057" i="7"/>
  <c r="D2057" i="7" s="1"/>
  <c r="Y2056" i="1" l="1"/>
  <c r="C2058" i="7"/>
  <c r="A2059" i="7" s="1"/>
  <c r="B2058" i="7"/>
  <c r="D2058" i="7" s="1"/>
  <c r="Y2057" i="1" l="1"/>
  <c r="C2059" i="7"/>
  <c r="A2060" i="7" s="1"/>
  <c r="B2059" i="7"/>
  <c r="D2059" i="7" s="1"/>
  <c r="Y2058" i="1" l="1"/>
  <c r="C2060" i="7"/>
  <c r="A2061" i="7" s="1"/>
  <c r="B2060" i="7"/>
  <c r="D2060" i="7" s="1"/>
  <c r="Y2059" i="1" l="1"/>
  <c r="C2061" i="7"/>
  <c r="A2062" i="7" s="1"/>
  <c r="B2061" i="7"/>
  <c r="D2061" i="7" s="1"/>
  <c r="Y2060" i="1" l="1"/>
  <c r="C2062" i="7"/>
  <c r="A2063" i="7" s="1"/>
  <c r="B2062" i="7"/>
  <c r="D2062" i="7" s="1"/>
  <c r="Y2061" i="1" l="1"/>
  <c r="C2063" i="7"/>
  <c r="A2064" i="7" s="1"/>
  <c r="B2063" i="7"/>
  <c r="D2063" i="7" s="1"/>
  <c r="Y2062" i="1" l="1"/>
  <c r="C2064" i="7"/>
  <c r="A2065" i="7" s="1"/>
  <c r="B2064" i="7"/>
  <c r="D2064" i="7" s="1"/>
  <c r="Y2063" i="1" l="1"/>
  <c r="C2065" i="7"/>
  <c r="A2066" i="7" s="1"/>
  <c r="B2065" i="7"/>
  <c r="D2065" i="7" s="1"/>
  <c r="Y2064" i="1" l="1"/>
  <c r="C2066" i="7"/>
  <c r="A2067" i="7" s="1"/>
  <c r="B2066" i="7"/>
  <c r="D2066" i="7" s="1"/>
  <c r="Y2065" i="1" l="1"/>
  <c r="C2067" i="7"/>
  <c r="A2068" i="7" s="1"/>
  <c r="B2067" i="7"/>
  <c r="D2067" i="7" s="1"/>
  <c r="Y2066" i="1" l="1"/>
  <c r="C2068" i="7"/>
  <c r="A2069" i="7" s="1"/>
  <c r="B2068" i="7"/>
  <c r="D2068" i="7" s="1"/>
  <c r="Y2067" i="1" l="1"/>
  <c r="C2069" i="7"/>
  <c r="A2070" i="7" s="1"/>
  <c r="B2069" i="7"/>
  <c r="D2069" i="7" s="1"/>
  <c r="Y2068" i="1" l="1"/>
  <c r="C2070" i="7"/>
  <c r="A2071" i="7" s="1"/>
  <c r="B2070" i="7"/>
  <c r="D2070" i="7" s="1"/>
  <c r="Y2069" i="1" l="1"/>
  <c r="C2071" i="7"/>
  <c r="A2072" i="7" s="1"/>
  <c r="B2071" i="7"/>
  <c r="D2071" i="7" s="1"/>
  <c r="I635" i="9" l="1"/>
  <c r="Y2070" i="1"/>
  <c r="B2072" i="7"/>
  <c r="D2072" i="7" s="1"/>
  <c r="C2072" i="7"/>
  <c r="A2073" i="7" s="1"/>
  <c r="M635" i="9" l="1"/>
  <c r="Q635" i="9"/>
  <c r="K635" i="9" s="1"/>
  <c r="I636" i="9"/>
  <c r="Y2071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72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73" i="1"/>
  <c r="C2075" i="7"/>
  <c r="A2076" i="7" s="1"/>
  <c r="B2075" i="7"/>
  <c r="D2075" i="7" s="1"/>
  <c r="Q638" i="9" l="1"/>
  <c r="K638" i="9" s="1"/>
  <c r="M638" i="9"/>
  <c r="Y2074" i="1"/>
  <c r="Q644" i="9"/>
  <c r="K644" i="9" s="1"/>
  <c r="M644" i="9"/>
  <c r="M650" i="9"/>
  <c r="Q650" i="9"/>
  <c r="K650" i="9" s="1"/>
  <c r="C2076" i="7"/>
  <c r="A2077" i="7" s="1"/>
  <c r="B2076" i="7"/>
  <c r="D2076" i="7" s="1"/>
  <c r="Y2075" i="1" l="1"/>
  <c r="C2077" i="7"/>
  <c r="A2078" i="7" s="1"/>
  <c r="B2077" i="7"/>
  <c r="D2077" i="7" s="1"/>
  <c r="Y2076" i="1" l="1"/>
  <c r="C2078" i="7"/>
  <c r="A2079" i="7" s="1"/>
  <c r="B2078" i="7"/>
  <c r="D2078" i="7" s="1"/>
  <c r="Y2077" i="1" l="1"/>
  <c r="B2079" i="7"/>
  <c r="D2079" i="7" s="1"/>
  <c r="Y2078" i="1" l="1"/>
  <c r="C2079" i="7"/>
  <c r="A2080" i="7" s="1"/>
  <c r="I639" i="9" l="1"/>
  <c r="I651" i="9"/>
  <c r="I645" i="9"/>
  <c r="Y2079" i="1"/>
  <c r="Q456" i="1"/>
  <c r="Q639" i="9" l="1"/>
  <c r="K639" i="9" s="1"/>
  <c r="M639" i="9"/>
  <c r="Y2080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81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82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83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4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5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Y2086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7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8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F192" i="9" s="1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F319" i="9" s="1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46" i="9" l="1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7" i="1"/>
  <c r="M2087" i="1"/>
  <c r="Z2087" i="1" s="1"/>
  <c r="C2082" i="7" l="1"/>
  <c r="A2083" i="7" s="1"/>
  <c r="B2082" i="7"/>
  <c r="D2082" i="7" s="1"/>
  <c r="F2087" i="1"/>
  <c r="P2087" i="1" s="1"/>
  <c r="B2080" i="7" s="1"/>
  <c r="D2080" i="7" s="1"/>
  <c r="A2087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D2098" i="7" s="1"/>
  <c r="B2097" i="7"/>
  <c r="D2097" i="7" s="1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<sst xmlns="http://schemas.openxmlformats.org/spreadsheetml/2006/main" count="22187" uniqueCount="5049">
  <si>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</si>
  <si>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</si>
  <si>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</si>
  <si>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</si>
  <si>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</si>
  <si>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</si>
  <si>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</si>
  <si>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</si>
  <si>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</si>
  <si>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</si>
  <si>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</si>
  <si>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</si>
  <si>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</si>
  <si>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</si>
  <si>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</si>
  <si>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</si>
  <si>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</si>
  <si>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</si>
  <si>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</si>
  <si>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</si>
  <si>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</si>
  <si>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</si>
  <si>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</si>
  <si>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</si>
  <si>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</si>
  <si>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</si>
  <si>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</si>
  <si>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</si>
  <si>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</si>
  <si>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</si>
  <si>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</si>
  <si>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</si>
  <si>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</si>
  <si>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</si>
  <si>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</si>
  <si>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</si>
  <si>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</si>
  <si>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</si>
  <si>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</si>
  <si>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</si>
  <si>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</si>
  <si>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</si>
  <si>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</si>
  <si>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</si>
  <si>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</si>
  <si>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</si>
  <si>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</si>
  <si>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</si>
  <si>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</si>
  <si>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</si>
  <si>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</si>
  <si>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</si>
  <si>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</si>
  <si>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</si>
  <si>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</si>
  <si>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</si>
  <si>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</si>
  <si>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</si>
  <si>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</si>
  <si>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</si>
  <si>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</si>
  <si>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</si>
  <si>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</si>
  <si>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</si>
  <si>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</si>
  <si>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</si>
  <si>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</si>
  <si>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</si>
  <si>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</si>
  <si>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</si>
  <si>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</si>
  <si>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</si>
  <si>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</si>
  <si>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</si>
  <si>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</si>
  <si>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</si>
  <si>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</si>
  <si>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</si>
  <si>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</si>
  <si>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</si>
  <si>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</si>
  <si>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</si>
  <si>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</si>
  <si>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</si>
  <si>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</si>
  <si>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</si>
  <si>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</si>
  <si>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</si>
  <si>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</si>
  <si>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</si>
  <si>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</si>
  <si>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</si>
  <si>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</si>
  <si>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</si>
  <si>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</si>
  <si>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</si>
  <si>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</si>
  <si>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</si>
  <si>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</si>
  <si>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</si>
  <si>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</si>
  <si>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</si>
  <si>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</si>
  <si>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</si>
  <si>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</si>
  <si>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</si>
  <si>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</si>
  <si>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</si>
  <si>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</si>
  <si>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</si>
  <si>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</si>
  <si>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</si>
  <si>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</si>
  <si>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</si>
  <si>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</si>
  <si>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</si>
  <si>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</si>
  <si>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</si>
  <si>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</si>
  <si>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</si>
  <si>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</si>
  <si>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</si>
  <si>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</si>
  <si>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</si>
  <si>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</si>
  <si>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</si>
  <si>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</si>
  <si>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</si>
  <si>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</si>
  <si>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</si>
  <si>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</si>
  <si>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</si>
  <si>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</si>
  <si>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</si>
  <si>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</si>
  <si>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</si>
  <si>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</si>
  <si>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</si>
  <si>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</si>
  <si>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</si>
  <si>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</si>
  <si>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</si>
  <si>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</si>
  <si>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</si>
  <si>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</si>
  <si>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</si>
  <si>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</si>
  <si>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</si>
  <si>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</si>
  <si>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</si>
  <si>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</si>
  <si>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</si>
  <si>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</si>
  <si>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</si>
  <si>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</si>
  <si>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</si>
  <si>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</si>
  <si>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</si>
  <si>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</si>
  <si>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</si>
  <si>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</si>
  <si>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</si>
  <si>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</si>
  <si>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</si>
  <si>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</si>
  <si>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</si>
  <si>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</si>
  <si>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</si>
  <si>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</si>
  <si>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</si>
  <si>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</si>
  <si>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</si>
  <si>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</si>
  <si>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</si>
  <si>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</si>
  <si>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</si>
  <si>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</si>
  <si>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</si>
  <si>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</si>
  <si>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</si>
  <si>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</si>
  <si>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</si>
  <si>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</si>
  <si>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</si>
  <si>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</si>
  <si>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</si>
  <si>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</si>
  <si>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</si>
  <si>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</si>
  <si>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</si>
  <si>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</si>
  <si>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</si>
  <si>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</si>
  <si>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</si>
  <si>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</si>
  <si>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</si>
  <si>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</si>
  <si>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</si>
  <si>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</si>
  <si>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</si>
  <si>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</si>
  <si>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</si>
  <si>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</si>
  <si>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</si>
  <si>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</si>
  <si>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</si>
  <si>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</si>
  <si>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</si>
  <si>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</si>
  <si>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</si>
  <si>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</si>
  <si>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</si>
  <si>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</si>
  <si>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</si>
  <si>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</si>
  <si>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</si>
  <si>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</si>
  <si>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</si>
  <si>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</si>
  <si>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</si>
  <si>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</si>
  <si>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</si>
  <si>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</si>
  <si>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</si>
  <si>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</si>
  <si>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</si>
  <si>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</si>
  <si>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</si>
  <si>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</si>
  <si>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</si>
  <si>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</si>
  <si>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</si>
  <si>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</si>
  <si>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</si>
  <si>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</si>
  <si>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</si>
  <si>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</si>
  <si>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</si>
  <si>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</si>
  <si>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</si>
  <si>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</si>
  <si>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</si>
  <si>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</si>
  <si>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</si>
  <si>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</si>
  <si>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</si>
  <si>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</si>
  <si>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</si>
  <si>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</si>
  <si>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</si>
  <si>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</si>
  <si>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</si>
  <si>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</si>
  <si>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</si>
  <si>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</si>
  <si>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</si>
  <si>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</si>
  <si>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</si>
  <si>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</si>
  <si>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</si>
  <si>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</si>
  <si>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</si>
  <si>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</si>
  <si>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</si>
  <si>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</si>
  <si>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</si>
  <si>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</si>
  <si>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</si>
  <si>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</si>
  <si>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</si>
  <si>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</si>
  <si>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</si>
  <si>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</si>
  <si>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</si>
  <si>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</si>
  <si>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</si>
  <si>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</si>
  <si>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</si>
  <si>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</si>
  <si>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</si>
  <si>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</si>
  <si>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</si>
  <si>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</si>
  <si>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</si>
  <si>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</si>
  <si>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</si>
  <si>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</si>
  <si>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</si>
  <si>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</si>
  <si>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</si>
  <si>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</si>
  <si>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</si>
  <si>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</si>
  <si>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</si>
  <si>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</si>
  <si>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</si>
  <si>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</si>
  <si>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</si>
  <si>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</si>
  <si>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</si>
  <si>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</si>
  <si>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</si>
  <si>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</si>
  <si>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</si>
  <si>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</si>
  <si>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</si>
  <si>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</si>
  <si>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</si>
  <si>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</si>
  <si>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</si>
  <si>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</si>
  <si>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</si>
  <si>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</si>
  <si>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</si>
  <si>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</si>
  <si>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</si>
  <si>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</si>
  <si>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</si>
  <si>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</si>
  <si>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</si>
  <si>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</si>
  <si>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</si>
  <si>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</si>
  <si>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</si>
  <si>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</si>
  <si>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</si>
  <si>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</si>
  <si>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</si>
  <si>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</si>
  <si>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</si>
  <si>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</si>
  <si>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</si>
  <si>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</si>
  <si>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</si>
  <si>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</si>
  <si>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</si>
  <si>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</si>
  <si>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</si>
  <si>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</si>
  <si>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</si>
  <si>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</si>
  <si>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</si>
  <si>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</si>
  <si>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</si>
  <si>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</si>
  <si>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</si>
  <si>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</si>
  <si>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</si>
  <si>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</si>
  <si>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</si>
  <si>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</si>
  <si>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</si>
  <si>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</si>
  <si>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</si>
  <si>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</si>
  <si>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</si>
  <si>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</si>
  <si>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</si>
  <si>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</si>
  <si>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</si>
  <si>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</si>
  <si>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</si>
  <si>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</si>
  <si>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</si>
  <si>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</si>
  <si>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</si>
  <si>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</si>
  <si>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</si>
  <si>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</si>
  <si>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</si>
  <si>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</si>
  <si>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</si>
  <si>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</si>
  <si>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</si>
  <si>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</si>
  <si>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</si>
  <si>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</si>
  <si>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</si>
  <si>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</si>
  <si>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</si>
  <si>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</si>
  <si>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</si>
  <si>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</si>
  <si>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</si>
  <si>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</si>
  <si>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</si>
  <si>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</si>
  <si>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</si>
  <si>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</si>
  <si>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</si>
  <si>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</si>
  <si>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</si>
  <si>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</si>
  <si>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</si>
  <si>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</si>
  <si>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</si>
  <si>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</si>
  <si>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</si>
  <si>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</si>
  <si>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</si>
  <si>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</si>
  <si>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</si>
  <si>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</si>
  <si>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</si>
  <si>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</si>
  <si>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</si>
  <si>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</si>
  <si>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</si>
  <si>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</si>
  <si>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</si>
  <si>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</si>
  <si>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</si>
  <si>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</si>
  <si>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</si>
  <si>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</si>
  <si>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</si>
  <si>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</si>
  <si>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</si>
  <si>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</si>
  <si>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</si>
  <si>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</si>
  <si>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</si>
  <si>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</si>
  <si>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</si>
  <si>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</si>
  <si>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</si>
  <si>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</si>
  <si>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</si>
  <si>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</si>
  <si>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</si>
  <si>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</si>
  <si>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</si>
  <si>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</si>
  <si>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</si>
  <si>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</si>
  <si>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</si>
  <si>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</si>
  <si>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</si>
  <si>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</si>
  <si>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</si>
  <si>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</si>
  <si>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</si>
  <si>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</si>
  <si>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</si>
  <si>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</si>
  <si>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</si>
  <si>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</si>
  <si>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</si>
  <si>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</si>
  <si>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</si>
  <si>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</si>
  <si>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</si>
  <si>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</si>
  <si>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</si>
  <si>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</si>
  <si>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</si>
  <si>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</si>
  <si>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</si>
  <si>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</si>
  <si>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</si>
  <si>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</si>
  <si>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</si>
  <si>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</si>
  <si>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</si>
  <si>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</si>
  <si>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</si>
  <si>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</si>
  <si>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</si>
  <si>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</si>
  <si>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</si>
  <si>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</si>
  <si>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</si>
  <si>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</si>
  <si>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</si>
  <si>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</si>
  <si>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</si>
  <si>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</si>
  <si>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</si>
  <si>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</si>
  <si>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</si>
  <si>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</si>
  <si>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</si>
  <si>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</si>
  <si>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</si>
  <si>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</si>
  <si>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</si>
  <si>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</si>
  <si>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</si>
  <si>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</si>
  <si>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</si>
  <si>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</si>
  <si>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</si>
  <si>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</si>
  <si>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</si>
  <si>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</si>
  <si>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</si>
  <si>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</si>
  <si>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</si>
  <si>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</si>
  <si>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</si>
  <si>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</si>
  <si>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</si>
  <si>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</si>
  <si>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</si>
  <si>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</si>
  <si>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</si>
  <si>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</si>
  <si>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</si>
  <si>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</si>
  <si>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</si>
  <si>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</si>
  <si>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</si>
  <si>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</si>
  <si>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</si>
  <si>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</si>
  <si>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</si>
  <si>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</si>
  <si>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</si>
  <si>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</si>
  <si>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</si>
  <si>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</si>
  <si>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</si>
  <si>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</si>
  <si>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</si>
  <si>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</si>
  <si>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</si>
  <si>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</si>
  <si>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</si>
  <si>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</si>
  <si>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</si>
  <si>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</si>
  <si>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</si>
  <si>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</si>
  <si>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</si>
  <si>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</si>
  <si>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</si>
  <si>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</si>
  <si>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</si>
  <si>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</si>
  <si>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</si>
  <si>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</si>
  <si>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</si>
  <si>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</si>
  <si>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</si>
  <si>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</si>
  <si>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</si>
  <si>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</si>
  <si>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</si>
  <si>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</si>
  <si>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</si>
  <si>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</si>
  <si>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</si>
  <si>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</si>
  <si>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</si>
  <si>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</si>
  <si>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</si>
  <si>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</si>
  <si>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</si>
  <si>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</si>
  <si>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</si>
  <si>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</si>
  <si>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</si>
  <si>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</si>
  <si>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</si>
  <si>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</si>
  <si>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</si>
  <si>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</si>
  <si>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</si>
  <si>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</si>
  <si>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</si>
  <si>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</si>
  <si>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</si>
  <si>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</si>
  <si>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</si>
  <si>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</si>
  <si>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</si>
  <si>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</si>
  <si>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</si>
  <si>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</si>
  <si>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</si>
  <si>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</si>
  <si>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</si>
  <si>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</si>
  <si>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</si>
  <si>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</si>
  <si>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</si>
  <si>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</si>
  <si>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</si>
  <si>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</si>
  <si>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</si>
  <si>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</si>
  <si>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</si>
  <si>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</si>
  <si>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</si>
  <si>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</si>
  <si>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</si>
  <si>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</si>
  <si>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</si>
  <si>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</si>
  <si>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</si>
  <si>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</si>
  <si>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</si>
  <si>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</si>
  <si>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</si>
  <si>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</si>
  <si>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</si>
  <si>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</si>
  <si>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</si>
  <si>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</si>
  <si>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</si>
  <si>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</si>
  <si>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</si>
  <si>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</si>
  <si>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</si>
  <si>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</si>
  <si>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</si>
  <si>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</si>
  <si>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</si>
  <si>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</si>
  <si>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</si>
  <si>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</si>
  <si>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</si>
  <si>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</si>
  <si>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</si>
  <si>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</si>
  <si>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</si>
  <si>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</si>
  <si>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</si>
  <si>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</si>
  <si>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</si>
  <si>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</si>
  <si>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</si>
  <si>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</si>
  <si>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</si>
  <si>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</si>
  <si>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</si>
  <si>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</si>
  <si>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</si>
  <si>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</si>
  <si>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</si>
  <si>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</si>
  <si>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</si>
  <si>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</si>
  <si>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</si>
  <si>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</si>
  <si>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</si>
  <si>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</si>
  <si>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</si>
  <si>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</si>
  <si>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</si>
  <si>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</si>
  <si>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</si>
  <si>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</si>
  <si>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</si>
  <si>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</si>
  <si>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</si>
  <si>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</si>
  <si>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</si>
  <si>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</si>
  <si>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</si>
  <si>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</si>
  <si>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</si>
  <si>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</si>
  <si>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</si>
  <si>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</si>
  <si>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</si>
  <si>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</si>
  <si>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</si>
  <si>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</si>
  <si>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</si>
  <si>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</si>
  <si>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</si>
  <si>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</si>
  <si>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</si>
  <si>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</si>
  <si>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</si>
  <si>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</si>
  <si>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</si>
  <si>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</si>
  <si>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</si>
  <si>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</si>
  <si>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</si>
  <si>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</si>
  <si>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</si>
  <si>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</si>
  <si>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</si>
  <si>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</si>
  <si>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</si>
  <si>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</si>
  <si>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</si>
  <si>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</si>
  <si>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</si>
  <si>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</si>
  <si>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</si>
  <si>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</si>
  <si>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</si>
  <si>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</si>
  <si>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</si>
  <si>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</si>
  <si>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</si>
  <si>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</si>
  <si>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</si>
  <si>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</si>
  <si>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</si>
  <si>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</si>
  <si>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</si>
  <si>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</si>
  <si>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</si>
  <si>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</si>
  <si>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</si>
  <si>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</si>
  <si>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</si>
  <si>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</si>
  <si>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</si>
  <si>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</si>
  <si>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</si>
  <si>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</si>
  <si>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</si>
  <si>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</si>
  <si>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</si>
  <si>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</si>
  <si>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</si>
  <si>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</si>
  <si>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</si>
  <si>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</si>
  <si>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</si>
  <si>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</si>
  <si>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</si>
  <si>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</si>
  <si>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</si>
  <si>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</si>
  <si>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</si>
  <si>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</si>
  <si>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</si>
  <si>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</si>
  <si>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</si>
  <si>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</si>
  <si>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</si>
  <si>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</si>
  <si>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</si>
  <si>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</si>
  <si>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</si>
  <si>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</si>
  <si>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</si>
  <si>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</si>
  <si>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</si>
  <si>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</si>
  <si>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</si>
  <si>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</si>
  <si>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</si>
  <si>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</si>
  <si>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</si>
  <si>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</si>
  <si>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</si>
  <si>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</si>
  <si>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</si>
  <si>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</si>
  <si>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</si>
  <si>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</si>
  <si>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</si>
  <si>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</si>
  <si>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</si>
  <si>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</si>
  <si>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</si>
  <si>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</si>
  <si>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</si>
  <si>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</si>
  <si>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</si>
  <si>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</si>
  <si>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</si>
  <si>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</si>
  <si>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</si>
  <si>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</si>
  <si>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</si>
  <si>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</si>
  <si>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</si>
  <si>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</si>
  <si>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</si>
  <si>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</si>
  <si>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</si>
  <si>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</si>
  <si>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</si>
  <si>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</si>
  <si>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</si>
  <si>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</si>
  <si>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</si>
  <si>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</si>
  <si>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</si>
  <si>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</si>
  <si>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</si>
  <si>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</si>
  <si>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</si>
  <si>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</si>
  <si>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</si>
  <si>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</si>
  <si>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</si>
  <si>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</si>
  <si>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</si>
  <si>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</si>
  <si>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</si>
  <si>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</si>
  <si>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</si>
  <si>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</si>
  <si>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</si>
  <si>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</si>
  <si>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</si>
  <si>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</si>
  <si>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</si>
  <si>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</si>
  <si>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</si>
  <si>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</si>
  <si>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</si>
  <si>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</si>
  <si>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</si>
  <si>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</si>
  <si>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</si>
  <si>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</si>
  <si>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</si>
  <si>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</si>
  <si>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</si>
  <si>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</si>
  <si>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</si>
  <si>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</si>
  <si>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</si>
  <si>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</si>
  <si>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</si>
  <si>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</si>
  <si>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</si>
  <si>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</si>
  <si>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</si>
  <si>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</si>
  <si>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</si>
  <si>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</si>
  <si>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</si>
  <si>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</si>
  <si>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</si>
  <si>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</si>
  <si>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</si>
  <si>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</si>
  <si>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</si>
  <si>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</si>
  <si>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</si>
  <si>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</si>
  <si>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</si>
  <si>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</si>
  <si>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</si>
  <si>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</si>
  <si>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</si>
  <si>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</si>
  <si>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</si>
  <si>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</si>
  <si>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</si>
  <si>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</si>
  <si>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</si>
  <si>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</si>
  <si>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</si>
  <si>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</si>
  <si>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</si>
  <si>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</si>
  <si>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</si>
  <si>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</si>
  <si>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</si>
  <si>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</si>
  <si>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</si>
  <si>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</si>
  <si>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</si>
  <si>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</si>
  <si>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</si>
  <si>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</si>
  <si>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</si>
  <si>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</si>
  <si>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</si>
  <si>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</si>
  <si>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</si>
  <si>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</si>
  <si>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</si>
  <si>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</si>
  <si>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</si>
  <si>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</si>
  <si>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</si>
  <si>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</si>
  <si>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</si>
  <si>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</si>
  <si>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</si>
  <si>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</si>
  <si>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</si>
  <si>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</si>
  <si>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</si>
  <si>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</si>
  <si>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</si>
  <si>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</si>
  <si>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</si>
  <si>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</si>
  <si>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</si>
  <si>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</si>
  <si>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</si>
  <si>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</si>
  <si>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</si>
  <si>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</si>
  <si>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</si>
  <si>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</si>
  <si>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</si>
  <si>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</si>
  <si>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</si>
  <si>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</si>
  <si>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</si>
  <si>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</si>
  <si>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</si>
  <si>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</si>
  <si>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</si>
  <si>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</si>
  <si>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</si>
  <si>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</si>
  <si>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</si>
  <si>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</si>
  <si>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</si>
  <si>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</si>
  <si>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</si>
  <si>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</si>
  <si>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</si>
  <si>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</si>
  <si>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</si>
  <si>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</si>
  <si>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</si>
  <si>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</si>
  <si>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</si>
  <si>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</si>
  <si>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</si>
  <si>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</si>
  <si>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</si>
  <si>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</si>
  <si>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</si>
  <si>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</si>
  <si>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</si>
  <si>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</si>
  <si>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</si>
  <si>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</si>
  <si>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</si>
  <si>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</si>
  <si>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</si>
  <si>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</si>
  <si>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</si>
  <si>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</si>
  <si>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</si>
  <si>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</si>
  <si>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</si>
  <si>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</si>
  <si>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</si>
  <si>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</si>
  <si>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</si>
  <si>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</si>
  <si>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</si>
  <si>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</si>
  <si>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</si>
  <si>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</si>
  <si>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</si>
  <si>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</si>
  <si>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</si>
  <si>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</si>
  <si>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</si>
  <si>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</si>
  <si>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</si>
  <si>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</si>
  <si>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</si>
  <si>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</si>
  <si>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</si>
  <si>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</si>
  <si>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</si>
  <si>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</si>
  <si>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</si>
  <si>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</si>
  <si>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</si>
  <si>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</si>
  <si>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</si>
  <si>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</si>
  <si>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</si>
  <si>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</si>
  <si>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</si>
  <si>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</si>
  <si>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</si>
  <si>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</si>
  <si>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</si>
  <si>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</si>
  <si>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</si>
  <si>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</si>
  <si>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</si>
  <si>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</si>
  <si>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</si>
  <si>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</si>
  <si>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</si>
  <si>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</si>
  <si>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</si>
  <si>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</si>
  <si>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</si>
  <si>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</si>
  <si>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</si>
  <si>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</si>
  <si>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</si>
  <si>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</si>
  <si>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</si>
  <si>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</si>
  <si>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</si>
  <si>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</si>
  <si>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</si>
  <si>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</si>
  <si>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</si>
  <si>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</si>
  <si>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</si>
  <si>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</si>
  <si>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</si>
  <si>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</si>
  <si>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</si>
  <si>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</si>
  <si>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</si>
  <si>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</si>
  <si>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</si>
  <si>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</si>
  <si>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</si>
  <si>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</si>
  <si>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</si>
  <si>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</si>
  <si>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</si>
  <si>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</si>
  <si>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</si>
  <si>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</si>
  <si>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</si>
  <si>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</si>
  <si>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</si>
  <si>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</si>
  <si>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</si>
  <si>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</si>
  <si>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</si>
  <si>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</si>
  <si>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</si>
  <si>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</si>
  <si>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</si>
  <si>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</si>
  <si>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</si>
  <si>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</si>
  <si>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</si>
  <si>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</si>
  <si>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</si>
  <si>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</si>
  <si>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</si>
  <si>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</si>
  <si>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</si>
  <si>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</si>
  <si>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</si>
  <si>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</si>
  <si>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</si>
  <si>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</si>
  <si>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</si>
  <si>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</si>
  <si>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</si>
  <si>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</si>
  <si>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</si>
  <si>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</si>
  <si>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</si>
  <si>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</si>
  <si>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</si>
  <si>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</si>
  <si>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</si>
  <si>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</si>
  <si>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</si>
  <si>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</si>
  <si>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</si>
  <si>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</si>
  <si>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</si>
  <si>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</si>
  <si>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</si>
  <si>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</si>
  <si>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</si>
  <si>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</si>
  <si>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</si>
  <si>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</si>
  <si>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</si>
  <si>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</si>
  <si>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</si>
  <si>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</si>
  <si>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</si>
  <si>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</si>
  <si>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</si>
  <si>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</si>
  <si>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</si>
  <si>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</si>
  <si>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</si>
  <si>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</si>
  <si>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</si>
  <si>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</si>
  <si>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</si>
  <si>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</si>
  <si>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</si>
  <si>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</si>
  <si>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</si>
  <si>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</si>
  <si>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</si>
  <si>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</si>
  <si>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</si>
  <si>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</si>
  <si>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</si>
  <si>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</si>
  <si>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</si>
  <si>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</si>
  <si>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</si>
  <si>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</si>
  <si>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</si>
  <si>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</si>
  <si>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</si>
  <si>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</si>
  <si>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</si>
  <si>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</si>
  <si>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</si>
  <si>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</si>
  <si>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</si>
  <si>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</si>
  <si>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</si>
  <si>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</si>
  <si>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</si>
  <si>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</si>
  <si>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</si>
  <si>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</si>
  <si>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</si>
  <si>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</si>
  <si>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</si>
  <si>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</si>
  <si>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</si>
  <si>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</si>
  <si>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</si>
  <si>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</si>
  <si>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</si>
  <si>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</si>
  <si>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</si>
  <si>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</si>
  <si>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</si>
  <si>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</si>
  <si>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</si>
  <si>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</si>
  <si>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</si>
  <si>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</si>
  <si>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</si>
  <si>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</si>
  <si>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</si>
  <si>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</si>
  <si>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</si>
  <si>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</si>
  <si>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</si>
  <si>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</si>
  <si>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</si>
  <si>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</si>
  <si>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</si>
  <si>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</si>
  <si>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</si>
  <si>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</si>
  <si>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</si>
  <si>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</si>
  <si>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</si>
  <si>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</si>
  <si>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</si>
  <si>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</si>
  <si>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</si>
  <si>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</si>
  <si>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</si>
  <si>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</si>
  <si>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</si>
  <si>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</si>
  <si>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</si>
  <si>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</si>
  <si>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</si>
  <si>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</si>
  <si>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</si>
  <si>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</si>
  <si>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</si>
  <si>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</si>
  <si>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</si>
  <si>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</si>
  <si>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</si>
  <si>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</si>
  <si>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</si>
  <si>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</si>
  <si>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</si>
  <si>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</si>
  <si>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</si>
  <si>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</si>
  <si>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</si>
  <si>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</si>
  <si>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</si>
  <si>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</si>
  <si>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</si>
  <si>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</si>
  <si>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</si>
  <si>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</si>
  <si>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</si>
  <si>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</si>
  <si>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</si>
  <si>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</si>
  <si>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</si>
  <si>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</si>
  <si>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</si>
  <si>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</si>
  <si>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</si>
  <si>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</si>
  <si>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</si>
  <si>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</si>
  <si>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</si>
  <si>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</si>
  <si>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</si>
  <si>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</si>
  <si>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</si>
  <si>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</si>
  <si>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</si>
  <si>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</si>
  <si>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</si>
  <si>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</si>
  <si>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</si>
  <si>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</si>
  <si>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</si>
  <si>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</si>
  <si>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</si>
  <si>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</si>
  <si>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</si>
  <si>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</si>
  <si>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</si>
  <si>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</si>
  <si>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</si>
  <si>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</si>
  <si>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</si>
  <si>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</si>
  <si>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</si>
  <si>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</si>
  <si>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</si>
  <si>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</si>
  <si>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</si>
  <si>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</si>
  <si>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</si>
  <si>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</si>
  <si>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</si>
  <si>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</si>
  <si>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</si>
  <si>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</si>
  <si>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</si>
  <si>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</si>
  <si>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</si>
  <si>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</si>
  <si>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</si>
  <si>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</si>
  <si>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</si>
  <si>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</si>
  <si>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</si>
  <si>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</si>
  <si>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</si>
  <si>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</si>
  <si>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</si>
  <si>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</si>
  <si>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</si>
  <si>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</si>
  <si>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</si>
  <si>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</si>
  <si>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</si>
  <si>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</si>
  <si>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</si>
  <si>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</si>
  <si>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</si>
  <si>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</si>
  <si>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</si>
  <si>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</si>
  <si>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</si>
  <si>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</si>
  <si>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</si>
  <si>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</si>
  <si>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</si>
  <si>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</si>
  <si>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</si>
  <si>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</si>
  <si>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</si>
  <si>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</si>
  <si>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</si>
  <si>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</si>
  <si>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</si>
  <si>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</si>
  <si>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</si>
  <si>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</si>
  <si>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</si>
  <si>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</si>
  <si>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</si>
  <si>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</si>
  <si>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</si>
  <si>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</si>
  <si>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</si>
  <si>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</si>
  <si>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</si>
  <si>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</si>
  <si>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</si>
  <si>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</si>
  <si>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</si>
  <si>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</si>
  <si>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</si>
  <si>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</si>
  <si>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</si>
  <si>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</si>
  <si>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</si>
  <si>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</si>
  <si>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</si>
  <si>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</si>
  <si>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</si>
  <si>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</si>
  <si>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</si>
  <si>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</si>
  <si>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</si>
  <si>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</si>
  <si>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</si>
  <si>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</si>
  <si>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</si>
  <si>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</si>
  <si>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</si>
  <si>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</si>
  <si>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</si>
  <si>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</si>
  <si>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</si>
  <si>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</si>
  <si>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</si>
  <si>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</si>
  <si>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</si>
  <si>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</si>
  <si>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</si>
  <si>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</si>
  <si>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</si>
  <si>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</si>
  <si>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</si>
  <si>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</si>
  <si>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</si>
  <si>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</si>
  <si>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</si>
  <si>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</si>
  <si>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</si>
  <si>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</si>
  <si>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</si>
  <si>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</si>
  <si>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</si>
  <si>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</si>
  <si>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</si>
  <si>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</si>
  <si>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</si>
  <si>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</si>
  <si>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</si>
  <si>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</si>
  <si>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</si>
  <si>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</si>
  <si>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</si>
  <si>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</si>
  <si>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</si>
  <si>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</si>
  <si>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</si>
  <si>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</si>
  <si>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</si>
  <si>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</si>
  <si>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</si>
  <si>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</si>
  <si>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</si>
  <si>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</si>
  <si>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</si>
  <si>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</si>
  <si>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</si>
  <si>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</si>
  <si>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</si>
  <si>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</si>
  <si>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</si>
  <si>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</si>
  <si>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</si>
  <si>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</si>
  <si>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</si>
  <si>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</si>
  <si>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</si>
  <si>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</si>
  <si>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</si>
  <si>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</si>
  <si>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</si>
  <si>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</si>
  <si>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</si>
  <si>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</si>
  <si>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</si>
  <si>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</si>
  <si>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</si>
  <si>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</si>
  <si>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</si>
  <si>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</si>
  <si>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</si>
  <si>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</si>
  <si>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</si>
  <si>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</si>
  <si>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</si>
  <si>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</si>
  <si>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</si>
  <si>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</si>
  <si>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</si>
  <si>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</si>
  <si>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</si>
  <si>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</si>
  <si>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</si>
  <si>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</si>
  <si>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</si>
  <si>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</si>
  <si>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</si>
  <si>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</si>
  <si>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</si>
  <si>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</si>
  <si>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</si>
  <si>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</si>
  <si>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</si>
  <si>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</si>
  <si>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</si>
  <si>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</si>
  <si>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</si>
  <si>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</si>
  <si>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</si>
  <si>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</si>
  <si>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</si>
  <si>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</si>
  <si>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</si>
  <si>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</si>
  <si>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</si>
  <si>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</si>
  <si>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</si>
  <si>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</si>
  <si>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</si>
  <si>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</si>
  <si>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</si>
  <si>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</si>
  <si>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</si>
  <si>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</si>
  <si>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</si>
  <si>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</si>
  <si>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</si>
  <si>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</si>
  <si>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</si>
  <si>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</si>
  <si>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</si>
  <si>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</si>
  <si>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</si>
  <si>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</si>
  <si>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</si>
  <si>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</si>
  <si>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</si>
  <si>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</si>
  <si>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</si>
  <si>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</si>
  <si>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</si>
  <si>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</si>
  <si>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</si>
  <si>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</si>
  <si>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</si>
  <si>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</si>
  <si>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</si>
  <si>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</si>
  <si>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</si>
  <si>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</si>
  <si>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</si>
  <si>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</si>
  <si>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</si>
  <si>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</si>
  <si>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</si>
  <si>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</si>
  <si>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</si>
  <si>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</si>
  <si>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</si>
  <si>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</si>
  <si>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</si>
  <si>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</si>
  <si>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</si>
  <si>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</si>
  <si>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</si>
  <si>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</si>
  <si>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</si>
  <si>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</si>
  <si>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</si>
  <si>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</si>
  <si>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</si>
  <si>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</si>
  <si>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</si>
  <si>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</si>
  <si>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</si>
  <si>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</si>
  <si>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</si>
  <si>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</si>
  <si>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</si>
  <si>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</si>
  <si>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</si>
  <si>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</si>
  <si>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</si>
  <si>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</si>
  <si>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</si>
  <si>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</si>
  <si>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</si>
  <si>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</si>
  <si>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</si>
  <si>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</si>
  <si>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</si>
  <si>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</si>
  <si>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</si>
  <si>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</si>
  <si>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</si>
  <si>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</si>
  <si>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</si>
  <si>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</si>
  <si>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</si>
  <si>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</si>
  <si>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</si>
  <si>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</si>
  <si>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</si>
  <si>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</si>
  <si>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</si>
  <si>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</si>
  <si>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</si>
  <si>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</si>
  <si>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</si>
  <si>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</si>
  <si>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</si>
  <si>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</si>
  <si>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</si>
  <si>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</si>
  <si>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</si>
  <si>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</si>
  <si>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</si>
  <si>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</si>
  <si>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</si>
  <si>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</si>
  <si>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</si>
  <si>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</si>
  <si>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</si>
  <si>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</si>
  <si>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</si>
  <si>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</si>
  <si>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</si>
  <si>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</si>
  <si>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</si>
  <si>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</si>
  <si>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</si>
  <si>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</si>
  <si>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</si>
  <si>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</si>
  <si>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</si>
  <si>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</si>
  <si>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</si>
  <si>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</si>
  <si>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</si>
  <si>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</si>
  <si>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</si>
  <si>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</si>
  <si>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</si>
  <si>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</si>
  <si>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</si>
  <si>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</si>
  <si>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</si>
  <si>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</si>
  <si>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</si>
  <si>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</si>
  <si>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</si>
  <si>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</si>
  <si>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</si>
  <si>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</si>
  <si>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</si>
  <si>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</si>
  <si>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</si>
  <si>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</si>
  <si>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</si>
  <si>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</si>
  <si>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</si>
  <si>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</si>
  <si>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</si>
  <si>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</si>
  <si>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</si>
  <si>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</si>
  <si>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</si>
  <si>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</si>
  <si>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</si>
  <si>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</si>
  <si>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</si>
  <si>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</si>
  <si>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</si>
  <si>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</si>
  <si>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</si>
  <si>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</si>
  <si>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</si>
  <si>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</si>
  <si>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</si>
  <si>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</si>
  <si>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</si>
  <si>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</si>
  <si>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</si>
  <si>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</si>
  <si>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</si>
  <si>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</si>
  <si>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</si>
  <si>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</si>
  <si>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</si>
  <si>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</si>
  <si>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</si>
  <si>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</si>
  <si>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</si>
  <si>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</si>
  <si>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</si>
  <si>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</si>
  <si>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</si>
  <si>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</si>
  <si>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</si>
  <si>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</si>
  <si>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</si>
  <si>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</si>
  <si>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</si>
  <si>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</si>
  <si>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</si>
  <si>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</si>
  <si>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</si>
  <si>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</si>
  <si>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</si>
  <si>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</si>
  <si>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</si>
  <si>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</si>
  <si>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</si>
  <si>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</si>
  <si>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</si>
  <si>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</si>
  <si>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</si>
  <si>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</si>
  <si>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</si>
  <si>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</si>
  <si>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</si>
  <si>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</si>
  <si>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</si>
  <si>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</si>
  <si>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</si>
  <si>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</si>
  <si>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</si>
  <si>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</si>
  <si>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</si>
  <si>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</si>
  <si>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</si>
  <si>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</si>
  <si>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</si>
  <si>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</si>
  <si>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</si>
  <si>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</si>
  <si>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</si>
  <si>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</si>
  <si>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</si>
  <si>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</si>
  <si>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</si>
  <si>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</si>
  <si>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</si>
  <si>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</si>
  <si>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</si>
  <si>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</si>
  <si>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</si>
  <si>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</si>
  <si>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</si>
  <si>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</si>
  <si>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</si>
  <si>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</si>
  <si>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</si>
  <si>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</si>
  <si>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</si>
  <si>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</si>
  <si>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</si>
  <si>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</si>
  <si>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</si>
  <si>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</si>
  <si>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</si>
  <si>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</si>
  <si>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</si>
  <si>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</si>
  <si>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</si>
  <si>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</si>
  <si>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</si>
  <si>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</si>
  <si>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</si>
  <si>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</si>
  <si>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</si>
  <si>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</si>
  <si>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</si>
  <si>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</si>
  <si>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</si>
  <si>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</si>
  <si>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</si>
  <si>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</si>
  <si>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</si>
  <si>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</si>
  <si>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</si>
  <si>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</si>
  <si>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</si>
  <si>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</si>
  <si>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</si>
  <si>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</si>
  <si>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</si>
  <si>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</si>
  <si>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</si>
  <si>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</si>
  <si>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</si>
  <si>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</si>
  <si>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</si>
  <si>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</si>
  <si>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</si>
  <si>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</si>
  <si>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</si>
  <si>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</si>
  <si>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</si>
  <si>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</si>
  <si>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</si>
  <si>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</si>
  <si>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</si>
  <si>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</si>
  <si>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</si>
  <si>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</si>
  <si>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</si>
  <si>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</si>
  <si>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</si>
  <si>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</si>
  <si>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</si>
  <si>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</si>
  <si>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</si>
  <si>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</si>
  <si>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</si>
  <si>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</si>
  <si>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</si>
  <si>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</si>
  <si>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</si>
  <si>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</si>
  <si>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</si>
  <si>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</si>
  <si>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</si>
  <si>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</si>
  <si>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</si>
  <si>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</si>
  <si>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</si>
  <si>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</si>
  <si>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</si>
  <si>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</si>
  <si>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</si>
  <si>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</si>
  <si>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</si>
  <si>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</si>
  <si>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</si>
  <si>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</si>
  <si>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</si>
  <si>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</si>
  <si>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</si>
  <si>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</si>
  <si>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</si>
  <si>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</si>
  <si>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</si>
  <si>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</si>
  <si>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</si>
  <si>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</si>
  <si>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</si>
  <si>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</si>
  <si>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</si>
  <si>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</si>
  <si>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</si>
  <si>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</si>
  <si>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</si>
  <si>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</si>
  <si>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</si>
  <si>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</si>
  <si>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</si>
  <si>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</si>
  <si>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</si>
  <si>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</si>
  <si>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</si>
  <si>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</si>
  <si>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</si>
  <si>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</si>
  <si>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</si>
  <si>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</si>
  <si>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</si>
  <si>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</si>
  <si>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</si>
  <si>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</si>
  <si>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</si>
  <si>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</si>
  <si>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</si>
  <si>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</si>
  <si>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</si>
  <si>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</si>
  <si>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</si>
  <si>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</si>
  <si>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</si>
  <si>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</si>
  <si>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</si>
  <si>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</si>
  <si>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</si>
  <si>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</si>
  <si>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</si>
  <si>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</si>
  <si>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</si>
  <si>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</si>
  <si>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</si>
  <si>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</si>
  <si>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</si>
  <si>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</si>
  <si>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</si>
  <si>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</si>
  <si>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</si>
  <si>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</si>
  <si>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</si>
  <si>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</si>
  <si>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</si>
  <si>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</si>
  <si>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</si>
  <si>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</si>
  <si>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</si>
  <si>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</si>
  <si>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</si>
  <si>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</si>
  <si>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</si>
  <si>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</si>
  <si>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</si>
  <si>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</si>
  <si>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</si>
  <si>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</si>
  <si>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</si>
  <si>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</si>
  <si>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</si>
  <si>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</si>
  <si>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</si>
  <si>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</si>
  <si>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</si>
  <si>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</si>
  <si>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</si>
  <si>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</si>
  <si>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</si>
  <si>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</si>
  <si>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</si>
  <si>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</si>
  <si>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</si>
  <si>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</si>
  <si>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</si>
  <si>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</si>
  <si>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</si>
  <si>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</si>
  <si>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</si>
  <si>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</si>
  <si>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</si>
  <si>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</si>
  <si>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</si>
  <si>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</si>
  <si>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</si>
  <si>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</si>
  <si>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</si>
  <si>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</si>
  <si>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</si>
  <si>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</si>
  <si>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</si>
  <si>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</si>
  <si>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</si>
  <si>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</si>
  <si>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</si>
  <si>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</si>
  <si>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</si>
  <si>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</si>
  <si>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</si>
  <si>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</si>
  <si>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</si>
  <si>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</si>
  <si>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</si>
  <si>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</si>
  <si>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</si>
  <si>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</si>
  <si>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</si>
  <si>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</si>
  <si>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</si>
  <si>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</si>
  <si>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</si>
  <si>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</si>
  <si>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</si>
  <si>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</si>
  <si>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</si>
  <si>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</si>
  <si>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</si>
  <si>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</si>
  <si>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</si>
  <si>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</si>
  <si>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</si>
  <si>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</si>
  <si>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</si>
  <si>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</si>
  <si>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</si>
  <si>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</si>
  <si>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</si>
  <si>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</si>
  <si>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</si>
  <si>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</si>
  <si>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</si>
  <si>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</si>
  <si>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</si>
  <si>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</si>
  <si>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</si>
  <si>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</si>
  <si>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</si>
  <si>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</si>
  <si>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</si>
  <si>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</si>
  <si>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</si>
  <si>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</si>
  <si>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</si>
  <si>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</si>
  <si>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</si>
  <si>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</si>
  <si>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</si>
  <si>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</si>
  <si>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</si>
  <si>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</si>
  <si>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</si>
  <si>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</si>
  <si>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</si>
  <si>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</si>
  <si>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</si>
  <si>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</si>
  <si>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</si>
  <si>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</si>
  <si>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</si>
  <si>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</si>
  <si>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</si>
  <si>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</si>
  <si>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</si>
  <si>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</si>
  <si>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</si>
  <si>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</si>
  <si>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</si>
  <si>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</si>
  <si>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</si>
  <si>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</si>
  <si>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</si>
  <si>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</si>
  <si>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</si>
  <si>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</si>
  <si>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</si>
  <si>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</si>
  <si>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</si>
  <si>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</si>
  <si>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</si>
  <si>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</si>
  <si>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</si>
  <si>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</si>
  <si>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</si>
  <si>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</si>
  <si>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</si>
  <si>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</si>
  <si>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</si>
  <si>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</si>
  <si>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</si>
  <si>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</si>
  <si>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</si>
  <si>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</si>
  <si>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</si>
  <si>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</si>
  <si>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</si>
  <si>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</si>
  <si>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</si>
  <si>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</si>
  <si>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</si>
  <si>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</si>
  <si>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</si>
  <si>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</si>
  <si>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</si>
  <si>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</si>
  <si>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</si>
  <si>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</si>
  <si>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</si>
  <si>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</si>
  <si>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</si>
  <si>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</si>
  <si>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</si>
  <si>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</si>
  <si>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</si>
  <si>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</si>
  <si>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</si>
  <si>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</si>
  <si>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</si>
  <si>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</si>
  <si>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</si>
  <si>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</si>
  <si>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</si>
  <si>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</si>
  <si>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</si>
  <si>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</si>
  <si>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</si>
  <si>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</si>
  <si>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</si>
  <si>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</si>
  <si>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</si>
  <si>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</si>
  <si>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</si>
  <si>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</si>
  <si>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</si>
  <si>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</si>
  <si>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</si>
  <si>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</si>
  <si>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</si>
  <si>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</si>
  <si>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</si>
  <si>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</si>
  <si>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</si>
  <si>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</si>
  <si>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</si>
  <si>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</si>
  <si>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</si>
  <si>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</si>
  <si>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</si>
  <si>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</si>
  <si>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</si>
  <si>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</si>
  <si>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</si>
  <si>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</si>
  <si>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</si>
  <si>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</si>
  <si>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</si>
  <si>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</si>
  <si>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</si>
  <si>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</si>
  <si>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</si>
  <si>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</si>
  <si>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</si>
  <si>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</si>
  <si>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</si>
  <si>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</si>
  <si>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</si>
  <si>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</si>
  <si>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</si>
  <si>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</si>
  <si>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</si>
  <si>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</si>
  <si>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</si>
  <si>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</si>
  <si>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</si>
  <si>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</si>
  <si>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</si>
  <si>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</si>
  <si>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</si>
  <si>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</si>
  <si>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</si>
  <si>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</si>
  <si>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</si>
  <si>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</si>
  <si>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</si>
  <si>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</si>
  <si>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</si>
  <si>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</si>
  <si>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</si>
  <si>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</si>
  <si>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</si>
  <si>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</si>
  <si>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</si>
  <si>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</si>
  <si>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</si>
  <si>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</si>
  <si>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</si>
  <si>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</si>
  <si>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</si>
  <si>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</si>
  <si>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</si>
  <si>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</si>
  <si>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</si>
  <si>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</si>
  <si>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</si>
  <si>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</si>
  <si>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</si>
  <si>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</si>
  <si>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</si>
  <si>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</si>
  <si>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</si>
  <si>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</si>
  <si>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</si>
  <si>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</si>
  <si>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</si>
  <si>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</si>
  <si>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</si>
  <si>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</si>
  <si>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</si>
  <si>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</si>
  <si>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</si>
  <si>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</si>
  <si>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</si>
  <si>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</si>
  <si>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</si>
  <si>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</si>
  <si>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</si>
  <si>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</si>
  <si>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</si>
  <si>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</si>
  <si>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</si>
  <si>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</si>
  <si>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</si>
  <si>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</si>
  <si>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</si>
  <si>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</si>
  <si>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</si>
  <si>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</si>
  <si>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</si>
  <si>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</si>
  <si>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</si>
  <si>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</si>
  <si>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</si>
  <si>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</si>
  <si>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</si>
  <si>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</si>
  <si>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</si>
  <si>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</si>
  <si>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</si>
  <si>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</si>
  <si>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</si>
  <si>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</si>
  <si>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</si>
  <si>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</si>
  <si>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</si>
  <si>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</si>
  <si>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</si>
  <si>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</si>
  <si>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</si>
  <si>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</si>
  <si>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</si>
  <si>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</si>
  <si>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</si>
  <si>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</si>
  <si>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</si>
  <si>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</si>
  <si>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</si>
  <si>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</si>
  <si>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</si>
  <si>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</si>
  <si>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</si>
  <si>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</si>
  <si>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</si>
  <si>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</si>
  <si>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</si>
  <si>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</si>
  <si>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</si>
  <si>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</si>
  <si>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</si>
  <si>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</si>
  <si>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</si>
  <si>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</si>
  <si>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</si>
  <si>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</si>
  <si>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</si>
  <si>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</si>
  <si>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</si>
  <si>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</si>
  <si>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</si>
  <si>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</si>
  <si>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</si>
  <si>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</si>
  <si>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</si>
  <si>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</si>
  <si>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</si>
  <si>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</si>
  <si>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</si>
  <si>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</si>
  <si>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</si>
  <si>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</si>
  <si>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</si>
  <si>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</si>
  <si>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</si>
  <si>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</si>
  <si>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</si>
  <si>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</si>
  <si>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</si>
  <si>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</si>
  <si>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</si>
  <si>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</si>
  <si>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</si>
  <si>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</si>
  <si>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</si>
  <si>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</si>
  <si>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</si>
  <si>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</si>
  <si>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</si>
  <si>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</si>
  <si>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</si>
  <si>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</si>
  <si>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</si>
  <si>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</si>
  <si>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</si>
  <si>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</si>
  <si>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</si>
  <si>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</si>
  <si>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</si>
  <si>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</si>
  <si>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</si>
  <si>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</si>
  <si>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</si>
  <si>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</si>
  <si>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</si>
  <si>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</si>
  <si>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</si>
  <si>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</si>
  <si>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</si>
  <si>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</si>
  <si>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</si>
  <si>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</si>
  <si>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</si>
  <si>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</si>
  <si>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</si>
  <si>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</si>
  <si>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</si>
  <si>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</si>
  <si>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</si>
  <si>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</si>
  <si>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</si>
  <si>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</si>
  <si>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</si>
  <si>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</si>
  <si>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</si>
  <si>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</si>
  <si>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</si>
  <si>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</si>
  <si>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</si>
  <si>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</si>
  <si>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</si>
  <si>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</si>
  <si>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</si>
  <si>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</si>
  <si>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</si>
  <si>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</si>
  <si>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</si>
  <si>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</si>
  <si>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</si>
  <si>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</si>
  <si>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</si>
  <si>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</si>
  <si>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</si>
  <si>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</si>
  <si>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</si>
  <si>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</si>
  <si>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</si>
  <si>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</si>
  <si>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</si>
  <si>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</si>
  <si>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</si>
  <si>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</si>
  <si>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</si>
  <si>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</si>
  <si>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</si>
  <si>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</si>
  <si>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</si>
  <si>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</si>
  <si>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</si>
  <si>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</si>
  <si>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</si>
  <si>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</si>
  <si>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</si>
  <si>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</si>
  <si>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</si>
  <si>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</si>
  <si>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</si>
  <si>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</si>
  <si>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</si>
  <si>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</si>
  <si>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</si>
  <si>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</si>
  <si>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</si>
  <si>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</si>
  <si>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</si>
  <si>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</si>
  <si>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</si>
  <si>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</si>
  <si>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</si>
  <si>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</si>
  <si>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</si>
  <si>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</si>
  <si>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</si>
  <si>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</si>
  <si>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</si>
  <si>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</si>
  <si>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</si>
  <si>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</si>
  <si>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</si>
  <si>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</si>
  <si>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</si>
  <si>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</si>
  <si>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</si>
  <si>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</si>
  <si>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</si>
  <si>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</si>
  <si>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</si>
  <si>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</si>
  <si>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</si>
  <si>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</si>
  <si>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</si>
  <si>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</si>
  <si>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</si>
  <si>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</si>
  <si>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</si>
  <si>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</si>
  <si>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</si>
  <si>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</si>
  <si>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</si>
  <si>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</si>
  <si>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</si>
  <si>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</si>
  <si>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</si>
  <si>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</si>
  <si>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</si>
  <si>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</si>
  <si>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</si>
  <si>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</si>
  <si>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</si>
  <si>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</si>
  <si>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</si>
  <si>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</si>
  <si>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</si>
  <si>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</si>
  <si>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</si>
  <si>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</si>
  <si>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</si>
  <si>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</si>
  <si>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</si>
  <si>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</si>
  <si>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</si>
  <si>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</si>
  <si>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</si>
  <si>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</si>
  <si>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</si>
  <si>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</si>
  <si>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</si>
  <si>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</si>
  <si>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</si>
  <si>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</si>
  <si>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</si>
  <si>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</si>
  <si>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</si>
  <si>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</si>
  <si>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</si>
  <si>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</si>
  <si>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</si>
  <si>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</si>
  <si>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</si>
  <si>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</si>
  <si>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</si>
  <si>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</si>
  <si>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</si>
  <si>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</si>
  <si>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</si>
  <si>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</si>
  <si>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</si>
  <si>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</si>
  <si>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</si>
  <si>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</si>
  <si>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</si>
  <si>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</si>
  <si>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</si>
  <si>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</si>
  <si>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</si>
  <si>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</si>
  <si>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</si>
  <si>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</si>
  <si>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</si>
  <si>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</si>
  <si>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</si>
  <si>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</si>
  <si>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</si>
  <si>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</si>
  <si>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</si>
  <si>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</si>
  <si>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</si>
  <si>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</si>
  <si>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</si>
  <si>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</si>
  <si>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</si>
  <si>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</si>
  <si>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</si>
  <si>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</si>
  <si>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</si>
  <si>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</si>
  <si>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</si>
  <si>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</si>
  <si>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</si>
  <si>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</si>
  <si>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</si>
  <si>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</si>
  <si>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</si>
  <si>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</si>
  <si>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</si>
  <si>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</si>
  <si>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</si>
  <si>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</si>
  <si>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</si>
  <si>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</si>
  <si>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</si>
  <si>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</si>
  <si>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</si>
  <si>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</si>
  <si>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</si>
  <si>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</si>
  <si>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</si>
  <si>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</si>
  <si>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</si>
  <si>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</si>
  <si>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</si>
  <si>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</si>
  <si>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</si>
  <si>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</si>
  <si>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</si>
  <si>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</si>
  <si>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</si>
  <si>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</si>
  <si>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</si>
  <si>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</si>
  <si>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</si>
  <si>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</si>
  <si>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</si>
  <si>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</si>
  <si>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</si>
  <si>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</si>
  <si>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</si>
  <si>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</si>
  <si>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</si>
  <si>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</si>
  <si>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</si>
  <si>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</si>
  <si>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</si>
  <si>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</si>
  <si>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</si>
  <si>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</si>
  <si>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</si>
  <si>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</si>
  <si>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</si>
  <si>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</si>
  <si>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</si>
  <si>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</si>
  <si>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</si>
  <si>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</si>
  <si>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</si>
  <si>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</si>
  <si>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</si>
  <si>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</si>
  <si>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</si>
  <si>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</si>
  <si>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</si>
  <si>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</si>
  <si>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</si>
  <si>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</si>
  <si>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</si>
  <si>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</si>
  <si>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</si>
  <si>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</si>
  <si>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</si>
  <si>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</si>
  <si>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</si>
  <si>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</si>
  <si>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</si>
  <si>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</si>
  <si>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</si>
  <si>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</si>
  <si>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</si>
  <si>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</si>
  <si>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</si>
  <si>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</si>
  <si>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</si>
  <si>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</si>
  <si>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</si>
  <si>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</si>
  <si>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</si>
  <si>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</si>
  <si>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</si>
  <si>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</si>
  <si>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</si>
  <si>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</si>
  <si>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</si>
  <si>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</si>
  <si>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</si>
  <si>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</si>
  <si>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</si>
  <si>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</si>
  <si>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</si>
  <si>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</si>
  <si>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</si>
  <si>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</si>
  <si>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</si>
  <si>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</si>
  <si>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</si>
  <si>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</si>
  <si>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</si>
  <si>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</si>
  <si>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</si>
  <si>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</si>
  <si>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</si>
  <si>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</si>
  <si>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</si>
  <si>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</si>
  <si>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</si>
  <si>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</si>
  <si>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</si>
  <si>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</si>
  <si>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</si>
  <si>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</si>
  <si>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</si>
  <si>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</si>
  <si>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</si>
  <si>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</si>
  <si>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</si>
  <si>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</si>
  <si>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</si>
  <si>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</si>
  <si>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</si>
  <si>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</si>
  <si>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</si>
  <si>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</si>
  <si>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</si>
  <si>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</si>
  <si>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</si>
  <si>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</si>
  <si>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</si>
  <si>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</si>
  <si>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</si>
  <si>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</si>
  <si>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</si>
  <si>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</si>
  <si>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</si>
  <si>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</si>
  <si>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</si>
  <si>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</si>
  <si>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</si>
  <si>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</si>
  <si>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</si>
  <si>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</si>
  <si>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</si>
  <si>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</si>
  <si>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</si>
  <si>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</si>
  <si>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</si>
  <si>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</si>
  <si>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</si>
  <si>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</si>
  <si>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</si>
  <si>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</si>
  <si>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</si>
  <si>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</si>
  <si>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</si>
  <si>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</si>
  <si>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</si>
  <si>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</si>
  <si>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</si>
  <si>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</si>
  <si>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</si>
  <si>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</si>
  <si>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</si>
  <si>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</si>
  <si>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</si>
  <si>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</si>
  <si>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</si>
  <si>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</si>
  <si>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</si>
  <si>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</si>
  <si>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</si>
  <si>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</si>
  <si>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</si>
  <si>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</si>
  <si>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</si>
  <si>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</si>
  <si>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</si>
  <si>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</si>
  <si>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</si>
  <si>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</si>
  <si>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</si>
  <si>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</si>
  <si>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</si>
  <si>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</si>
  <si>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</si>
  <si>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</si>
  <si>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</si>
  <si>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</si>
  <si>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</si>
  <si>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</si>
  <si>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</si>
  <si>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</si>
  <si>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</si>
  <si>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</si>
  <si>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</si>
  <si>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</si>
  <si>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</si>
  <si>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</si>
  <si>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</si>
  <si>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</si>
  <si>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</si>
  <si>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</si>
  <si>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</si>
  <si>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</si>
  <si>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</si>
  <si>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</si>
  <si>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</si>
  <si>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</si>
  <si>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</si>
  <si>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</si>
  <si>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</si>
  <si>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</si>
  <si>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</si>
  <si>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</si>
  <si>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</si>
  <si>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</si>
  <si>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</si>
  <si>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</si>
  <si>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</si>
  <si>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</si>
  <si>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</si>
  <si>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</si>
  <si>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</si>
  <si>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</si>
  <si>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</si>
  <si>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</si>
  <si>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</si>
  <si>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</si>
  <si>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</si>
  <si>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</si>
  <si>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</si>
  <si>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</si>
  <si>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</si>
  <si>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</si>
  <si>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</si>
  <si>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</si>
  <si>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</si>
  <si>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</si>
  <si>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</si>
  <si>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</si>
  <si>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</si>
  <si>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</si>
  <si>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</si>
  <si>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</si>
  <si>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</si>
  <si>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</si>
  <si>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</si>
  <si>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</si>
  <si>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</si>
  <si>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</si>
  <si>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</si>
  <si>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</si>
  <si>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</si>
  <si>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</si>
  <si>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</si>
  <si>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</si>
  <si>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</si>
  <si>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</si>
  <si>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</si>
  <si>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</si>
  <si>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</si>
  <si>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</si>
  <si>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</si>
  <si>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</si>
  <si>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</si>
  <si>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</si>
  <si>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</si>
  <si>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</si>
  <si>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</si>
  <si>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</si>
  <si>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</si>
  <si>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</si>
  <si>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</si>
  <si>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</si>
  <si>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</si>
  <si>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</si>
  <si>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</si>
  <si>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</si>
  <si>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</si>
  <si>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</si>
  <si>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</si>
  <si>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</si>
  <si>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</si>
  <si>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</si>
  <si>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</si>
  <si>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</si>
  <si>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</si>
  <si>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</si>
  <si>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</si>
  <si>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</si>
  <si>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</si>
  <si>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</si>
  <si>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</si>
  <si>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</si>
  <si>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</si>
  <si>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</si>
  <si>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</si>
  <si>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</si>
  <si>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</si>
  <si>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</si>
  <si>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</si>
  <si>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</si>
  <si>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</si>
  <si>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</si>
  <si>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</si>
  <si>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</si>
  <si>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</si>
  <si>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</si>
  <si>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</si>
  <si>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</si>
  <si>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</si>
  <si>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</si>
  <si>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</si>
  <si>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</si>
  <si>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</si>
  <si>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</si>
  <si>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</si>
  <si>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</si>
  <si>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</si>
  <si>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</si>
  <si>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</si>
  <si>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</si>
  <si>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</si>
  <si>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</si>
  <si>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</si>
  <si>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</si>
  <si>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</si>
  <si>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</si>
  <si>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</si>
  <si>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</si>
  <si>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</si>
  <si>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</si>
  <si>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</si>
  <si>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</si>
  <si>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</si>
  <si>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</si>
  <si>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</si>
  <si>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</si>
  <si>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</si>
  <si>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</si>
  <si>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</si>
  <si>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</si>
  <si>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</si>
  <si>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</si>
  <si>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</si>
  <si>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</si>
  <si>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</si>
  <si>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</si>
  <si>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</si>
  <si>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</si>
  <si>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</si>
  <si>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</si>
  <si>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</si>
  <si>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</si>
  <si>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</si>
  <si>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</si>
  <si>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</si>
  <si>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</si>
  <si>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</si>
  <si>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</si>
  <si>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</si>
  <si>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</si>
  <si>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</si>
  <si>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</si>
  <si>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</si>
  <si>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</si>
  <si>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</si>
  <si>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</si>
  <si>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</si>
  <si>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</si>
  <si>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</si>
  <si>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</si>
  <si>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</si>
  <si>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</si>
  <si>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</si>
  <si>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</si>
  <si>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</si>
  <si>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</si>
  <si>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</si>
  <si>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</si>
  <si>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</si>
  <si>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</si>
  <si>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</si>
  <si>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</si>
  <si>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</si>
  <si>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</si>
  <si>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</si>
  <si>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</si>
  <si>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</si>
  <si>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</si>
  <si>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</si>
  <si>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</si>
  <si>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</si>
  <si>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</si>
  <si>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</si>
  <si>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</si>
  <si>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</si>
  <si>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</si>
  <si>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</si>
  <si>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</si>
  <si>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</si>
  <si>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</si>
  <si>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</si>
  <si>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</si>
  <si>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</si>
  <si>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</si>
  <si>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</si>
  <si>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</si>
  <si>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</si>
  <si>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</si>
  <si>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</si>
  <si>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</si>
  <si>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</si>
  <si>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</si>
  <si>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</si>
  <si>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</si>
  <si>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</si>
  <si>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</si>
  <si>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</si>
  <si>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</si>
  <si>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</si>
  <si>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</si>
  <si>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</si>
  <si>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</si>
  <si>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</si>
  <si>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</si>
  <si>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</si>
  <si>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</si>
  <si>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</si>
  <si>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</si>
  <si>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</si>
  <si>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</si>
  <si>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</si>
  <si>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</si>
  <si>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</si>
  <si>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</si>
  <si>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</si>
  <si>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</si>
  <si>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</si>
  <si>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</si>
  <si>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</si>
  <si>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</si>
  <si>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</si>
  <si>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</si>
  <si>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</si>
  <si>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</si>
  <si>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</si>
  <si>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</si>
  <si>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</si>
  <si>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</si>
  <si>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</si>
  <si>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</si>
  <si>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</si>
  <si>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</si>
  <si>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</si>
  <si>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</si>
  <si>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</si>
  <si>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</si>
  <si>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</si>
  <si>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</si>
  <si>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</si>
  <si>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</si>
  <si>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</si>
  <si>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</si>
  <si>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</si>
  <si>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</si>
  <si>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</si>
  <si>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</si>
  <si>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</si>
  <si>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</si>
  <si>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</si>
  <si>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</si>
  <si>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</si>
  <si>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</si>
  <si>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</si>
  <si>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</si>
  <si>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</si>
  <si>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</si>
  <si>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</si>
  <si>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</si>
  <si>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</si>
  <si>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</si>
  <si>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</si>
  <si>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</si>
  <si>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</si>
  <si>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</si>
  <si>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</si>
  <si>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</si>
  <si>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</si>
  <si>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</si>
  <si>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</si>
  <si>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</si>
  <si>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</si>
  <si>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</si>
  <si>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</si>
  <si>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</si>
  <si>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</si>
  <si>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</si>
  <si>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</si>
  <si>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</si>
  <si>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</si>
  <si>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</si>
  <si>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</si>
  <si>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</si>
  <si>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</si>
  <si>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</si>
  <si>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</si>
  <si>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</si>
  <si>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</si>
  <si>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</si>
  <si>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</si>
  <si>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</si>
  <si>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</si>
  <si>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</si>
  <si>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</si>
  <si>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</si>
  <si>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</si>
  <si>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</si>
  <si>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</si>
  <si>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</si>
  <si>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</si>
  <si>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</si>
  <si>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</si>
  <si>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</si>
  <si>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</si>
  <si>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</si>
  <si>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</si>
  <si>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</si>
  <si>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</si>
  <si>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</si>
  <si>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</si>
  <si>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</si>
  <si>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</si>
  <si>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</si>
  <si>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</si>
  <si>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</si>
  <si>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</si>
  <si>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</si>
  <si>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</si>
  <si>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</si>
  <si>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</si>
  <si>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</si>
  <si>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</si>
  <si>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</si>
  <si>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</si>
  <si>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</si>
  <si>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</si>
  <si>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</si>
  <si>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</si>
  <si>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</si>
  <si>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</si>
  <si>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</si>
  <si>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</si>
  <si>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</si>
  <si>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</si>
  <si>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</si>
  <si>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</si>
  <si>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</si>
  <si>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</si>
  <si>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</si>
  <si>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</si>
  <si>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</si>
  <si>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</si>
  <si>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</si>
  <si>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</si>
  <si>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</si>
  <si>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</si>
  <si>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</si>
  <si>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</si>
  <si>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</si>
  <si>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</si>
  <si>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</si>
  <si>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</si>
  <si>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</si>
  <si>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</si>
  <si>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</si>
  <si>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</si>
  <si>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</si>
  <si>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</si>
  <si>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</si>
  <si>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</si>
  <si>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</si>
  <si>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</si>
  <si>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</si>
  <si>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</si>
  <si>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</si>
  <si>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</si>
  <si>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</si>
  <si>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</si>
  <si>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</si>
  <si>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</si>
  <si>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</si>
  <si>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</si>
  <si>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</si>
  <si>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</si>
  <si>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</si>
  <si>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</si>
  <si>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</si>
  <si>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</si>
  <si>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</si>
  <si>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</si>
  <si>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</si>
  <si>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</si>
  <si>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</si>
  <si>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</si>
  <si>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</si>
  <si>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</si>
  <si>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</si>
  <si>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</si>
  <si>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</si>
  <si>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</si>
  <si>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</si>
  <si>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</si>
  <si>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</si>
  <si>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</si>
  <si>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</si>
  <si>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</si>
  <si>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</si>
  <si>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</si>
  <si>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</si>
  <si>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</si>
  <si>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</si>
  <si>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</si>
  <si>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</si>
  <si>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</si>
  <si>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</si>
  <si>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</si>
  <si>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</si>
  <si>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</si>
  <si>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</si>
  <si>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</si>
  <si>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</si>
  <si>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</si>
  <si>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</si>
  <si>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</si>
  <si>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</si>
  <si>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</si>
  <si>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</si>
  <si>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</si>
  <si>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</si>
  <si>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</si>
  <si>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</si>
  <si>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</si>
  <si>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</si>
  <si>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</si>
  <si>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</si>
  <si>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</si>
  <si>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</si>
  <si>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</si>
  <si>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</si>
  <si>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</si>
  <si>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</si>
  <si>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</si>
  <si>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</si>
  <si>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</si>
  <si>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</si>
  <si>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</si>
  <si>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</si>
  <si>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</si>
  <si>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</si>
  <si>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</si>
  <si>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</si>
  <si>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</si>
  <si>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</si>
  <si>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</si>
  <si>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</si>
  <si>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</si>
  <si>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</si>
  <si>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</si>
  <si>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</si>
  <si>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</si>
  <si>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</si>
  <si>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</si>
  <si>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</si>
  <si>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</si>
  <si>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</si>
  <si>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</si>
  <si>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</si>
  <si>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</si>
  <si>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</si>
  <si>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</si>
  <si>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</si>
  <si>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</si>
  <si>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</si>
  <si>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</si>
  <si>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</si>
  <si>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</si>
  <si>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</si>
  <si>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</si>
  <si>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</si>
  <si>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</si>
  <si>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</si>
  <si>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</si>
  <si>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</si>
  <si>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</si>
  <si>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</si>
  <si>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</si>
  <si>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</si>
  <si>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</si>
  <si>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</si>
  <si>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</si>
  <si>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</si>
  <si>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</si>
  <si>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</si>
  <si>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</si>
  <si>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</si>
  <si>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</si>
  <si>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</si>
  <si>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</si>
  <si>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</si>
  <si>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</si>
  <si>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</si>
  <si>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</si>
  <si>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</si>
  <si>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</si>
  <si>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</si>
  <si>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</si>
  <si>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</si>
  <si>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</si>
  <si>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</si>
  <si>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</si>
  <si>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</si>
  <si>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</si>
  <si>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</si>
  <si>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</si>
  <si>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</si>
  <si>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</si>
  <si>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</si>
  <si>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</si>
  <si>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</si>
  <si>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</si>
  <si>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</si>
  <si>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</si>
  <si>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</si>
  <si>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</si>
  <si>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</si>
  <si>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</si>
  <si>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</si>
  <si>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</si>
  <si>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</si>
  <si>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</si>
  <si>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</si>
  <si>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</si>
  <si>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</si>
  <si>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</si>
  <si>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</si>
  <si>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</si>
  <si>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</si>
  <si>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</si>
  <si>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</si>
  <si>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</si>
  <si>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</si>
  <si>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</si>
  <si>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</si>
  <si>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</si>
  <si>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</si>
  <si>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</si>
  <si>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</si>
  <si>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</si>
  <si>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</si>
  <si>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</si>
  <si>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</si>
  <si>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</si>
  <si>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</si>
  <si>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</si>
  <si>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</si>
  <si>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</si>
  <si>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</si>
  <si>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</si>
  <si>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</si>
  <si>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</si>
  <si>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</si>
  <si>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</si>
  <si>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</si>
  <si>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</si>
  <si>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</si>
  <si>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</si>
  <si>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</si>
  <si>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</si>
  <si>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</si>
  <si>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</si>
  <si>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</si>
  <si>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</si>
  <si>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</si>
  <si>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</si>
  <si>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</si>
  <si>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</si>
  <si>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</si>
  <si>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</si>
  <si>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</si>
  <si>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</si>
  <si>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</si>
  <si>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</si>
  <si>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</si>
  <si>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</si>
  <si>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</si>
  <si>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</si>
  <si>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</si>
  <si>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</si>
  <si>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</si>
  <si>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</si>
  <si>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</si>
  <si>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</si>
  <si>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</si>
  <si>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</si>
  <si>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</si>
  <si>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</si>
  <si>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</si>
  <si>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</si>
  <si>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</si>
  <si>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</si>
  <si>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</si>
  <si>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</si>
  <si>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</si>
  <si>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</si>
  <si>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</si>
  <si>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</si>
  <si>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</si>
  <si>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</si>
  <si>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</si>
  <si>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</si>
  <si>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</si>
  <si>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</si>
  <si>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</si>
  <si>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</si>
  <si>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</si>
  <si>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</si>
  <si>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</si>
  <si>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</si>
  <si>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</si>
  <si>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</si>
  <si>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</si>
  <si>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</si>
  <si>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</si>
  <si>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</si>
  <si>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</si>
  <si>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</si>
  <si>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</si>
  <si>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</si>
  <si>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</si>
  <si>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</si>
  <si>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</si>
  <si>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</si>
  <si>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</si>
  <si>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</si>
  <si>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</si>
  <si>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</si>
  <si>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</si>
  <si>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</si>
  <si>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</si>
  <si>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</si>
  <si>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</si>
  <si>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</si>
  <si>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</si>
  <si>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</si>
  <si>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</si>
  <si>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</si>
  <si>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</si>
  <si>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</si>
  <si>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</si>
  <si>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</si>
  <si>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</si>
  <si>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</si>
  <si>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</si>
  <si>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</si>
  <si>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</si>
  <si>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</si>
  <si>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</si>
  <si>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</si>
  <si>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</si>
  <si>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</si>
  <si>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</si>
  <si>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</si>
  <si>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</si>
  <si>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</si>
  <si>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</si>
  <si>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</si>
  <si>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</si>
  <si>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</si>
  <si>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</si>
  <si>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</si>
  <si>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</si>
  <si>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</si>
  <si>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</si>
  <si>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</si>
  <si>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</si>
  <si>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</si>
  <si>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</si>
  <si>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</si>
  <si>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</si>
  <si>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</si>
  <si>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</si>
  <si>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</si>
  <si>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</si>
  <si>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</si>
  <si>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</si>
  <si>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</si>
  <si>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</si>
  <si>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</si>
  <si>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</si>
  <si>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</si>
  <si>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</si>
  <si>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</si>
  <si>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</si>
  <si>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</si>
  <si>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</si>
  <si>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</si>
  <si>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</si>
  <si>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</si>
  <si>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</si>
  <si>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</si>
  <si>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</si>
  <si>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</si>
  <si>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</si>
  <si>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</si>
  <si>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</si>
  <si>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</si>
  <si>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</si>
  <si>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</si>
  <si>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</si>
  <si>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</si>
  <si>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</si>
  <si>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</si>
  <si>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</si>
  <si>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</si>
  <si>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</si>
  <si>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</si>
  <si>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</si>
  <si>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</si>
  <si>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</si>
  <si>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</si>
  <si>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</si>
  <si>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</si>
  <si>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</si>
  <si>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</si>
  <si>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</si>
  <si>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</si>
  <si>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</si>
  <si>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</si>
  <si>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</si>
  <si>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</si>
  <si>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</si>
  <si>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</si>
  <si>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</si>
  <si>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</si>
  <si>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</si>
  <si>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</si>
  <si>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</si>
  <si>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</si>
  <si>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</si>
  <si>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</si>
  <si>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</si>
  <si>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</si>
  <si>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</si>
  <si>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</si>
  <si>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</si>
  <si>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</si>
  <si>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</si>
  <si>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</si>
  <si>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</si>
  <si>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</si>
  <si>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</si>
  <si>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</si>
  <si>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</si>
  <si>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</si>
  <si>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</si>
  <si>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</si>
  <si>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</si>
  <si>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</si>
  <si>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</si>
  <si>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</si>
  <si>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</si>
  <si>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</si>
  <si>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</si>
  <si>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</si>
  <si>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</si>
  <si>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</si>
  <si>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</si>
  <si>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</si>
  <si>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</si>
  <si>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</si>
  <si>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</si>
  <si>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</si>
  <si>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</si>
  <si>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</si>
  <si>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</si>
  <si>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</si>
  <si>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</si>
  <si>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</si>
  <si>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</si>
  <si>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</si>
  <si>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</si>
  <si>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</si>
  <si>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</si>
  <si>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</si>
  <si>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</si>
  <si>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</si>
  <si>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</si>
  <si>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</si>
  <si>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</si>
  <si>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</si>
  <si>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</si>
  <si>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</si>
  <si>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</si>
  <si>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</si>
  <si>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</si>
  <si>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</si>
  <si>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</si>
  <si>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</si>
  <si>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</si>
  <si>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</si>
  <si>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</si>
  <si>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</si>
  <si>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</si>
  <si>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</si>
  <si>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</si>
  <si>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</si>
  <si>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</si>
  <si>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</si>
  <si>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</si>
  <si>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</si>
  <si>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</si>
  <si>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</si>
  <si>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</si>
  <si>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</si>
  <si>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</si>
  <si>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</si>
  <si>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</si>
  <si>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</si>
  <si>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</si>
  <si>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</si>
  <si>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</si>
  <si>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</si>
  <si>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</si>
  <si>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</si>
  <si>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</si>
  <si>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</si>
  <si>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</si>
  <si>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</si>
  <si>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</si>
  <si>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</si>
  <si>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</si>
  <si>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</si>
  <si>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</si>
  <si>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</si>
  <si>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</si>
  <si>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</si>
  <si>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</si>
  <si>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</si>
  <si>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</si>
  <si>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</si>
  <si>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</si>
  <si>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</si>
  <si>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</si>
  <si>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</si>
  <si>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</si>
  <si>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</si>
  <si>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</si>
  <si>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</si>
  <si>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</si>
  <si>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</si>
  <si>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</si>
  <si>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</si>
  <si>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</si>
  <si>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</si>
  <si>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</si>
  <si>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</si>
  <si>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</si>
  <si>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</si>
  <si>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</si>
  <si>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</si>
  <si>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</si>
  <si>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</si>
  <si>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</si>
  <si>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</si>
  <si>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</si>
  <si>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</si>
  <si>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</si>
  <si>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</si>
  <si>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</si>
  <si>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</si>
  <si>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</si>
  <si>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</si>
  <si>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</si>
  <si>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</si>
  <si>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</si>
  <si>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</si>
  <si>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</si>
  <si>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</si>
  <si>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</si>
  <si>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</si>
  <si>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</si>
  <si>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</si>
  <si>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</si>
  <si>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</si>
  <si>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</si>
  <si>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</si>
  <si>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</si>
  <si>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</si>
  <si>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</si>
  <si>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</si>
  <si>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</si>
  <si>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</si>
  <si>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</si>
  <si>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</si>
  <si>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</si>
  <si>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</si>
  <si>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</si>
  <si>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</si>
  <si>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</si>
  <si>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</si>
  <si>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</si>
  <si>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</si>
  <si>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</si>
  <si>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</si>
  <si>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</si>
  <si>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</si>
  <si>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</si>
  <si>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</si>
  <si>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</si>
  <si>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</si>
  <si>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</si>
  <si>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</si>
  <si>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</si>
  <si>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</si>
  <si>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</si>
  <si>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</si>
  <si>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</si>
  <si>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</si>
  <si>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</si>
  <si>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</si>
  <si>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</si>
  <si>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</si>
  <si>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</si>
  <si>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</si>
  <si>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</si>
  <si>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</si>
  <si>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</si>
  <si>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</si>
  <si>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</si>
  <si>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</si>
  <si>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</si>
  <si>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</si>
  <si>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</si>
  <si>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</si>
  <si>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</si>
  <si>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</si>
  <si>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</si>
  <si>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</si>
  <si>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</si>
  <si>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</si>
  <si>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</si>
  <si>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</si>
  <si>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</si>
  <si>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</si>
  <si>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</si>
  <si>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</si>
  <si>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</si>
  <si>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</si>
  <si>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</si>
  <si>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</si>
  <si>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</si>
  <si>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</si>
  <si>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</si>
  <si>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</si>
  <si>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</si>
  <si>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</si>
  <si>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</si>
  <si>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</si>
  <si>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</si>
  <si>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</si>
  <si>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</si>
  <si>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</si>
  <si>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</si>
  <si>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</si>
  <si>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</si>
  <si>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</si>
  <si>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</si>
  <si>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</si>
  <si>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</si>
  <si>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</si>
  <si>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</si>
  <si>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</si>
  <si>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</si>
  <si>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</si>
  <si>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</si>
  <si>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</si>
  <si>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</si>
  <si>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</si>
  <si>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</si>
  <si>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</si>
  <si>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</si>
  <si>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</si>
  <si>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</si>
  <si>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</si>
  <si>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</si>
  <si>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</si>
  <si>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</si>
  <si>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</si>
  <si>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</si>
  <si>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</si>
  <si>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</si>
  <si>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</si>
  <si>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</si>
  <si>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</si>
  <si>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</si>
  <si>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</si>
  <si>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</si>
  <si>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</si>
  <si>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</si>
  <si>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</si>
  <si>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</si>
  <si>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</si>
  <si>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</si>
  <si>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</si>
  <si>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</si>
  <si>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</si>
  <si>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</si>
  <si>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</si>
  <si>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</si>
  <si>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</si>
  <si>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</si>
  <si>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</si>
  <si>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</si>
  <si>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</si>
  <si>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</si>
  <si>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</si>
  <si>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</si>
  <si>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</si>
  <si>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</si>
  <si>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</si>
  <si>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</si>
  <si>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</si>
  <si>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</si>
  <si>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</si>
  <si>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</si>
  <si>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</si>
  <si>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</si>
  <si>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</si>
  <si>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</si>
  <si>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</si>
  <si>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</si>
  <si>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</si>
  <si>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</si>
  <si>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</si>
  <si>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</si>
  <si>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</si>
  <si>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</si>
  <si>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</si>
  <si>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</si>
  <si>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</si>
  <si>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</si>
  <si>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</si>
  <si>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</si>
  <si>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</si>
  <si>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</si>
  <si>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</si>
  <si>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</si>
  <si>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</si>
  <si>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</si>
  <si>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</si>
  <si>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</si>
  <si>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</si>
  <si>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</si>
  <si>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</si>
  <si>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</si>
  <si>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</si>
  <si>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</si>
  <si>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</si>
  <si>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</si>
  <si>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</si>
  <si>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</si>
  <si>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</si>
  <si>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</si>
  <si>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</si>
  <si>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</si>
  <si>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</si>
  <si>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</si>
  <si>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</si>
  <si>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</si>
  <si>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</si>
  <si>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</si>
  <si>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</si>
  <si>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</si>
  <si>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</si>
  <si>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</si>
  <si>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</si>
  <si>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</si>
  <si>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</si>
  <si>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</si>
  <si>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</si>
  <si>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</si>
  <si>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</si>
  <si>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</si>
  <si>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</si>
  <si>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</si>
  <si>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</si>
  <si>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</si>
  <si>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</si>
  <si>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</si>
  <si>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</si>
  <si>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</si>
  <si>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</si>
  <si>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</si>
  <si>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</si>
  <si>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</si>
  <si>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</si>
  <si>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</si>
  <si>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</si>
  <si>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</si>
  <si>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</si>
  <si>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</si>
  <si>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</si>
  <si>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</si>
  <si>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</si>
  <si>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</si>
  <si>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</si>
  <si>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</si>
  <si>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</si>
  <si>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</si>
  <si>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</si>
  <si>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</si>
  <si>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</si>
  <si>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</si>
  <si>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</si>
  <si>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</si>
  <si>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</si>
  <si>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</si>
  <si>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</si>
  <si>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</si>
  <si>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</si>
  <si>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</si>
  <si>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</si>
  <si>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</si>
  <si>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</si>
  <si>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</si>
  <si>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</si>
  <si>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</si>
  <si>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</si>
  <si>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</si>
  <si>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</si>
  <si>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</si>
  <si>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</si>
  <si>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</si>
  <si>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</si>
  <si>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</si>
  <si>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</si>
  <si>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</si>
  <si>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</si>
  <si>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</si>
  <si>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</si>
  <si>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</si>
  <si>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</si>
  <si>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</si>
  <si>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</si>
  <si>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</si>
  <si>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</si>
  <si>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</si>
  <si>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</si>
  <si>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</si>
  <si>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</si>
  <si>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</si>
  <si>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</si>
  <si>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</si>
  <si>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</si>
  <si>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</si>
  <si>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</si>
  <si>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</si>
  <si>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</si>
  <si>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</si>
  <si>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</si>
  <si>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</si>
  <si>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</si>
  <si>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</si>
  <si>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</si>
  <si>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</si>
  <si>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</si>
  <si>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</si>
  <si>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</si>
  <si>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</si>
  <si>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</si>
  <si>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</si>
  <si>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</si>
  <si>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</si>
  <si>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</si>
  <si>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</si>
  <si>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</si>
  <si>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</si>
  <si>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</si>
  <si>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</si>
  <si>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</si>
  <si>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</si>
  <si>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</si>
  <si>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</si>
  <si>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</si>
  <si>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</si>
  <si>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</si>
  <si>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</si>
  <si>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</si>
  <si>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</si>
  <si>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</si>
  <si>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</si>
  <si>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</si>
  <si>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</si>
  <si>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</si>
  <si>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</si>
  <si>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</si>
  <si>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</si>
  <si>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</si>
  <si>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</si>
  <si>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</si>
  <si>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</si>
  <si>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</si>
  <si>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</si>
  <si>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</si>
  <si>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</si>
  <si>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</si>
  <si>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</si>
  <si>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</si>
  <si>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</si>
  <si>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</si>
  <si>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</si>
  <si>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</si>
  <si>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</si>
  <si>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</si>
  <si>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</si>
  <si>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</si>
  <si>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</si>
  <si>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</si>
  <si>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</si>
  <si>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</si>
  <si>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</si>
  <si>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</si>
  <si>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</si>
  <si>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</si>
  <si>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</si>
  <si>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</si>
  <si>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</si>
  <si>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</si>
  <si>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</si>
  <si>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</si>
  <si>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</si>
  <si>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</si>
  <si>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</si>
  <si>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</si>
  <si>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</si>
  <si>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</si>
  <si>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</si>
  <si>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</si>
  <si>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</si>
  <si>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</si>
  <si>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</si>
  <si>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</si>
  <si>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</si>
  <si>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</si>
  <si>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</si>
  <si>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</si>
  <si>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</si>
  <si>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</si>
  <si>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</si>
  <si>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</si>
  <si>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</si>
  <si>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</si>
  <si>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</si>
  <si>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</si>
  <si>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</si>
  <si>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</si>
  <si>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</si>
  <si>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</si>
  <si>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</si>
  <si>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</si>
  <si>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</si>
  <si>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</si>
  <si>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</si>
  <si>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</si>
  <si>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</si>
  <si>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</si>
  <si>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</si>
  <si>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</si>
  <si>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</si>
  <si>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</si>
  <si>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</si>
  <si>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</si>
  <si>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</si>
  <si>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</si>
  <si>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</si>
  <si>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</si>
  <si>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</si>
  <si>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</si>
  <si>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</si>
  <si>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</si>
  <si>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</si>
  <si>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</si>
  <si>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</si>
  <si>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</si>
  <si>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</si>
  <si>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</si>
  <si>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</si>
  <si>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</si>
  <si>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</si>
  <si>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</si>
  <si>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</si>
  <si>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</si>
  <si>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</si>
  <si>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</si>
  <si>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</si>
  <si>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</si>
  <si>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</si>
  <si>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</si>
  <si>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</si>
  <si>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</si>
  <si>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</si>
  <si>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</si>
  <si>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</si>
  <si>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</si>
  <si>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</si>
  <si>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</si>
  <si>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</si>
  <si>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</si>
  <si>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</si>
  <si>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</si>
  <si>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</si>
  <si>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</si>
  <si>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</si>
  <si>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</si>
  <si>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</si>
  <si>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</si>
  <si>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</si>
  <si>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</si>
  <si>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</si>
  <si>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</si>
  <si>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</si>
  <si>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</si>
  <si>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</si>
  <si>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</si>
  <si>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</si>
  <si>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</si>
  <si>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</si>
  <si>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</si>
  <si>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</si>
  <si>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</si>
  <si>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</si>
  <si>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</si>
  <si>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</si>
  <si>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</si>
  <si>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</si>
  <si>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</si>
  <si>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</si>
  <si>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</si>
  <si>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</si>
  <si>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</si>
  <si>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</si>
  <si>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</si>
  <si>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</si>
  <si>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</si>
  <si>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</si>
  <si>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</si>
  <si>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</si>
  <si>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</si>
  <si>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</si>
  <si>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</si>
  <si>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</si>
  <si>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</si>
  <si>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</si>
  <si>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</si>
  <si>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</si>
  <si>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</si>
  <si>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</si>
  <si>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</si>
  <si>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</si>
  <si>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</si>
  <si>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</si>
  <si>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</si>
  <si>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</si>
  <si>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</si>
  <si>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</si>
  <si>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</si>
  <si>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</si>
  <si>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</si>
  <si>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</si>
  <si>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</si>
  <si>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</si>
  <si>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</si>
  <si>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</si>
  <si>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</si>
  <si>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</si>
  <si>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</si>
  <si>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</si>
  <si>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</si>
  <si>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</si>
  <si>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</si>
  <si>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</si>
  <si>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</si>
  <si>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</si>
  <si>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</si>
  <si>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</si>
  <si>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</si>
  <si>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</si>
  <si>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</si>
  <si>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</si>
  <si>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</si>
  <si>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</si>
  <si>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</si>
  <si>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</si>
  <si>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</si>
  <si>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</si>
  <si>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</si>
  <si>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</si>
  <si>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</si>
  <si>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</si>
  <si>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</si>
  <si>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</si>
  <si>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</si>
  <si>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</si>
  <si>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</si>
  <si>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</si>
  <si>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</si>
  <si>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</si>
  <si>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</si>
  <si>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</si>
  <si>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</si>
  <si>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</si>
  <si>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</si>
  <si>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</si>
  <si>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</si>
  <si>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</si>
  <si>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</si>
  <si>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</si>
  <si>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</si>
  <si>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</si>
  <si>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</si>
  <si>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</si>
  <si>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</si>
  <si>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</si>
  <si>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</si>
  <si>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</si>
  <si>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</si>
  <si>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</si>
  <si>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</si>
  <si>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</si>
  <si>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</si>
  <si>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</si>
  <si>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</si>
  <si>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</si>
  <si>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</si>
  <si>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</si>
  <si>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</si>
  <si>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</si>
  <si>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</si>
  <si>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</si>
  <si>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</si>
  <si>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</si>
  <si>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</si>
  <si>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</si>
  <si>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</si>
  <si>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</si>
  <si>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</si>
  <si>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</si>
  <si>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</si>
  <si>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</si>
  <si>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</si>
  <si>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</si>
  <si>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</si>
  <si>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</si>
  <si>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</si>
  <si>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</si>
  <si>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</si>
  <si>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</si>
  <si>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</si>
  <si>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</si>
  <si>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</si>
  <si>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</si>
  <si>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</si>
  <si>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</si>
  <si>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</si>
  <si>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</si>
  <si>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</si>
  <si>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</si>
  <si>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</si>
  <si>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</si>
  <si>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</si>
  <si>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</si>
  <si>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</si>
  <si>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</si>
  <si>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</si>
  <si>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</si>
  <si>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</si>
  <si>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</si>
  <si>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</si>
  <si>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</si>
  <si>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</si>
  <si>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</si>
  <si>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</si>
  <si>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</si>
  <si>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</si>
  <si>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</si>
  <si>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</si>
  <si>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</si>
  <si>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</si>
  <si>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</si>
  <si>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</si>
  <si>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</si>
  <si>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</si>
  <si>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</si>
  <si>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</si>
  <si>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</si>
  <si>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</si>
  <si>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</si>
  <si>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</si>
  <si>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</si>
  <si>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</si>
  <si>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</si>
  <si>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</si>
  <si>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</si>
  <si>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</si>
  <si>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</si>
  <si>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</si>
  <si>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</si>
  <si>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</si>
  <si>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</si>
  <si>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</si>
  <si>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</si>
  <si>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</si>
  <si>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</si>
  <si>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</si>
  <si>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</si>
  <si>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</si>
  <si>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</si>
  <si>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</si>
  <si>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</si>
  <si>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</si>
  <si>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</si>
  <si>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</si>
  <si>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</si>
  <si>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</si>
  <si>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</si>
  <si>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</si>
  <si>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</si>
  <si>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</si>
  <si>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</si>
  <si>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</si>
  <si>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</si>
  <si>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</si>
  <si>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</si>
  <si>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</si>
  <si>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</si>
  <si>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</si>
  <si>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</si>
  <si>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</si>
  <si>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</si>
  <si>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</si>
  <si>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</si>
  <si>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</si>
  <si>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</si>
  <si>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</si>
  <si>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</si>
  <si>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</si>
  <si>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</si>
  <si>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</si>
  <si>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</si>
  <si>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</si>
  <si>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</si>
  <si>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</si>
  <si>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</si>
  <si>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</si>
  <si>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</si>
  <si>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</si>
  <si>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</si>
  <si>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</si>
  <si>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</si>
  <si>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</si>
  <si>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</si>
  <si>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</si>
  <si>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</si>
  <si>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</si>
  <si>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</si>
  <si>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</si>
  <si>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</si>
  <si>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</si>
  <si>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</si>
  <si>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</si>
  <si>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</si>
  <si>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</si>
  <si>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</si>
  <si>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</si>
  <si>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</si>
  <si>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</si>
  <si>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</si>
  <si>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</si>
  <si>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</si>
  <si>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</si>
  <si>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</si>
  <si>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</si>
  <si>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</si>
  <si>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</si>
  <si>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</si>
  <si>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</si>
  <si>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</si>
  <si>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</si>
  <si>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</si>
  <si>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</si>
  <si>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</si>
  <si>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</si>
  <si>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</si>
  <si>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</si>
  <si>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</si>
  <si>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</si>
  <si>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</si>
  <si>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</si>
  <si>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</si>
  <si>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</si>
  <si>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</si>
  <si>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</si>
  <si>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</si>
  <si>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</si>
  <si>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</si>
  <si>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</si>
  <si>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</si>
  <si>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</si>
  <si>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</si>
  <si>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</si>
  <si>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</si>
  <si>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</si>
  <si>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</si>
  <si>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</si>
  <si>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</si>
  <si>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</si>
  <si>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</si>
  <si>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</si>
  <si>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</si>
  <si>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</si>
  <si>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</si>
  <si>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</si>
  <si>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</si>
  <si>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</si>
  <si>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</si>
  <si>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</si>
  <si>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</si>
  <si>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</si>
  <si>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</si>
  <si>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</si>
  <si>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</si>
  <si>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</si>
  <si>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</si>
  <si>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</si>
  <si>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</si>
  <si>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</si>
  <si>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</si>
  <si>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</si>
  <si>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</si>
  <si>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</si>
  <si>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</si>
  <si>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</si>
  <si>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</si>
  <si>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</si>
  <si>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</si>
  <si>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</si>
  <si>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</si>
  <si>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</si>
  <si>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</si>
  <si>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</si>
  <si>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</si>
  <si>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</si>
  <si>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</si>
  <si>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</si>
  <si>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</si>
  <si>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</si>
  <si>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</si>
  <si>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</si>
  <si>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</si>
  <si>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</si>
  <si>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</si>
  <si>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</si>
  <si>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</si>
  <si>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</si>
  <si>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</si>
  <si>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</si>
  <si>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</si>
  <si>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</si>
  <si>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</si>
  <si>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</si>
  <si>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</si>
  <si>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</si>
  <si>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</si>
  <si>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</si>
  <si>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</si>
  <si>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</si>
  <si>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</si>
  <si>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</si>
  <si>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</si>
  <si>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</si>
  <si>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</si>
  <si>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</si>
  <si>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</si>
  <si>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</si>
  <si>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</si>
  <si>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</si>
  <si>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</si>
  <si>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</si>
  <si>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</si>
  <si>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</si>
  <si>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</si>
  <si>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</si>
  <si>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</si>
  <si>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</si>
  <si>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</si>
  <si>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</si>
  <si>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</si>
  <si>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</si>
  <si>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</si>
  <si>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</si>
  <si>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</si>
  <si>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</si>
  <si>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</si>
  <si>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</si>
  <si>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</si>
  <si>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</si>
  <si>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</si>
  <si>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</si>
  <si>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</si>
  <si>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</si>
  <si>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</si>
  <si>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</si>
  <si>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</si>
  <si>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</si>
  <si>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</si>
  <si>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</si>
  <si>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</si>
  <si>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</si>
  <si>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</si>
  <si>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</si>
  <si>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</si>
  <si>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</si>
  <si>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</si>
  <si>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</si>
  <si>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</si>
  <si>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</si>
  <si>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</si>
  <si>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</si>
  <si>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</si>
  <si>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</si>
  <si>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</si>
  <si>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</si>
  <si>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</si>
  <si>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</si>
  <si>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</si>
  <si>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</si>
  <si>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</si>
  <si>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</si>
  <si>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</si>
  <si>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</si>
  <si>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</si>
  <si>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</si>
  <si>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</si>
  <si>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</si>
  <si>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</si>
  <si>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</si>
  <si>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</si>
  <si>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</si>
  <si>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</si>
  <si>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</si>
  <si>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</si>
  <si>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</si>
  <si>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</si>
  <si>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</si>
  <si>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</si>
  <si>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</si>
  <si>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</si>
  <si>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</si>
  <si>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</si>
  <si>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</si>
  <si>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</si>
  <si>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</si>
  <si>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</si>
  <si>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</si>
  <si>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</si>
  <si>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</si>
  <si>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</si>
  <si>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</si>
  <si>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</si>
  <si>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</si>
  <si>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</si>
  <si>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</si>
  <si>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</si>
  <si>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</si>
  <si>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</si>
  <si>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</si>
  <si>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</si>
  <si>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</si>
  <si>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</si>
  <si>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</si>
  <si>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</si>
  <si>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</si>
  <si>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</si>
  <si>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</si>
  <si>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</si>
  <si>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</si>
  <si>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</si>
  <si>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</si>
  <si>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</si>
  <si>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</si>
  <si>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</si>
  <si>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</si>
  <si>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</si>
  <si>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</si>
  <si>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</si>
  <si>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</si>
  <si>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</si>
  <si>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</si>
  <si>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</si>
  <si>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</si>
  <si>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</si>
  <si>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</si>
  <si>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</si>
  <si>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</si>
  <si>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</si>
  <si>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</si>
  <si>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</si>
  <si>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</si>
  <si>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</si>
  <si>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</si>
  <si>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</si>
  <si>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</si>
  <si>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</si>
  <si>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</si>
  <si>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</si>
  <si>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</si>
  <si>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</si>
  <si>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</si>
  <si>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</si>
  <si>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</si>
  <si>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</si>
  <si>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</si>
  <si>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</si>
  <si>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</si>
  <si>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</si>
  <si>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</si>
  <si>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</si>
  <si>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</si>
  <si>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</si>
  <si>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</si>
  <si>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</si>
  <si>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</si>
  <si>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</si>
  <si>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</si>
  <si>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</si>
  <si>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</si>
  <si>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</si>
  <si>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</si>
  <si>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</si>
  <si>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</si>
  <si>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</si>
  <si>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</si>
  <si>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</si>
  <si>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</si>
  <si>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</si>
  <si>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</si>
  <si>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</si>
  <si>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</si>
  <si>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</si>
  <si>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</si>
  <si>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</si>
  <si>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</si>
  <si>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</si>
  <si>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</si>
  <si>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</si>
  <si>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</si>
  <si>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</si>
  <si>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</si>
  <si>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</si>
  <si>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</si>
  <si>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</si>
  <si>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</si>
  <si>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</si>
  <si>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</si>
  <si>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</si>
  <si>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</si>
  <si>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</si>
  <si>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</si>
  <si>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</si>
  <si>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</si>
  <si>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</si>
  <si>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</si>
  <si>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</si>
  <si>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</si>
  <si>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</si>
  <si>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</si>
  <si>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</si>
  <si>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</si>
  <si>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</si>
  <si>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</si>
  <si>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</si>
  <si>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</si>
  <si>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</si>
  <si>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</si>
  <si>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</si>
  <si>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</si>
  <si>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</si>
  <si>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</si>
  <si>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</si>
  <si>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</si>
  <si>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</si>
  <si>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</si>
  <si>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</si>
  <si>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</si>
  <si>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</si>
  <si>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</si>
  <si>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</si>
  <si>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</si>
  <si>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</si>
  <si>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</si>
  <si>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</si>
  <si>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</si>
  <si>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</si>
  <si>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</si>
  <si>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</si>
  <si>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</si>
  <si>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</si>
  <si>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</si>
  <si>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</si>
  <si>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</si>
  <si>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</si>
  <si>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</si>
  <si>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</si>
  <si>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</si>
  <si>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</si>
  <si>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</si>
  <si>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</si>
  <si>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</si>
  <si>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</si>
  <si>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</si>
  <si>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</si>
  <si>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</si>
  <si>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</si>
  <si>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</si>
  <si>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</si>
  <si>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</si>
  <si>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</si>
  <si>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</si>
  <si>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</si>
  <si>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</si>
  <si>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</si>
  <si>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</si>
  <si>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</si>
  <si>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</si>
  <si>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</si>
  <si>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</si>
  <si>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</si>
  <si>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</si>
  <si>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</si>
  <si>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</si>
  <si>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</si>
  <si>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</si>
  <si>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</si>
  <si>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</si>
  <si>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</si>
  <si>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</si>
  <si>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</si>
  <si>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</si>
  <si>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</si>
  <si>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</si>
  <si>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</si>
  <si>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</si>
  <si>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</si>
  <si>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</si>
  <si>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</si>
  <si>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</si>
  <si>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</si>
  <si>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</si>
  <si>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</si>
  <si>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</si>
  <si>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</si>
  <si>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</si>
  <si>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</si>
  <si>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</si>
  <si>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</si>
  <si>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</si>
  <si>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</si>
  <si>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</si>
  <si>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</si>
  <si>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</si>
  <si>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</si>
  <si>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</si>
  <si>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</si>
  <si>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</si>
  <si>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</si>
  <si>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</si>
  <si>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</si>
  <si>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</si>
  <si>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</si>
  <si>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</si>
  <si>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</si>
  <si>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</si>
  <si>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</si>
  <si>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</si>
  <si>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</si>
  <si>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</si>
  <si>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</si>
  <si>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</si>
  <si>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</si>
  <si>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</si>
  <si>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</si>
  <si>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</si>
  <si>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</si>
  <si>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</si>
  <si>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</si>
  <si>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</si>
  <si>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</si>
  <si>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</si>
  <si>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</si>
  <si>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</si>
  <si>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</si>
  <si>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</si>
  <si>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</si>
  <si>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</si>
  <si>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</si>
  <si>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</si>
  <si>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</si>
  <si>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</si>
  <si>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</si>
  <si>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</si>
  <si>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</si>
  <si>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</si>
  <si>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</si>
  <si>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</si>
  <si>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</si>
  <si>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</si>
  <si>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</si>
  <si>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</si>
  <si>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</si>
  <si>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</si>
  <si>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</si>
  <si>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</si>
  <si>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</si>
  <si>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</si>
  <si>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</si>
  <si>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</si>
  <si>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</si>
  <si>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</si>
  <si>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</si>
  <si>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</si>
  <si>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</si>
  <si>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</si>
  <si>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</si>
  <si>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</si>
  <si>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</si>
  <si>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</si>
  <si>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</si>
  <si>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</si>
  <si>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</si>
  <si>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</si>
  <si>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</si>
  <si>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</si>
  <si>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</si>
  <si>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</si>
  <si>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</si>
  <si>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</si>
  <si>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</si>
  <si>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</si>
  <si>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</si>
  <si>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</si>
  <si>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</si>
  <si>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</si>
  <si>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</si>
  <si>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</si>
  <si>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</si>
  <si>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</si>
  <si>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</si>
  <si>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</si>
  <si>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</si>
  <si>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</si>
  <si>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</si>
  <si>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</si>
  <si>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</si>
  <si>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</si>
  <si>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</si>
  <si>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</si>
  <si>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</si>
  <si>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</si>
  <si>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</si>
  <si>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</si>
  <si>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</si>
  <si>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</si>
  <si>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</si>
  <si>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</si>
  <si>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</si>
  <si>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</si>
  <si>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</si>
  <si>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</si>
  <si>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</si>
  <si>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</si>
  <si>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</si>
  <si>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</si>
  <si>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</si>
  <si>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</si>
  <si>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</si>
  <si>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</si>
  <si>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</si>
  <si>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</si>
  <si>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</si>
  <si>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</si>
  <si>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</si>
  <si>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</si>
  <si>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</si>
  <si>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</si>
  <si>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</si>
  <si>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</si>
  <si>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</si>
  <si>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</si>
  <si>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</si>
  <si>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</si>
  <si>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</si>
  <si>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</si>
  <si>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</si>
  <si>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</si>
  <si>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</si>
  <si>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</si>
  <si>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</si>
  <si>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</si>
  <si>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</si>
  <si>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</si>
  <si>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</si>
  <si>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</si>
  <si>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</si>
  <si>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</si>
  <si>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</si>
  <si>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</si>
  <si>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</si>
  <si>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</si>
  <si>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</si>
  <si>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</si>
  <si>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</si>
  <si>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</si>
  <si>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</si>
  <si>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</si>
  <si>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</si>
  <si>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</si>
  <si>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</si>
  <si>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</si>
  <si>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</si>
  <si>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</si>
  <si>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</si>
  <si>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</si>
  <si>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</si>
  <si>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</si>
  <si>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</si>
  <si>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</si>
  <si>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</si>
  <si>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</si>
  <si>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</si>
  <si>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</si>
  <si>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</si>
  <si>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</si>
  <si>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</si>
  <si>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</si>
  <si>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</si>
  <si>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</si>
  <si>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</si>
  <si>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</si>
  <si>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</si>
  <si>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</si>
  <si>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</si>
  <si>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</si>
  <si>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</si>
  <si>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</si>
  <si>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</si>
  <si>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</si>
  <si>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</si>
  <si>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</si>
  <si>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</si>
  <si>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</si>
  <si>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</si>
  <si>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</si>
  <si>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</si>
  <si>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</si>
  <si>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</si>
  <si>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</si>
  <si>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</si>
  <si>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</si>
  <si>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</si>
  <si>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</si>
  <si>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</si>
  <si>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</si>
  <si>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</si>
  <si>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</si>
  <si>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</si>
  <si>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</si>
  <si>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</si>
  <si>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</si>
  <si>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</si>
  <si>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</si>
  <si>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</si>
  <si>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</si>
  <si>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</si>
  <si>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</si>
  <si>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</si>
  <si>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</si>
  <si>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</si>
  <si>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</si>
  <si>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</si>
  <si>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</si>
  <si>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</si>
  <si>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</si>
  <si>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</si>
  <si>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</si>
  <si>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</si>
  <si>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</si>
  <si>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</si>
  <si>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</si>
  <si>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</si>
  <si>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</si>
  <si>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</si>
  <si>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</si>
  <si>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</si>
  <si>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</si>
  <si>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</si>
  <si>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</si>
  <si>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</si>
  <si>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</si>
  <si>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</si>
  <si>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</si>
  <si>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</si>
  <si>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</si>
  <si>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</si>
  <si>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</si>
  <si>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</si>
  <si>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</si>
  <si>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</si>
  <si>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</si>
  <si>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</si>
  <si>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</si>
  <si>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</si>
  <si>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</si>
  <si>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</si>
  <si>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</si>
  <si>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</si>
  <si>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</si>
  <si>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</si>
  <si>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</si>
  <si>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</si>
  <si>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</si>
  <si>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</si>
  <si>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</si>
  <si>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</si>
  <si>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</si>
  <si>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</si>
  <si>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</si>
  <si>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</si>
  <si>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</si>
  <si>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</si>
  <si>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</si>
  <si>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</si>
  <si>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</si>
  <si>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</si>
  <si>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</si>
  <si>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</si>
  <si>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</si>
  <si>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</si>
  <si>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</si>
  <si>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</si>
  <si>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</si>
  <si>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</si>
  <si>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</si>
  <si>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</si>
  <si>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</si>
  <si>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</si>
  <si>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</si>
  <si>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</si>
  <si>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</si>
  <si>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</si>
  <si>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</si>
  <si>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</si>
  <si>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</si>
  <si>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</si>
  <si>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</si>
  <si>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</si>
  <si>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USER_DRG</t>
  </si>
  <si>
    <t>"U" STD_SIGMA STD_DOT "DRG"</t>
  </si>
  <si>
    <t>ITM_USER_DRG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</si>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</sst>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6" borderId="0" xfId="0" applyFill="1" applyAlignment="1">
      <alignment horizontal="center"/>
    </xf>
    <xf numFmtId="49" fontId="0" fillId="26" borderId="0" xfId="0" applyNumberFormat="1" applyFill="1"/>
    <xf numFmtId="0" fontId="7" fillId="26" borderId="1" xfId="0" applyNumberFormat="1" applyFont="1" applyFill="1" applyBorder="1"/>
    <xf numFmtId="0" fontId="7" fillId="26" borderId="0" xfId="0" applyNumberFormat="1" applyFont="1" applyFill="1" applyBorder="1" applyAlignment="1">
      <alignment horizontal="center"/>
    </xf>
    <xf numFmtId="49" fontId="0" fillId="26" borderId="1" xfId="0" applyNumberFormat="1" applyFill="1" applyBorder="1"/>
    <xf numFmtId="0" fontId="0" fillId="26" borderId="1" xfId="0" applyNumberFormat="1" applyFill="1" applyBorder="1"/>
    <xf numFmtId="0" fontId="0" fillId="26" borderId="0" xfId="0" applyFill="1"/>
    <xf numFmtId="0" fontId="4" fillId="26" borderId="1" xfId="0" applyFont="1" applyFill="1" applyBorder="1"/>
    <xf numFmtId="0" fontId="0" fillId="26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7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20" borderId="0" xfId="0" applyFill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0" xfId="0" applyNumberFormat="1" applyFont="1" applyFill="1" applyBorder="1" applyAlignment="1">
      <alignment horizontal="center"/>
    </xf>
    <xf numFmtId="0" fontId="0" fillId="20" borderId="1" xfId="0" applyNumberFormat="1" applyFill="1" applyBorder="1"/>
    <xf numFmtId="0" fontId="0" fillId="20" borderId="0" xfId="0" applyFill="1"/>
    <xf numFmtId="0" fontId="4" fillId="20" borderId="1" xfId="0" applyFont="1" applyFill="1" applyBorder="1"/>
    <xf numFmtId="0" fontId="0" fillId="20" borderId="0" xfId="0" applyFill="1" applyBorder="1"/>
    <xf numFmtId="0" fontId="0" fillId="20" borderId="1" xfId="0" applyFill="1" applyBorder="1"/>
    <xf numFmtId="0" fontId="12" fillId="20" borderId="0" xfId="0" applyFont="1" applyFill="1" applyBorder="1"/>
    <xf numFmtId="0" fontId="12" fillId="20" borderId="0" xfId="0" applyFont="1" applyFill="1"/>
    <xf numFmtId="1" fontId="0" fillId="20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20" borderId="1" xfId="0" applyNumberFormat="1" applyFont="1" applyFill="1" applyBorder="1"/>
    <xf numFmtId="0" fontId="0" fillId="20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6" borderId="0" xfId="0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1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4"/>
  <sheetViews>
    <sheetView topLeftCell="A2053" zoomScale="88" zoomScaleNormal="75" zoomScalePageLayoutView="75" workbookViewId="0">
      <selection activeCell="F1894" sqref="F1894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60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61" customWidth="1"/>
    <col min="29" max="29" width="26.6640625" style="2" bestFit="1" customWidth="1"/>
  </cols>
  <sheetData>
    <row r="1" spans="1:30">
      <c r="A1" s="2">
        <v>-1</v>
      </c>
      <c r="I1" s="188"/>
      <c r="K1" s="43"/>
    </row>
    <row r="2" spans="1:30">
      <c r="B2" s="153"/>
      <c r="K2" s="43"/>
      <c r="O2" s="9">
        <v>33</v>
      </c>
      <c r="P2" s="160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61">
        <v>45</v>
      </c>
    </row>
    <row r="3" spans="1:30" s="5" customFormat="1">
      <c r="A3" s="4">
        <v>0</v>
      </c>
      <c r="B3" s="54">
        <v>0</v>
      </c>
      <c r="C3" s="58" t="s">
        <v>4105</v>
      </c>
      <c r="D3" s="59" t="s">
        <v>7</v>
      </c>
      <c r="E3" s="63" t="s">
        <v>533</v>
      </c>
      <c r="F3" s="63" t="s">
        <v>1569</v>
      </c>
      <c r="G3" s="91">
        <v>0</v>
      </c>
      <c r="H3" s="91">
        <v>0</v>
      </c>
      <c r="I3" s="65" t="s">
        <v>1</v>
      </c>
      <c r="J3" s="65" t="s">
        <v>1556</v>
      </c>
      <c r="K3" s="66" t="s">
        <v>4125</v>
      </c>
      <c r="L3" s="58" t="s">
        <v>2976</v>
      </c>
      <c r="M3" s="63" t="s">
        <v>1574</v>
      </c>
      <c r="N3" s="13"/>
      <c r="O3"/>
      <c r="P3" t="str">
        <f t="shared" ref="P3" si="0">IF(E3=F3,"","NOT EQUAL")</f>
        <v>NOT EQUAL</v>
      </c>
      <c r="Q3" t="s">
        <v>4564</v>
      </c>
      <c r="R3"/>
      <c r="S3"/>
      <c r="T3" s="2" t="s">
        <v>2932</v>
      </c>
      <c r="U3" s="21" t="s">
        <v>2994</v>
      </c>
      <c r="V3" s="21" t="s">
        <v>2995</v>
      </c>
      <c r="W3"/>
      <c r="X3"/>
      <c r="AA3" s="161" t="s">
        <v>4564</v>
      </c>
      <c r="AC3" s="4"/>
    </row>
    <row r="4" spans="1:30" s="47" customFormat="1">
      <c r="A4" s="46"/>
      <c r="B4" s="52">
        <v>0.4</v>
      </c>
      <c r="C4" s="58" t="s">
        <v>2444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2444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61"/>
      <c r="AC4" s="46"/>
    </row>
    <row r="5" spans="1:30" s="47" customFormat="1">
      <c r="A5" s="46"/>
      <c r="B5" s="52">
        <v>0.5</v>
      </c>
      <c r="C5" s="58" t="s">
        <v>2969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61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4105</v>
      </c>
      <c r="D6" s="59" t="s">
        <v>3089</v>
      </c>
      <c r="E6" s="65" t="s">
        <v>1290</v>
      </c>
      <c r="F6" s="65" t="s">
        <v>1290</v>
      </c>
      <c r="G6" s="91">
        <v>0</v>
      </c>
      <c r="H6" s="91">
        <v>0</v>
      </c>
      <c r="I6" s="177" t="s">
        <v>3</v>
      </c>
      <c r="J6" s="65" t="s">
        <v>1555</v>
      </c>
      <c r="K6" s="66" t="s">
        <v>4289</v>
      </c>
      <c r="L6" s="67"/>
      <c r="M6" s="63" t="s">
        <v>1826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2444</v>
      </c>
      <c r="U6" s="70" t="s">
        <v>2861</v>
      </c>
      <c r="V6" s="70" t="s">
        <v>2444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61" t="str">
        <f>IF(ISNA(VLOOKUP(X6,Sheet2!J:J,1,0)),"//","")</f>
        <v/>
      </c>
      <c r="AC6" s="110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3741</v>
      </c>
      <c r="D7" s="59" t="s">
        <v>3089</v>
      </c>
      <c r="E7" s="65" t="s">
        <v>1270</v>
      </c>
      <c r="F7" s="65" t="s">
        <v>1270</v>
      </c>
      <c r="G7" s="91">
        <v>0</v>
      </c>
      <c r="H7" s="91">
        <v>99</v>
      </c>
      <c r="I7" s="177" t="s">
        <v>3</v>
      </c>
      <c r="J7" s="65" t="s">
        <v>1555</v>
      </c>
      <c r="K7" s="66" t="s">
        <v>4289</v>
      </c>
      <c r="L7" s="67"/>
      <c r="M7" s="63" t="s">
        <v>1772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2444</v>
      </c>
      <c r="U7" s="70" t="s">
        <v>2861</v>
      </c>
      <c r="V7" s="70" t="s">
        <v>2444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61" t="str">
        <f>IF(ISNA(VLOOKUP(X7,Sheet2!J:J,1,0)),"//","")</f>
        <v/>
      </c>
      <c r="AC7" s="110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4105</v>
      </c>
      <c r="D8" s="60" t="s">
        <v>3089</v>
      </c>
      <c r="E8" s="65" t="s">
        <v>1451</v>
      </c>
      <c r="F8" s="65" t="s">
        <v>1451</v>
      </c>
      <c r="G8" s="91">
        <v>0</v>
      </c>
      <c r="H8" s="190">
        <v>0</v>
      </c>
      <c r="I8" s="177" t="s">
        <v>3</v>
      </c>
      <c r="J8" s="65" t="s">
        <v>1555</v>
      </c>
      <c r="K8" s="66" t="s">
        <v>4289</v>
      </c>
      <c r="L8" s="67"/>
      <c r="M8" s="63" t="s">
        <v>2139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2444</v>
      </c>
      <c r="U8" s="70" t="s">
        <v>2444</v>
      </c>
      <c r="V8" s="70" t="s">
        <v>2444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61" t="str">
        <f>IF(ISNA(VLOOKUP(X8,Sheet2!J:J,1,0)),"//","")</f>
        <v>//</v>
      </c>
      <c r="AC8" s="110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4105</v>
      </c>
      <c r="D9" s="59" t="s">
        <v>7</v>
      </c>
      <c r="E9" s="65" t="s">
        <v>1394</v>
      </c>
      <c r="F9" s="65" t="s">
        <v>1394</v>
      </c>
      <c r="G9" s="91">
        <v>0</v>
      </c>
      <c r="H9" s="91">
        <v>0</v>
      </c>
      <c r="I9" s="177" t="s">
        <v>3</v>
      </c>
      <c r="J9" s="65" t="s">
        <v>1555</v>
      </c>
      <c r="K9" s="66" t="s">
        <v>4289</v>
      </c>
      <c r="L9" s="67"/>
      <c r="M9" s="63" t="s">
        <v>2016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2444</v>
      </c>
      <c r="U9" s="70" t="s">
        <v>2861</v>
      </c>
      <c r="V9" s="70" t="s">
        <v>2444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61" t="str">
        <f>IF(ISNA(VLOOKUP(X9,Sheet2!J:J,1,0)),"//","")</f>
        <v/>
      </c>
      <c r="AC9" s="110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4674</v>
      </c>
      <c r="D10" s="59" t="s">
        <v>2486</v>
      </c>
      <c r="E10" s="65" t="s">
        <v>1277</v>
      </c>
      <c r="F10" s="65" t="s">
        <v>1277</v>
      </c>
      <c r="G10" s="91">
        <v>0</v>
      </c>
      <c r="H10" s="91">
        <v>99</v>
      </c>
      <c r="I10" s="177" t="s">
        <v>3</v>
      </c>
      <c r="J10" s="65" t="s">
        <v>1555</v>
      </c>
      <c r="K10" s="66" t="s">
        <v>4289</v>
      </c>
      <c r="L10" s="67"/>
      <c r="M10" s="63" t="s">
        <v>1796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2444</v>
      </c>
      <c r="U10" s="70" t="s">
        <v>2861</v>
      </c>
      <c r="V10" s="70" t="s">
        <v>2444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61" t="str">
        <f>IF(ISNA(VLOOKUP(X10,Sheet2!J:J,1,0)),"//","")</f>
        <v/>
      </c>
      <c r="AC10" s="110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4675</v>
      </c>
      <c r="D11" s="59" t="s">
        <v>2486</v>
      </c>
      <c r="E11" s="65" t="s">
        <v>1278</v>
      </c>
      <c r="F11" s="65" t="s">
        <v>1278</v>
      </c>
      <c r="G11" s="91">
        <v>0</v>
      </c>
      <c r="H11" s="91">
        <v>99</v>
      </c>
      <c r="I11" s="177" t="s">
        <v>3</v>
      </c>
      <c r="J11" s="65" t="s">
        <v>1555</v>
      </c>
      <c r="K11" s="66" t="s">
        <v>4289</v>
      </c>
      <c r="L11" s="67"/>
      <c r="M11" s="63" t="s">
        <v>1797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2444</v>
      </c>
      <c r="U11" s="70" t="s">
        <v>2861</v>
      </c>
      <c r="V11" s="70" t="s">
        <v>2444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61" t="str">
        <f>IF(ISNA(VLOOKUP(X11,Sheet2!J:J,1,0)),"//","")</f>
        <v/>
      </c>
      <c r="AC11" s="110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4676</v>
      </c>
      <c r="D12" s="59" t="s">
        <v>2486</v>
      </c>
      <c r="E12" s="65" t="s">
        <v>1279</v>
      </c>
      <c r="F12" s="65" t="s">
        <v>1279</v>
      </c>
      <c r="G12" s="91">
        <v>0</v>
      </c>
      <c r="H12" s="91">
        <v>99</v>
      </c>
      <c r="I12" s="177" t="s">
        <v>3</v>
      </c>
      <c r="J12" s="65" t="s">
        <v>1555</v>
      </c>
      <c r="K12" s="66" t="s">
        <v>4289</v>
      </c>
      <c r="L12" s="67"/>
      <c r="M12" s="63" t="s">
        <v>1798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2444</v>
      </c>
      <c r="U12" s="70" t="s">
        <v>2861</v>
      </c>
      <c r="V12" s="70" t="s">
        <v>2444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61" t="str">
        <f>IF(ISNA(VLOOKUP(X12,Sheet2!J:J,1,0)),"//","")</f>
        <v/>
      </c>
      <c r="AC12" s="110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4677</v>
      </c>
      <c r="D13" s="59" t="s">
        <v>2486</v>
      </c>
      <c r="E13" s="65" t="s">
        <v>1228</v>
      </c>
      <c r="F13" s="65" t="s">
        <v>1228</v>
      </c>
      <c r="G13" s="91">
        <v>0</v>
      </c>
      <c r="H13" s="91">
        <v>99</v>
      </c>
      <c r="I13" s="177" t="s">
        <v>3</v>
      </c>
      <c r="J13" s="65" t="s">
        <v>1555</v>
      </c>
      <c r="K13" s="66" t="s">
        <v>4289</v>
      </c>
      <c r="L13" s="67"/>
      <c r="M13" s="63" t="s">
        <v>1680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2444</v>
      </c>
      <c r="U13" s="70" t="s">
        <v>2861</v>
      </c>
      <c r="V13" s="70" t="s">
        <v>2444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61" t="str">
        <f>IF(ISNA(VLOOKUP(X13,Sheet2!J:J,1,0)),"//","")</f>
        <v/>
      </c>
      <c r="AC13" s="110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4678</v>
      </c>
      <c r="D14" s="59" t="s">
        <v>2486</v>
      </c>
      <c r="E14" s="65" t="s">
        <v>1229</v>
      </c>
      <c r="F14" s="65" t="s">
        <v>1229</v>
      </c>
      <c r="G14" s="91">
        <v>0</v>
      </c>
      <c r="H14" s="91">
        <v>99</v>
      </c>
      <c r="I14" s="177" t="s">
        <v>3</v>
      </c>
      <c r="J14" s="65" t="s">
        <v>1555</v>
      </c>
      <c r="K14" s="66" t="s">
        <v>4289</v>
      </c>
      <c r="L14" s="67"/>
      <c r="M14" s="63" t="s">
        <v>1681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2444</v>
      </c>
      <c r="U14" s="70" t="s">
        <v>2861</v>
      </c>
      <c r="V14" s="70" t="s">
        <v>2444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61" t="str">
        <f>IF(ISNA(VLOOKUP(X14,Sheet2!J:J,1,0)),"//","")</f>
        <v/>
      </c>
      <c r="AC14" s="110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4679</v>
      </c>
      <c r="D15" s="59" t="s">
        <v>2486</v>
      </c>
      <c r="E15" s="65" t="s">
        <v>1230</v>
      </c>
      <c r="F15" s="65" t="s">
        <v>1230</v>
      </c>
      <c r="G15" s="91">
        <v>0</v>
      </c>
      <c r="H15" s="91">
        <v>99</v>
      </c>
      <c r="I15" s="177" t="s">
        <v>3</v>
      </c>
      <c r="J15" s="65" t="s">
        <v>1555</v>
      </c>
      <c r="K15" s="66" t="s">
        <v>4289</v>
      </c>
      <c r="L15" s="67"/>
      <c r="M15" s="63" t="s">
        <v>1683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2444</v>
      </c>
      <c r="U15" s="70" t="s">
        <v>2861</v>
      </c>
      <c r="V15" s="70" t="s">
        <v>2444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61" t="str">
        <f>IF(ISNA(VLOOKUP(X15,Sheet2!J:J,1,0)),"//","")</f>
        <v/>
      </c>
      <c r="AC15" s="110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6" t="s">
        <v>4662</v>
      </c>
      <c r="D16" s="59" t="s">
        <v>4664</v>
      </c>
      <c r="E16" s="65" t="s">
        <v>390</v>
      </c>
      <c r="F16" s="65" t="s">
        <v>390</v>
      </c>
      <c r="G16" s="91">
        <v>0</v>
      </c>
      <c r="H16" s="91">
        <v>99</v>
      </c>
      <c r="I16" s="177" t="s">
        <v>3</v>
      </c>
      <c r="J16" s="65" t="s">
        <v>1555</v>
      </c>
      <c r="K16" s="66" t="s">
        <v>4289</v>
      </c>
      <c r="L16" s="67"/>
      <c r="M16" s="63" t="s">
        <v>2152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2444</v>
      </c>
      <c r="U16" s="70" t="s">
        <v>2444</v>
      </c>
      <c r="V16" s="70" t="s">
        <v>2444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61" t="str">
        <f>IF(ISNA(VLOOKUP(X16,Sheet2!J:J,1,0)),"//","")</f>
        <v>//</v>
      </c>
      <c r="AC16" s="110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6" t="s">
        <v>4663</v>
      </c>
      <c r="D17" s="59" t="s">
        <v>4664</v>
      </c>
      <c r="E17" s="65" t="s">
        <v>391</v>
      </c>
      <c r="F17" s="65" t="s">
        <v>391</v>
      </c>
      <c r="G17" s="91">
        <v>0</v>
      </c>
      <c r="H17" s="91">
        <v>99</v>
      </c>
      <c r="I17" s="177" t="s">
        <v>3</v>
      </c>
      <c r="J17" s="65" t="s">
        <v>1555</v>
      </c>
      <c r="K17" s="66" t="s">
        <v>4289</v>
      </c>
      <c r="L17" s="67"/>
      <c r="M17" s="63" t="s">
        <v>2153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2444</v>
      </c>
      <c r="U17" s="70" t="s">
        <v>2444</v>
      </c>
      <c r="V17" s="70" t="s">
        <v>2444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61" t="str">
        <f>IF(ISNA(VLOOKUP(X17,Sheet2!J:J,1,0)),"//","")</f>
        <v>//</v>
      </c>
      <c r="AC17" s="110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4653</v>
      </c>
      <c r="D18" s="59" t="s">
        <v>4654</v>
      </c>
      <c r="E18" s="65" t="s">
        <v>1458</v>
      </c>
      <c r="F18" s="65" t="s">
        <v>1458</v>
      </c>
      <c r="G18" s="91">
        <v>0</v>
      </c>
      <c r="H18" s="91">
        <v>0</v>
      </c>
      <c r="I18" s="177" t="s">
        <v>3</v>
      </c>
      <c r="J18" s="65" t="s">
        <v>1555</v>
      </c>
      <c r="K18" s="66" t="s">
        <v>4289</v>
      </c>
      <c r="L18" s="67"/>
      <c r="M18" s="63" t="s">
        <v>2154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2444</v>
      </c>
      <c r="U18" s="70" t="s">
        <v>2444</v>
      </c>
      <c r="V18" s="70" t="s">
        <v>2444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61" t="str">
        <f>IF(ISNA(VLOOKUP(X18,Sheet2!J:J,1,0)),"//","")</f>
        <v>//</v>
      </c>
      <c r="AC18" s="110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4653</v>
      </c>
      <c r="D19" s="59" t="s">
        <v>4655</v>
      </c>
      <c r="E19" s="65" t="s">
        <v>1459</v>
      </c>
      <c r="F19" s="65" t="s">
        <v>1459</v>
      </c>
      <c r="G19" s="91">
        <v>0</v>
      </c>
      <c r="H19" s="91">
        <v>0</v>
      </c>
      <c r="I19" s="177" t="s">
        <v>3</v>
      </c>
      <c r="J19" s="65" t="s">
        <v>1555</v>
      </c>
      <c r="K19" s="66" t="s">
        <v>4289</v>
      </c>
      <c r="L19" s="67"/>
      <c r="M19" s="63" t="s">
        <v>2155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2444</v>
      </c>
      <c r="U19" s="70" t="s">
        <v>2444</v>
      </c>
      <c r="V19" s="70" t="s">
        <v>2444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61" t="str">
        <f>IF(ISNA(VLOOKUP(X19,Sheet2!J:J,1,0)),"//","")</f>
        <v>//</v>
      </c>
      <c r="AC19" s="110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6" t="s">
        <v>4665</v>
      </c>
      <c r="D20" s="59" t="s">
        <v>4664</v>
      </c>
      <c r="E20" s="65" t="s">
        <v>1460</v>
      </c>
      <c r="F20" s="65" t="s">
        <v>1460</v>
      </c>
      <c r="G20" s="91">
        <v>0</v>
      </c>
      <c r="H20" s="91">
        <v>99</v>
      </c>
      <c r="I20" s="177" t="s">
        <v>3</v>
      </c>
      <c r="J20" s="65" t="s">
        <v>1555</v>
      </c>
      <c r="K20" s="66" t="s">
        <v>4289</v>
      </c>
      <c r="L20" s="67"/>
      <c r="M20" s="63" t="s">
        <v>2156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2444</v>
      </c>
      <c r="U20" s="70" t="s">
        <v>2444</v>
      </c>
      <c r="V20" s="70" t="s">
        <v>2444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61" t="str">
        <f>IF(ISNA(VLOOKUP(X20,Sheet2!J:J,1,0)),"//","")</f>
        <v>//</v>
      </c>
      <c r="AC20" s="110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6" t="s">
        <v>4666</v>
      </c>
      <c r="D21" s="59" t="s">
        <v>4664</v>
      </c>
      <c r="E21" s="65" t="s">
        <v>392</v>
      </c>
      <c r="F21" s="65" t="s">
        <v>392</v>
      </c>
      <c r="G21" s="91">
        <v>0</v>
      </c>
      <c r="H21" s="91">
        <v>99</v>
      </c>
      <c r="I21" s="177" t="s">
        <v>3</v>
      </c>
      <c r="J21" s="65" t="s">
        <v>1555</v>
      </c>
      <c r="K21" s="66" t="s">
        <v>4289</v>
      </c>
      <c r="L21" s="67"/>
      <c r="M21" s="63" t="s">
        <v>2157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2444</v>
      </c>
      <c r="U21" s="70" t="s">
        <v>2444</v>
      </c>
      <c r="V21" s="70" t="s">
        <v>2444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61" t="str">
        <f>IF(ISNA(VLOOKUP(X21,Sheet2!J:J,1,0)),"//","")</f>
        <v>//</v>
      </c>
      <c r="AC21" s="110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6" t="s">
        <v>4667</v>
      </c>
      <c r="D22" s="59" t="s">
        <v>4664</v>
      </c>
      <c r="E22" s="65" t="s">
        <v>1461</v>
      </c>
      <c r="F22" s="65" t="s">
        <v>1461</v>
      </c>
      <c r="G22" s="91">
        <v>0</v>
      </c>
      <c r="H22" s="91">
        <v>99</v>
      </c>
      <c r="I22" s="177" t="s">
        <v>3</v>
      </c>
      <c r="J22" s="65" t="s">
        <v>1555</v>
      </c>
      <c r="K22" s="66" t="s">
        <v>4289</v>
      </c>
      <c r="L22" s="67"/>
      <c r="M22" s="63" t="s">
        <v>2158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2444</v>
      </c>
      <c r="U22" s="70" t="s">
        <v>2444</v>
      </c>
      <c r="V22" s="70" t="s">
        <v>2444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61" t="str">
        <f>IF(ISNA(VLOOKUP(X22,Sheet2!J:J,1,0)),"//","")</f>
        <v>//</v>
      </c>
      <c r="AC22" s="110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6" t="s">
        <v>4668</v>
      </c>
      <c r="D23" s="59" t="s">
        <v>4664</v>
      </c>
      <c r="E23" s="65" t="s">
        <v>393</v>
      </c>
      <c r="F23" s="65" t="s">
        <v>393</v>
      </c>
      <c r="G23" s="91">
        <v>0</v>
      </c>
      <c r="H23" s="91">
        <v>99</v>
      </c>
      <c r="I23" s="177" t="s">
        <v>3</v>
      </c>
      <c r="J23" s="65" t="s">
        <v>1555</v>
      </c>
      <c r="K23" s="66" t="s">
        <v>4289</v>
      </c>
      <c r="L23" s="67"/>
      <c r="M23" s="63" t="s">
        <v>2159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2444</v>
      </c>
      <c r="U23" s="70" t="s">
        <v>2444</v>
      </c>
      <c r="V23" s="70" t="s">
        <v>2444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61" t="str">
        <f>IF(ISNA(VLOOKUP(X23,Sheet2!J:J,1,0)),"//","")</f>
        <v>//</v>
      </c>
      <c r="AC23" s="110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6" t="s">
        <v>4669</v>
      </c>
      <c r="D24" s="59" t="s">
        <v>4664</v>
      </c>
      <c r="E24" s="65" t="s">
        <v>394</v>
      </c>
      <c r="F24" s="65" t="s">
        <v>394</v>
      </c>
      <c r="G24" s="91">
        <v>0</v>
      </c>
      <c r="H24" s="91">
        <v>99</v>
      </c>
      <c r="I24" s="177" t="s">
        <v>3</v>
      </c>
      <c r="J24" s="65" t="s">
        <v>1555</v>
      </c>
      <c r="K24" s="66" t="s">
        <v>4289</v>
      </c>
      <c r="L24" s="67"/>
      <c r="M24" s="63" t="s">
        <v>2160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2444</v>
      </c>
      <c r="U24" s="70" t="s">
        <v>2444</v>
      </c>
      <c r="V24" s="70" t="s">
        <v>2444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61" t="str">
        <f>IF(ISNA(VLOOKUP(X24,Sheet2!J:J,1,0)),"//","")</f>
        <v>//</v>
      </c>
      <c r="AC24" s="110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3742</v>
      </c>
      <c r="D25" s="59" t="s">
        <v>2609</v>
      </c>
      <c r="E25" s="65" t="s">
        <v>1250</v>
      </c>
      <c r="F25" s="65" t="s">
        <v>1250</v>
      </c>
      <c r="G25" s="91">
        <v>0</v>
      </c>
      <c r="H25" s="91">
        <v>99</v>
      </c>
      <c r="I25" s="177" t="s">
        <v>3</v>
      </c>
      <c r="J25" s="65" t="s">
        <v>1555</v>
      </c>
      <c r="K25" s="66" t="s">
        <v>4289</v>
      </c>
      <c r="L25" s="67"/>
      <c r="M25" s="63" t="s">
        <v>1722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2444</v>
      </c>
      <c r="U25" s="70" t="s">
        <v>2444</v>
      </c>
      <c r="V25" s="70" t="s">
        <v>2444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61" t="str">
        <f>IF(ISNA(VLOOKUP(X25,Sheet2!J:J,1,0)),"//","")</f>
        <v>//</v>
      </c>
      <c r="AC25" s="110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3743</v>
      </c>
      <c r="D26" s="59" t="s">
        <v>2609</v>
      </c>
      <c r="E26" s="65" t="s">
        <v>1260</v>
      </c>
      <c r="F26" s="65" t="s">
        <v>1260</v>
      </c>
      <c r="G26" s="91">
        <v>0</v>
      </c>
      <c r="H26" s="91">
        <v>99</v>
      </c>
      <c r="I26" s="177" t="s">
        <v>3</v>
      </c>
      <c r="J26" s="65" t="s">
        <v>1555</v>
      </c>
      <c r="K26" s="66" t="s">
        <v>4289</v>
      </c>
      <c r="L26" s="67"/>
      <c r="M26" s="63" t="s">
        <v>1743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2444</v>
      </c>
      <c r="U26" s="70" t="s">
        <v>2444</v>
      </c>
      <c r="V26" s="70" t="s">
        <v>2444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61" t="str">
        <f>IF(ISNA(VLOOKUP(X26,Sheet2!J:J,1,0)),"//","")</f>
        <v>//</v>
      </c>
      <c r="AC26" s="110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4438</v>
      </c>
      <c r="D27" s="59" t="s">
        <v>4439</v>
      </c>
      <c r="E27" s="65" t="s">
        <v>1243</v>
      </c>
      <c r="F27" s="65" t="s">
        <v>1243</v>
      </c>
      <c r="G27" s="91">
        <v>0</v>
      </c>
      <c r="H27" s="91">
        <v>0</v>
      </c>
      <c r="I27" s="177" t="s">
        <v>3</v>
      </c>
      <c r="J27" s="65" t="s">
        <v>1555</v>
      </c>
      <c r="K27" s="66" t="s">
        <v>4289</v>
      </c>
      <c r="L27" s="67"/>
      <c r="M27" s="63" t="s">
        <v>1706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2444</v>
      </c>
      <c r="U27" s="70" t="s">
        <v>2444</v>
      </c>
      <c r="V27" s="70" t="s">
        <v>2444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61" t="str">
        <f>IF(ISNA(VLOOKUP(X27,Sheet2!J:J,1,0)),"//","")</f>
        <v>//</v>
      </c>
      <c r="AC27" s="110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4438</v>
      </c>
      <c r="D28" s="59" t="s">
        <v>4440</v>
      </c>
      <c r="E28" s="65" t="s">
        <v>243</v>
      </c>
      <c r="F28" s="65" t="s">
        <v>243</v>
      </c>
      <c r="G28" s="91">
        <v>0</v>
      </c>
      <c r="H28" s="91">
        <v>0</v>
      </c>
      <c r="I28" s="177" t="s">
        <v>3</v>
      </c>
      <c r="J28" s="65" t="s">
        <v>1555</v>
      </c>
      <c r="K28" s="66" t="s">
        <v>4289</v>
      </c>
      <c r="L28" s="67"/>
      <c r="M28" s="63" t="s">
        <v>1937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2444</v>
      </c>
      <c r="U28" s="70" t="s">
        <v>2444</v>
      </c>
      <c r="V28" s="70" t="s">
        <v>2444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61" t="str">
        <f>IF(ISNA(VLOOKUP(X28,Sheet2!J:J,1,0)),"//","")</f>
        <v>//</v>
      </c>
      <c r="AC28" s="110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4438</v>
      </c>
      <c r="D29" s="59" t="s">
        <v>4652</v>
      </c>
      <c r="E29" s="65" t="s">
        <v>1256</v>
      </c>
      <c r="F29" s="65" t="s">
        <v>1256</v>
      </c>
      <c r="G29" s="91">
        <v>0</v>
      </c>
      <c r="H29" s="91">
        <v>0</v>
      </c>
      <c r="I29" s="177" t="s">
        <v>3</v>
      </c>
      <c r="J29" s="65" t="s">
        <v>1555</v>
      </c>
      <c r="K29" s="66" t="s">
        <v>4289</v>
      </c>
      <c r="L29" s="67"/>
      <c r="M29" s="63" t="s">
        <v>1737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2444</v>
      </c>
      <c r="U29" s="70" t="s">
        <v>2444</v>
      </c>
      <c r="V29" s="70" t="s">
        <v>2444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61" t="str">
        <f>IF(ISNA(VLOOKUP(X29,Sheet2!J:J,1,0)),"//","")</f>
        <v>//</v>
      </c>
      <c r="AC29" s="110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4438</v>
      </c>
      <c r="D30" s="59" t="s">
        <v>4441</v>
      </c>
      <c r="E30" s="65" t="s">
        <v>149</v>
      </c>
      <c r="F30" s="65" t="s">
        <v>149</v>
      </c>
      <c r="G30" s="91">
        <v>0</v>
      </c>
      <c r="H30" s="91">
        <v>0</v>
      </c>
      <c r="I30" s="177" t="s">
        <v>3</v>
      </c>
      <c r="J30" s="65" t="s">
        <v>1555</v>
      </c>
      <c r="K30" s="66" t="s">
        <v>4289</v>
      </c>
      <c r="L30" s="67"/>
      <c r="M30" s="63" t="s">
        <v>1794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2444</v>
      </c>
      <c r="U30" s="70" t="s">
        <v>2444</v>
      </c>
      <c r="V30" s="70" t="s">
        <v>2444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61" t="str">
        <f>IF(ISNA(VLOOKUP(X30,Sheet2!J:J,1,0)),"//","")</f>
        <v>//</v>
      </c>
      <c r="AC30" s="110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4653</v>
      </c>
      <c r="D31" s="59" t="s">
        <v>4656</v>
      </c>
      <c r="E31" s="65" t="s">
        <v>64</v>
      </c>
      <c r="F31" s="65" t="s">
        <v>64</v>
      </c>
      <c r="G31" s="91">
        <v>0</v>
      </c>
      <c r="H31" s="91">
        <v>0</v>
      </c>
      <c r="I31" s="177" t="s">
        <v>3</v>
      </c>
      <c r="J31" s="65" t="s">
        <v>1555</v>
      </c>
      <c r="K31" s="66" t="s">
        <v>4289</v>
      </c>
      <c r="L31" s="67"/>
      <c r="M31" s="63" t="s">
        <v>1661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2938</v>
      </c>
      <c r="U31" s="70" t="s">
        <v>2868</v>
      </c>
      <c r="V31" s="70" t="s">
        <v>2444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61" t="str">
        <f>IF(ISNA(VLOOKUP(X31,Sheet2!J:J,1,0)),"//","")</f>
        <v>//</v>
      </c>
      <c r="AC31" s="110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4653</v>
      </c>
      <c r="D32" s="59" t="s">
        <v>4987</v>
      </c>
      <c r="E32" s="65" t="s">
        <v>1313</v>
      </c>
      <c r="F32" s="65" t="s">
        <v>1313</v>
      </c>
      <c r="G32" s="91">
        <v>0</v>
      </c>
      <c r="H32" s="91">
        <v>0</v>
      </c>
      <c r="I32" s="177" t="s">
        <v>3</v>
      </c>
      <c r="J32" s="65" t="s">
        <v>1555</v>
      </c>
      <c r="K32" s="66" t="s">
        <v>4289</v>
      </c>
      <c r="L32" s="67"/>
      <c r="M32" s="63" t="s">
        <v>1866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2444</v>
      </c>
      <c r="U32" s="70" t="s">
        <v>2444</v>
      </c>
      <c r="V32" s="70" t="s">
        <v>2444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61" t="str">
        <f>IF(ISNA(VLOOKUP(X32,Sheet2!J:J,1,0)),"//","")</f>
        <v>//</v>
      </c>
      <c r="AC32" s="110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4653</v>
      </c>
      <c r="D33" s="59" t="s">
        <v>4658</v>
      </c>
      <c r="E33" s="65" t="s">
        <v>237</v>
      </c>
      <c r="F33" s="65" t="s">
        <v>237</v>
      </c>
      <c r="G33" s="91">
        <v>0</v>
      </c>
      <c r="H33" s="91">
        <v>0</v>
      </c>
      <c r="I33" s="177" t="s">
        <v>3</v>
      </c>
      <c r="J33" s="65" t="s">
        <v>1555</v>
      </c>
      <c r="K33" s="66" t="s">
        <v>4289</v>
      </c>
      <c r="L33" s="67"/>
      <c r="M33" s="63" t="s">
        <v>1919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2444</v>
      </c>
      <c r="U33" s="70" t="s">
        <v>2444</v>
      </c>
      <c r="V33" s="70" t="s">
        <v>2444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61" t="str">
        <f>IF(ISNA(VLOOKUP(X33,Sheet2!J:J,1,0)),"//","")</f>
        <v>//</v>
      </c>
      <c r="AC33" s="110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4653</v>
      </c>
      <c r="D34" s="59" t="s">
        <v>4659</v>
      </c>
      <c r="E34" s="65" t="s">
        <v>1384</v>
      </c>
      <c r="F34" s="65" t="s">
        <v>1384</v>
      </c>
      <c r="G34" s="91">
        <v>0</v>
      </c>
      <c r="H34" s="91">
        <v>0</v>
      </c>
      <c r="I34" s="177" t="s">
        <v>3</v>
      </c>
      <c r="J34" s="65" t="s">
        <v>1555</v>
      </c>
      <c r="K34" s="66" t="s">
        <v>4289</v>
      </c>
      <c r="L34" s="67"/>
      <c r="M34" s="63" t="s">
        <v>1995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2962</v>
      </c>
      <c r="U34" s="70" t="s">
        <v>2868</v>
      </c>
      <c r="V34" s="70" t="s">
        <v>2444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61" t="str">
        <f>IF(ISNA(VLOOKUP(X34,Sheet2!J:J,1,0)),"//","")</f>
        <v>//</v>
      </c>
      <c r="AC34" s="110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4653</v>
      </c>
      <c r="D35" s="59" t="s">
        <v>4660</v>
      </c>
      <c r="E35" s="65" t="s">
        <v>1412</v>
      </c>
      <c r="F35" s="65" t="s">
        <v>1412</v>
      </c>
      <c r="G35" s="91">
        <v>0</v>
      </c>
      <c r="H35" s="91">
        <v>0</v>
      </c>
      <c r="I35" s="177" t="s">
        <v>3</v>
      </c>
      <c r="J35" s="65" t="s">
        <v>1555</v>
      </c>
      <c r="K35" s="66" t="s">
        <v>4289</v>
      </c>
      <c r="L35" s="67"/>
      <c r="M35" s="63" t="s">
        <v>2065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2444</v>
      </c>
      <c r="U35" s="70" t="s">
        <v>2444</v>
      </c>
      <c r="V35" s="70" t="s">
        <v>2444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61" t="str">
        <f>IF(ISNA(VLOOKUP(X35,Sheet2!J:J,1,0)),"//","")</f>
        <v>//</v>
      </c>
      <c r="AC35" s="110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4657</v>
      </c>
      <c r="D36" s="59" t="s">
        <v>7</v>
      </c>
      <c r="E36" s="65" t="s">
        <v>1424</v>
      </c>
      <c r="F36" s="65" t="s">
        <v>1424</v>
      </c>
      <c r="G36" s="91">
        <v>0</v>
      </c>
      <c r="H36" s="91">
        <v>0</v>
      </c>
      <c r="I36" s="177" t="s">
        <v>3</v>
      </c>
      <c r="J36" s="65" t="s">
        <v>1555</v>
      </c>
      <c r="K36" s="66" t="s">
        <v>4289</v>
      </c>
      <c r="L36" s="67"/>
      <c r="M36" s="63" t="s">
        <v>2082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2444</v>
      </c>
      <c r="U36" s="70" t="s">
        <v>2444</v>
      </c>
      <c r="V36" s="70" t="s">
        <v>2444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61" t="str">
        <f>IF(ISNA(VLOOKUP(X36,Sheet2!J:J,1,0)),"//","")</f>
        <v>//</v>
      </c>
      <c r="AC36" s="110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4653</v>
      </c>
      <c r="D37" s="59" t="s">
        <v>4661</v>
      </c>
      <c r="E37" s="65" t="s">
        <v>1492</v>
      </c>
      <c r="F37" s="65" t="s">
        <v>1492</v>
      </c>
      <c r="G37" s="68">
        <v>0</v>
      </c>
      <c r="H37" s="68">
        <v>0</v>
      </c>
      <c r="I37" s="177" t="s">
        <v>3</v>
      </c>
      <c r="J37" s="65" t="s">
        <v>1555</v>
      </c>
      <c r="K37" s="66" t="s">
        <v>4289</v>
      </c>
      <c r="L37" s="67"/>
      <c r="M37" s="63" t="s">
        <v>2237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2444</v>
      </c>
      <c r="U37" s="70" t="s">
        <v>2444</v>
      </c>
      <c r="V37" s="70" t="s">
        <v>2444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61" t="str">
        <f>IF(ISNA(VLOOKUP(X37,Sheet2!J:J,1,0)),"//","")</f>
        <v>//</v>
      </c>
      <c r="AC37" s="110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3744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7" t="s">
        <v>3</v>
      </c>
      <c r="J38" s="65" t="s">
        <v>1555</v>
      </c>
      <c r="K38" s="66" t="s">
        <v>4289</v>
      </c>
      <c r="L38" s="67"/>
      <c r="M38" s="63" t="s">
        <v>1966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2934</v>
      </c>
      <c r="U38" s="93" t="s">
        <v>2868</v>
      </c>
      <c r="V38" s="94" t="s">
        <v>2444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61" t="str">
        <f>IF(ISNA(VLOOKUP(X38,Sheet2!J:J,1,0)),"//","")</f>
        <v/>
      </c>
      <c r="AC38" s="110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4105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7" t="s">
        <v>3</v>
      </c>
      <c r="J39" s="65" t="s">
        <v>1555</v>
      </c>
      <c r="K39" s="66" t="s">
        <v>4289</v>
      </c>
      <c r="L39" s="67"/>
      <c r="M39" s="63" t="s">
        <v>2099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2444</v>
      </c>
      <c r="U39" s="70" t="s">
        <v>2444</v>
      </c>
      <c r="V39" s="70" t="s">
        <v>2444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61" t="str">
        <f>IF(ISNA(VLOOKUP(X39,Sheet2!J:J,1,0)),"//","")</f>
        <v>//</v>
      </c>
      <c r="AC39" s="110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3745</v>
      </c>
      <c r="D40" s="59" t="s">
        <v>7</v>
      </c>
      <c r="E40" s="65" t="s">
        <v>87</v>
      </c>
      <c r="F40" s="65" t="s">
        <v>87</v>
      </c>
      <c r="G40" s="91">
        <v>0</v>
      </c>
      <c r="H40" s="91">
        <v>0</v>
      </c>
      <c r="I40" s="177" t="s">
        <v>3</v>
      </c>
      <c r="J40" s="65" t="s">
        <v>1557</v>
      </c>
      <c r="K40" s="66" t="s">
        <v>4289</v>
      </c>
      <c r="L40" s="67"/>
      <c r="M40" s="63" t="s">
        <v>1697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2957</v>
      </c>
      <c r="U40" s="70" t="s">
        <v>2868</v>
      </c>
      <c r="V40" s="70" t="s">
        <v>2444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61" t="str">
        <f>IF(ISNA(VLOOKUP(X40,Sheet2!J:J,1,0)),"//","")</f>
        <v/>
      </c>
      <c r="AC40" s="110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3746</v>
      </c>
      <c r="D41" s="59" t="s">
        <v>7</v>
      </c>
      <c r="E41" s="65" t="s">
        <v>1457</v>
      </c>
      <c r="F41" s="65" t="s">
        <v>1457</v>
      </c>
      <c r="G41" s="91">
        <v>0</v>
      </c>
      <c r="H41" s="91">
        <v>0</v>
      </c>
      <c r="I41" s="177" t="s">
        <v>3</v>
      </c>
      <c r="J41" s="65" t="s">
        <v>1555</v>
      </c>
      <c r="K41" s="66" t="s">
        <v>4289</v>
      </c>
      <c r="L41" s="67"/>
      <c r="M41" s="63" t="s">
        <v>2151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2957</v>
      </c>
      <c r="U41" s="70" t="s">
        <v>2444</v>
      </c>
      <c r="V41" s="70" t="s">
        <v>2444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61" t="str">
        <f>IF(ISNA(VLOOKUP(X41,Sheet2!J:J,1,0)),"//","")</f>
        <v/>
      </c>
      <c r="AC41" s="110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3747</v>
      </c>
      <c r="D42" s="59" t="s">
        <v>7</v>
      </c>
      <c r="E42" s="65" t="s">
        <v>1226</v>
      </c>
      <c r="F42" s="65" t="s">
        <v>77</v>
      </c>
      <c r="G42" s="91">
        <v>0</v>
      </c>
      <c r="H42" s="91">
        <v>0</v>
      </c>
      <c r="I42" s="177" t="s">
        <v>3</v>
      </c>
      <c r="J42" s="65" t="s">
        <v>1555</v>
      </c>
      <c r="K42" s="66" t="s">
        <v>4289</v>
      </c>
      <c r="L42" s="67"/>
      <c r="M42" s="63" t="s">
        <v>1678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2957</v>
      </c>
      <c r="U42" s="70" t="s">
        <v>2444</v>
      </c>
      <c r="V42" s="70" t="s">
        <v>2444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61" t="str">
        <f>IF(ISNA(VLOOKUP(X42,Sheet2!J:J,1,0)),"//","")</f>
        <v/>
      </c>
      <c r="AC42" s="110" t="str">
        <f t="shared" si="14"/>
        <v>DROP</v>
      </c>
      <c r="AD42" t="b">
        <f t="shared" si="15"/>
        <v>1</v>
      </c>
    </row>
    <row r="43" spans="1:30" s="128" customFormat="1">
      <c r="A43" s="123">
        <f t="shared" si="8"/>
        <v>43</v>
      </c>
      <c r="B43" s="55">
        <f t="shared" si="9"/>
        <v>38</v>
      </c>
      <c r="C43" s="124" t="s">
        <v>4105</v>
      </c>
      <c r="D43" s="124" t="s">
        <v>7</v>
      </c>
      <c r="E43" s="125" t="s">
        <v>1356</v>
      </c>
      <c r="F43" s="125" t="s">
        <v>1356</v>
      </c>
      <c r="G43" s="191">
        <v>0</v>
      </c>
      <c r="H43" s="191">
        <v>0</v>
      </c>
      <c r="I43" s="177" t="s">
        <v>3</v>
      </c>
      <c r="J43" s="65" t="s">
        <v>1555</v>
      </c>
      <c r="K43" s="127" t="s">
        <v>4289</v>
      </c>
      <c r="M43" s="18" t="s">
        <v>1943</v>
      </c>
      <c r="N43" s="18"/>
      <c r="P43" s="128" t="str">
        <f t="shared" si="1"/>
        <v/>
      </c>
      <c r="Q43" s="128" t="str">
        <f>IF(ISNA(VLOOKUP(AC43,#REF!,1)),"//","")</f>
        <v/>
      </c>
      <c r="S43" s="43">
        <f t="shared" si="2"/>
        <v>29</v>
      </c>
      <c r="T43" s="123" t="s">
        <v>2444</v>
      </c>
      <c r="U43" s="126" t="s">
        <v>2444</v>
      </c>
      <c r="V43" s="126" t="s">
        <v>2444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61" t="str">
        <f>IF(ISNA(VLOOKUP(X43,Sheet2!J:J,1,0)),"//","")</f>
        <v>//</v>
      </c>
      <c r="AC43" s="110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3749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7" t="s">
        <v>3</v>
      </c>
      <c r="J44" s="65" t="s">
        <v>1555</v>
      </c>
      <c r="K44" s="66" t="s">
        <v>4289</v>
      </c>
      <c r="L44" s="67"/>
      <c r="M44" s="63" t="s">
        <v>2023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2444</v>
      </c>
      <c r="U44" s="70" t="s">
        <v>2444</v>
      </c>
      <c r="V44" s="70" t="s">
        <v>2444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61" t="str">
        <f>IF(ISNA(VLOOKUP(X44,Sheet2!J:J,1,0)),"//","")</f>
        <v>//</v>
      </c>
      <c r="AC44" s="110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3750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7" t="s">
        <v>3</v>
      </c>
      <c r="J45" s="65" t="s">
        <v>1555</v>
      </c>
      <c r="K45" s="66" t="s">
        <v>4289</v>
      </c>
      <c r="L45" s="67"/>
      <c r="M45" s="63" t="s">
        <v>2024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2444</v>
      </c>
      <c r="U45" s="70" t="s">
        <v>2444</v>
      </c>
      <c r="V45" s="70" t="s">
        <v>2444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61" t="str">
        <f>IF(ISNA(VLOOKUP(X45,Sheet2!J:J,1,0)),"//","")</f>
        <v>//</v>
      </c>
      <c r="AC45" s="110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3751</v>
      </c>
      <c r="D46" s="59" t="s">
        <v>7</v>
      </c>
      <c r="E46" s="65" t="s">
        <v>1206</v>
      </c>
      <c r="F46" s="65" t="s">
        <v>1206</v>
      </c>
      <c r="G46" s="91">
        <v>0</v>
      </c>
      <c r="H46" s="91">
        <v>0</v>
      </c>
      <c r="I46" s="177" t="s">
        <v>3</v>
      </c>
      <c r="J46" s="65" t="s">
        <v>1557</v>
      </c>
      <c r="K46" s="66" t="s">
        <v>4289</v>
      </c>
      <c r="L46" s="67"/>
      <c r="M46" s="63" t="s">
        <v>1650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2937</v>
      </c>
      <c r="U46" s="70" t="s">
        <v>2868</v>
      </c>
      <c r="V46" s="70" t="s">
        <v>2444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61" t="str">
        <f>IF(ISNA(VLOOKUP(X46,Sheet2!J:J,1,0)),"//","")</f>
        <v/>
      </c>
      <c r="AC46" s="110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3752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7" t="s">
        <v>3</v>
      </c>
      <c r="J47" s="65" t="s">
        <v>1555</v>
      </c>
      <c r="K47" s="66" t="s">
        <v>4289</v>
      </c>
      <c r="L47" s="67"/>
      <c r="M47" s="63" t="s">
        <v>1729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2957</v>
      </c>
      <c r="U47" s="70" t="s">
        <v>2444</v>
      </c>
      <c r="V47" s="70" t="s">
        <v>2444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61" t="str">
        <f>IF(ISNA(VLOOKUP(X47,Sheet2!J:J,1,0)),"//","")</f>
        <v/>
      </c>
      <c r="AC47" s="110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4105</v>
      </c>
      <c r="D48" s="59" t="s">
        <v>7</v>
      </c>
      <c r="E48" s="65" t="s">
        <v>1276</v>
      </c>
      <c r="F48" s="65" t="s">
        <v>1276</v>
      </c>
      <c r="G48" s="91">
        <v>0</v>
      </c>
      <c r="H48" s="91">
        <v>0</v>
      </c>
      <c r="I48" s="177" t="s">
        <v>3</v>
      </c>
      <c r="J48" s="65" t="s">
        <v>1555</v>
      </c>
      <c r="K48" s="66" t="s">
        <v>4289</v>
      </c>
      <c r="L48" s="67"/>
      <c r="M48" s="63" t="s">
        <v>1792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2444</v>
      </c>
      <c r="U48" s="70" t="s">
        <v>2444</v>
      </c>
      <c r="V48" s="70" t="s">
        <v>2444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61" t="str">
        <f>IF(ISNA(VLOOKUP(X48,Sheet2!J:J,1,0)),"//","")</f>
        <v>//</v>
      </c>
      <c r="AC48" s="110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3753</v>
      </c>
      <c r="D49" s="59" t="s">
        <v>275</v>
      </c>
      <c r="E49" s="65" t="s">
        <v>1415</v>
      </c>
      <c r="F49" s="65" t="s">
        <v>1415</v>
      </c>
      <c r="G49" s="91">
        <v>0</v>
      </c>
      <c r="H49" s="91">
        <v>99</v>
      </c>
      <c r="I49" s="177" t="s">
        <v>3</v>
      </c>
      <c r="J49" s="65" t="s">
        <v>1555</v>
      </c>
      <c r="K49" s="66" t="s">
        <v>4289</v>
      </c>
      <c r="L49" s="67"/>
      <c r="M49" s="63" t="s">
        <v>2071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2957</v>
      </c>
      <c r="U49" s="93" t="s">
        <v>2868</v>
      </c>
      <c r="V49" s="94" t="s">
        <v>2444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61" t="str">
        <f>IF(ISNA(VLOOKUP(X49,Sheet2!J:J,1,0)),"//","")</f>
        <v/>
      </c>
      <c r="AC49" s="110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3754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7" t="s">
        <v>3</v>
      </c>
      <c r="J50" s="65" t="s">
        <v>1555</v>
      </c>
      <c r="K50" s="66" t="s">
        <v>4289</v>
      </c>
      <c r="L50" s="67"/>
      <c r="M50" s="63" t="s">
        <v>3496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2957</v>
      </c>
      <c r="U50" s="70" t="s">
        <v>2861</v>
      </c>
      <c r="V50" s="70" t="s">
        <v>2444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61" t="str">
        <f>IF(ISNA(VLOOKUP(X50,Sheet2!J:J,1,0)),"//","")</f>
        <v/>
      </c>
      <c r="AC50" s="110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3755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7" t="s">
        <v>3</v>
      </c>
      <c r="J51" s="65" t="s">
        <v>1555</v>
      </c>
      <c r="K51" s="66" t="s">
        <v>4289</v>
      </c>
      <c r="L51" s="67"/>
      <c r="M51" s="63" t="s">
        <v>3497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2957</v>
      </c>
      <c r="U51" s="70" t="s">
        <v>2861</v>
      </c>
      <c r="V51" s="70" t="s">
        <v>2444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61" t="str">
        <f>IF(ISNA(VLOOKUP(X51,Sheet2!J:J,1,0)),"//","")</f>
        <v/>
      </c>
      <c r="AC51" s="110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3756</v>
      </c>
      <c r="D52" s="59" t="s">
        <v>7</v>
      </c>
      <c r="E52" s="65" t="s">
        <v>1421</v>
      </c>
      <c r="F52" s="65" t="s">
        <v>1421</v>
      </c>
      <c r="G52" s="91">
        <v>0</v>
      </c>
      <c r="H52" s="91">
        <v>0</v>
      </c>
      <c r="I52" s="177" t="s">
        <v>3</v>
      </c>
      <c r="J52" s="65" t="s">
        <v>1555</v>
      </c>
      <c r="K52" s="66" t="s">
        <v>4289</v>
      </c>
      <c r="L52" s="67"/>
      <c r="M52" s="63" t="s">
        <v>2077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2957</v>
      </c>
      <c r="U52" s="70" t="s">
        <v>2861</v>
      </c>
      <c r="V52" s="70" t="s">
        <v>2444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61" t="str">
        <f>IF(ISNA(VLOOKUP(X52,Sheet2!J:J,1,0)),"//","")</f>
        <v/>
      </c>
      <c r="AC52" s="110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3757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7" t="s">
        <v>3</v>
      </c>
      <c r="J53" s="65" t="s">
        <v>1555</v>
      </c>
      <c r="K53" s="66" t="s">
        <v>4289</v>
      </c>
      <c r="L53" s="67"/>
      <c r="M53" s="63" t="s">
        <v>2078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2957</v>
      </c>
      <c r="U53" s="70" t="s">
        <v>2861</v>
      </c>
      <c r="V53" s="70" t="s">
        <v>2444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61" t="str">
        <f>IF(ISNA(VLOOKUP(X53,Sheet2!J:J,1,0)),"//","")</f>
        <v/>
      </c>
      <c r="AC53" s="110" t="str">
        <f t="shared" si="14"/>
        <v/>
      </c>
      <c r="AD53" t="b">
        <f t="shared" si="15"/>
        <v>1</v>
      </c>
    </row>
    <row r="54" spans="1:30" s="128" customFormat="1">
      <c r="A54" s="123">
        <f t="shared" si="8"/>
        <v>54</v>
      </c>
      <c r="B54" s="55">
        <f t="shared" si="9"/>
        <v>49</v>
      </c>
      <c r="C54" s="124" t="s">
        <v>3908</v>
      </c>
      <c r="D54" s="124" t="s">
        <v>7</v>
      </c>
      <c r="E54" s="125" t="s">
        <v>1207</v>
      </c>
      <c r="F54" s="125" t="s">
        <v>55</v>
      </c>
      <c r="G54" s="191">
        <v>0</v>
      </c>
      <c r="H54" s="191">
        <v>0</v>
      </c>
      <c r="I54" s="177" t="s">
        <v>3</v>
      </c>
      <c r="J54" s="125" t="s">
        <v>1555</v>
      </c>
      <c r="K54" s="127" t="s">
        <v>4289</v>
      </c>
      <c r="M54" s="18" t="s">
        <v>1652</v>
      </c>
      <c r="N54" s="18"/>
      <c r="P54" s="128" t="str">
        <f t="shared" si="1"/>
        <v>NOT EQUAL</v>
      </c>
      <c r="Q54" s="128" t="str">
        <f>IF(ISNA(VLOOKUP(AC54,#REF!,1)),"//","")</f>
        <v/>
      </c>
      <c r="S54" s="43">
        <f t="shared" si="2"/>
        <v>36</v>
      </c>
      <c r="T54" s="123" t="s">
        <v>2444</v>
      </c>
      <c r="U54" s="126" t="s">
        <v>2444</v>
      </c>
      <c r="V54" s="126" t="s">
        <v>2444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61" t="str">
        <f>IF(ISNA(VLOOKUP(X54,Sheet2!J:J,1,0)),"//","")</f>
        <v/>
      </c>
      <c r="AC54" s="110" t="str">
        <f t="shared" si="14"/>
        <v>COMB</v>
      </c>
      <c r="AD54" t="b">
        <f t="shared" si="15"/>
        <v>1</v>
      </c>
    </row>
    <row r="55" spans="1:30" s="128" customFormat="1">
      <c r="A55" s="123">
        <f t="shared" si="8"/>
        <v>55</v>
      </c>
      <c r="B55" s="55">
        <f t="shared" si="9"/>
        <v>50</v>
      </c>
      <c r="C55" s="124" t="s">
        <v>3939</v>
      </c>
      <c r="D55" s="124" t="s">
        <v>7</v>
      </c>
      <c r="E55" s="125" t="s">
        <v>1358</v>
      </c>
      <c r="F55" s="125" t="s">
        <v>255</v>
      </c>
      <c r="G55" s="191">
        <v>0</v>
      </c>
      <c r="H55" s="191">
        <v>0</v>
      </c>
      <c r="I55" s="177" t="s">
        <v>3</v>
      </c>
      <c r="J55" s="125" t="s">
        <v>1555</v>
      </c>
      <c r="K55" s="127" t="s">
        <v>4289</v>
      </c>
      <c r="M55" s="18" t="s">
        <v>1950</v>
      </c>
      <c r="N55" s="18"/>
      <c r="P55" s="128" t="str">
        <f t="shared" si="1"/>
        <v>NOT EQUAL</v>
      </c>
      <c r="Q55" s="128" t="str">
        <f>IF(ISNA(VLOOKUP(AC55,#REF!,1)),"//","")</f>
        <v/>
      </c>
      <c r="S55" s="43">
        <f t="shared" si="2"/>
        <v>37</v>
      </c>
      <c r="T55" s="123" t="s">
        <v>2934</v>
      </c>
      <c r="U55" s="126" t="s">
        <v>2444</v>
      </c>
      <c r="V55" s="126" t="s">
        <v>2444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61" t="str">
        <f>IF(ISNA(VLOOKUP(X55,Sheet2!J:J,1,0)),"//","")</f>
        <v/>
      </c>
      <c r="AC55" s="110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3760</v>
      </c>
      <c r="D56" s="59" t="s">
        <v>275</v>
      </c>
      <c r="E56" s="65" t="s">
        <v>1375</v>
      </c>
      <c r="F56" s="65" t="s">
        <v>1375</v>
      </c>
      <c r="G56" s="91">
        <v>0</v>
      </c>
      <c r="H56" s="91">
        <v>99</v>
      </c>
      <c r="I56" s="177" t="s">
        <v>3</v>
      </c>
      <c r="J56" s="65" t="s">
        <v>1555</v>
      </c>
      <c r="K56" s="66" t="s">
        <v>4289</v>
      </c>
      <c r="L56" s="67"/>
      <c r="M56" s="63" t="s">
        <v>1981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2957</v>
      </c>
      <c r="U56" s="70" t="s">
        <v>2444</v>
      </c>
      <c r="V56" s="70" t="s">
        <v>2444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61" t="str">
        <f>IF(ISNA(VLOOKUP(X56,Sheet2!J:J,1,0)),"//","")</f>
        <v/>
      </c>
      <c r="AC56" s="110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3761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7" t="s">
        <v>3</v>
      </c>
      <c r="J57" s="65" t="s">
        <v>1555</v>
      </c>
      <c r="K57" s="66" t="s">
        <v>4289</v>
      </c>
      <c r="L57" s="67"/>
      <c r="M57" s="63" t="s">
        <v>3498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2957</v>
      </c>
      <c r="U57" s="70" t="s">
        <v>2861</v>
      </c>
      <c r="V57" s="70" t="s">
        <v>2444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61" t="str">
        <f>IF(ISNA(VLOOKUP(X57,Sheet2!J:J,1,0)),"//","")</f>
        <v/>
      </c>
      <c r="AC57" s="110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3762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7" t="s">
        <v>3</v>
      </c>
      <c r="J58" s="65" t="s">
        <v>1555</v>
      </c>
      <c r="K58" s="66" t="s">
        <v>4289</v>
      </c>
      <c r="L58" s="67"/>
      <c r="M58" s="63" t="s">
        <v>3499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2957</v>
      </c>
      <c r="U58" s="70" t="s">
        <v>2861</v>
      </c>
      <c r="V58" s="70" t="s">
        <v>2444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61" t="str">
        <f>IF(ISNA(VLOOKUP(X58,Sheet2!J:J,1,0)),"//","")</f>
        <v/>
      </c>
      <c r="AC58" s="110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3763</v>
      </c>
      <c r="D59" s="59" t="s">
        <v>7</v>
      </c>
      <c r="E59" s="65" t="s">
        <v>1380</v>
      </c>
      <c r="F59" s="65" t="s">
        <v>1380</v>
      </c>
      <c r="G59" s="91">
        <v>0</v>
      </c>
      <c r="H59" s="91">
        <v>0</v>
      </c>
      <c r="I59" s="177" t="s">
        <v>3</v>
      </c>
      <c r="J59" s="65" t="s">
        <v>1555</v>
      </c>
      <c r="K59" s="66" t="s">
        <v>4289</v>
      </c>
      <c r="L59" s="67"/>
      <c r="M59" s="63" t="s">
        <v>1986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2957</v>
      </c>
      <c r="U59" s="70" t="s">
        <v>2861</v>
      </c>
      <c r="V59" s="70" t="s">
        <v>2444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61" t="str">
        <f>IF(ISNA(VLOOKUP(X59,Sheet2!J:J,1,0)),"//","")</f>
        <v/>
      </c>
      <c r="AC59" s="110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3764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7" t="s">
        <v>3</v>
      </c>
      <c r="J60" s="65" t="s">
        <v>1555</v>
      </c>
      <c r="K60" s="66" t="s">
        <v>4289</v>
      </c>
      <c r="L60" s="67"/>
      <c r="M60" s="63" t="s">
        <v>1987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2957</v>
      </c>
      <c r="U60" s="70" t="s">
        <v>2861</v>
      </c>
      <c r="V60" s="70" t="s">
        <v>2444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61" t="str">
        <f>IF(ISNA(VLOOKUP(X60,Sheet2!J:J,1,0)),"//","")</f>
        <v/>
      </c>
      <c r="AC60" s="110" t="str">
        <f t="shared" si="14"/>
        <v/>
      </c>
      <c r="AD60" t="b">
        <f t="shared" si="15"/>
        <v>1</v>
      </c>
    </row>
    <row r="61" spans="1:30" s="128" customFormat="1">
      <c r="A61" s="123">
        <f t="shared" si="8"/>
        <v>61</v>
      </c>
      <c r="B61" s="55">
        <f t="shared" si="9"/>
        <v>56</v>
      </c>
      <c r="C61" s="124" t="s">
        <v>4670</v>
      </c>
      <c r="D61" s="124" t="s">
        <v>12</v>
      </c>
      <c r="E61" s="125" t="s">
        <v>57</v>
      </c>
      <c r="F61" s="125" t="s">
        <v>57</v>
      </c>
      <c r="G61" s="191">
        <v>0</v>
      </c>
      <c r="H61" s="191">
        <v>31</v>
      </c>
      <c r="I61" s="177" t="s">
        <v>3</v>
      </c>
      <c r="J61" s="65" t="s">
        <v>1555</v>
      </c>
      <c r="K61" s="127" t="s">
        <v>4289</v>
      </c>
      <c r="M61" s="18" t="s">
        <v>1654</v>
      </c>
      <c r="N61" s="18"/>
      <c r="P61" s="128" t="str">
        <f t="shared" si="1"/>
        <v/>
      </c>
      <c r="Q61" s="128" t="str">
        <f>IF(ISNA(VLOOKUP(AC61,#REF!,1)),"//","")</f>
        <v/>
      </c>
      <c r="S61" s="43">
        <f t="shared" si="2"/>
        <v>39</v>
      </c>
      <c r="T61" s="123" t="s">
        <v>2444</v>
      </c>
      <c r="U61" s="126" t="s">
        <v>2444</v>
      </c>
      <c r="V61" s="126" t="s">
        <v>2444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61" t="str">
        <f>IF(ISNA(VLOOKUP(X61,Sheet2!J:J,1,0)),"//","")</f>
        <v>//</v>
      </c>
      <c r="AC61" s="110" t="str">
        <f t="shared" si="14"/>
        <v>CONVG?</v>
      </c>
      <c r="AD61" t="b">
        <f t="shared" si="15"/>
        <v>1</v>
      </c>
    </row>
    <row r="62" spans="1:30" s="128" customFormat="1">
      <c r="A62" s="123">
        <f t="shared" si="8"/>
        <v>62</v>
      </c>
      <c r="B62" s="55">
        <f t="shared" si="9"/>
        <v>57</v>
      </c>
      <c r="C62" s="124" t="s">
        <v>4105</v>
      </c>
      <c r="D62" s="124" t="s">
        <v>7</v>
      </c>
      <c r="E62" s="125" t="s">
        <v>88</v>
      </c>
      <c r="F62" s="125" t="s">
        <v>88</v>
      </c>
      <c r="G62" s="192">
        <v>0</v>
      </c>
      <c r="H62" s="192">
        <v>0</v>
      </c>
      <c r="I62" s="177" t="s">
        <v>3</v>
      </c>
      <c r="J62" s="65" t="s">
        <v>1555</v>
      </c>
      <c r="K62" s="127" t="s">
        <v>4289</v>
      </c>
      <c r="M62" s="18" t="s">
        <v>1698</v>
      </c>
      <c r="N62" s="18"/>
      <c r="P62" s="128" t="str">
        <f t="shared" si="1"/>
        <v/>
      </c>
      <c r="Q62" s="128" t="str">
        <f>IF(ISNA(VLOOKUP(AC62,#REF!,1)),"//","")</f>
        <v/>
      </c>
      <c r="S62" s="43">
        <f t="shared" si="2"/>
        <v>40</v>
      </c>
      <c r="T62" s="123" t="s">
        <v>2962</v>
      </c>
      <c r="U62" s="126" t="s">
        <v>2868</v>
      </c>
      <c r="V62" s="126" t="s">
        <v>2444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61" t="str">
        <f>IF(ISNA(VLOOKUP(X62,Sheet2!J:J,1,0)),"//","")</f>
        <v>//</v>
      </c>
      <c r="AC62" s="110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3766</v>
      </c>
      <c r="D63" s="59" t="s">
        <v>7</v>
      </c>
      <c r="E63" s="65" t="s">
        <v>1449</v>
      </c>
      <c r="F63" s="65" t="s">
        <v>1449</v>
      </c>
      <c r="G63" s="91">
        <v>0</v>
      </c>
      <c r="H63" s="91">
        <v>0</v>
      </c>
      <c r="I63" s="177" t="s">
        <v>3</v>
      </c>
      <c r="J63" s="65" t="s">
        <v>1555</v>
      </c>
      <c r="K63" s="66" t="s">
        <v>4289</v>
      </c>
      <c r="L63" s="67"/>
      <c r="M63" s="63" t="s">
        <v>2137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2934</v>
      </c>
      <c r="U63" s="70" t="s">
        <v>2444</v>
      </c>
      <c r="V63" s="70" t="s">
        <v>2444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61" t="str">
        <f>IF(ISNA(VLOOKUP(X63,Sheet2!J:J,1,0)),"//","")</f>
        <v/>
      </c>
      <c r="AC63" s="110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3767</v>
      </c>
      <c r="D64" s="59" t="s">
        <v>7</v>
      </c>
      <c r="E64" s="65" t="s">
        <v>1450</v>
      </c>
      <c r="F64" s="65" t="s">
        <v>1450</v>
      </c>
      <c r="G64" s="91">
        <v>0</v>
      </c>
      <c r="H64" s="91">
        <v>0</v>
      </c>
      <c r="I64" s="177" t="s">
        <v>3</v>
      </c>
      <c r="J64" s="65" t="s">
        <v>1555</v>
      </c>
      <c r="K64" s="66" t="s">
        <v>4289</v>
      </c>
      <c r="L64" s="67"/>
      <c r="M64" s="63" t="s">
        <v>2138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2934</v>
      </c>
      <c r="U64" s="70" t="s">
        <v>2444</v>
      </c>
      <c r="V64" s="70" t="s">
        <v>2444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61" t="str">
        <f>IF(ISNA(VLOOKUP(X64,Sheet2!J:J,1,0)),"//","")</f>
        <v/>
      </c>
      <c r="AC64" s="110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3768</v>
      </c>
      <c r="D65" s="59" t="s">
        <v>7</v>
      </c>
      <c r="E65" s="65" t="s">
        <v>1463</v>
      </c>
      <c r="F65" s="65" t="s">
        <v>1463</v>
      </c>
      <c r="G65" s="91">
        <v>0</v>
      </c>
      <c r="H65" s="91">
        <v>0</v>
      </c>
      <c r="I65" s="177" t="s">
        <v>3</v>
      </c>
      <c r="J65" s="65" t="s">
        <v>1555</v>
      </c>
      <c r="K65" s="66" t="s">
        <v>4289</v>
      </c>
      <c r="L65" s="67"/>
      <c r="M65" s="63" t="s">
        <v>2165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2934</v>
      </c>
      <c r="U65" s="70" t="s">
        <v>2444</v>
      </c>
      <c r="V65" s="70" t="s">
        <v>2444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61" t="str">
        <f>IF(ISNA(VLOOKUP(X65,Sheet2!J:J,1,0)),"//","")</f>
        <v/>
      </c>
      <c r="AC65" s="110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3769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7" t="s">
        <v>3</v>
      </c>
      <c r="J66" s="65" t="s">
        <v>1555</v>
      </c>
      <c r="K66" s="66" t="s">
        <v>4289</v>
      </c>
      <c r="L66" s="67"/>
      <c r="M66" s="63" t="s">
        <v>2257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2961</v>
      </c>
      <c r="U66" s="70" t="s">
        <v>2444</v>
      </c>
      <c r="V66" s="70" t="s">
        <v>2862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61" t="str">
        <f>IF(ISNA(VLOOKUP(X66,Sheet2!J:J,1,0)),"//","")</f>
        <v/>
      </c>
      <c r="AC66" s="110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3770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7" t="s">
        <v>3</v>
      </c>
      <c r="J67" s="65" t="s">
        <v>1555</v>
      </c>
      <c r="K67" s="66" t="s">
        <v>4289</v>
      </c>
      <c r="L67" s="67"/>
      <c r="M67" s="63" t="s">
        <v>1582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2934</v>
      </c>
      <c r="U67" s="70" t="s">
        <v>2444</v>
      </c>
      <c r="V67" s="70" t="s">
        <v>2996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61" t="str">
        <f>IF(ISNA(VLOOKUP(X67,Sheet2!J:J,1,0)),"//","")</f>
        <v/>
      </c>
      <c r="AC67" s="110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3771</v>
      </c>
      <c r="D68" s="59" t="s">
        <v>7</v>
      </c>
      <c r="E68" s="65" t="s">
        <v>1462</v>
      </c>
      <c r="F68" s="65" t="s">
        <v>1462</v>
      </c>
      <c r="G68" s="91">
        <v>0</v>
      </c>
      <c r="H68" s="91">
        <v>0</v>
      </c>
      <c r="I68" s="177" t="s">
        <v>3</v>
      </c>
      <c r="J68" s="65" t="s">
        <v>1555</v>
      </c>
      <c r="K68" s="66" t="s">
        <v>4289</v>
      </c>
      <c r="L68" s="67"/>
      <c r="M68" s="63" t="s">
        <v>2161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2934</v>
      </c>
      <c r="U68" s="70" t="s">
        <v>2444</v>
      </c>
      <c r="V68" s="70" t="s">
        <v>2860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61" t="str">
        <f>IF(ISNA(VLOOKUP(X68,Sheet2!J:J,1,0)),"//","")</f>
        <v/>
      </c>
      <c r="AC68" s="110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3772</v>
      </c>
      <c r="D69" s="59" t="s">
        <v>7</v>
      </c>
      <c r="E69" s="65" t="s">
        <v>1168</v>
      </c>
      <c r="F69" s="65" t="s">
        <v>1168</v>
      </c>
      <c r="G69" s="91">
        <v>0</v>
      </c>
      <c r="H69" s="91">
        <v>0</v>
      </c>
      <c r="I69" s="177" t="s">
        <v>3</v>
      </c>
      <c r="J69" s="65" t="s">
        <v>1555</v>
      </c>
      <c r="K69" s="66" t="s">
        <v>4289</v>
      </c>
      <c r="L69" s="67"/>
      <c r="M69" s="63" t="s">
        <v>1581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2934</v>
      </c>
      <c r="U69" s="70" t="s">
        <v>2444</v>
      </c>
      <c r="V69" s="70" t="s">
        <v>2444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61" t="str">
        <f>IF(ISNA(VLOOKUP(X69,Sheet2!J:J,1,0)),"//","")</f>
        <v/>
      </c>
      <c r="AC69" s="110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3773</v>
      </c>
      <c r="D70" s="59" t="s">
        <v>7</v>
      </c>
      <c r="E70" s="65" t="s">
        <v>1244</v>
      </c>
      <c r="F70" s="65" t="s">
        <v>1244</v>
      </c>
      <c r="G70" s="91">
        <v>0</v>
      </c>
      <c r="H70" s="91">
        <v>0</v>
      </c>
      <c r="I70" s="177" t="s">
        <v>3</v>
      </c>
      <c r="J70" s="65" t="s">
        <v>1555</v>
      </c>
      <c r="K70" s="66" t="s">
        <v>4289</v>
      </c>
      <c r="L70" s="67"/>
      <c r="M70" s="63" t="s">
        <v>3500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2934</v>
      </c>
      <c r="U70" s="70" t="s">
        <v>2444</v>
      </c>
      <c r="V70" s="70" t="s">
        <v>2444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61" t="str">
        <f>IF(ISNA(VLOOKUP(X70,Sheet2!J:J,1,0)),"//","")</f>
        <v/>
      </c>
      <c r="AC70" s="110" t="str">
        <f t="shared" si="14"/>
        <v>E^X</v>
      </c>
      <c r="AD70" t="b">
        <f t="shared" si="15"/>
        <v>1</v>
      </c>
    </row>
    <row r="71" spans="1:30" s="128" customFormat="1">
      <c r="A71" s="123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4" t="s">
        <v>3952</v>
      </c>
      <c r="D71" s="124" t="s">
        <v>7</v>
      </c>
      <c r="E71" s="125" t="s">
        <v>1391</v>
      </c>
      <c r="F71" s="125" t="s">
        <v>1391</v>
      </c>
      <c r="G71" s="191">
        <v>0</v>
      </c>
      <c r="H71" s="191">
        <v>0</v>
      </c>
      <c r="I71" s="177" t="s">
        <v>3</v>
      </c>
      <c r="J71" s="125" t="s">
        <v>1555</v>
      </c>
      <c r="K71" s="127" t="s">
        <v>4289</v>
      </c>
      <c r="M71" s="18" t="s">
        <v>2010</v>
      </c>
      <c r="N71" s="18"/>
      <c r="P71" s="128" t="str">
        <f t="shared" si="16"/>
        <v/>
      </c>
      <c r="Q71" s="128" t="str">
        <f>IF(ISNA(VLOOKUP(AC71,#REF!,1)),"//","")</f>
        <v/>
      </c>
      <c r="S71" s="43">
        <f t="shared" ref="S71:S134" si="19">IF(X71&lt;&gt;"",S70+1,S70)</f>
        <v>48</v>
      </c>
      <c r="T71" s="123" t="s">
        <v>2444</v>
      </c>
      <c r="U71" s="126" t="s">
        <v>2861</v>
      </c>
      <c r="V71" s="126" t="s">
        <v>2444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61" t="str">
        <f>IF(ISNA(VLOOKUP(X71,Sheet2!J:J,1,0)),"//","")</f>
        <v/>
      </c>
      <c r="AC71" s="110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3775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7" t="s">
        <v>3</v>
      </c>
      <c r="J72" s="65" t="s">
        <v>1555</v>
      </c>
      <c r="K72" s="66" t="s">
        <v>4289</v>
      </c>
      <c r="L72" s="67"/>
      <c r="M72" s="63" t="s">
        <v>1577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2934</v>
      </c>
      <c r="U72" s="70" t="s">
        <v>2444</v>
      </c>
      <c r="V72" s="70" t="s">
        <v>2444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61" t="str">
        <f>IF(ISNA(VLOOKUP(X72,Sheet2!J:J,1,0)),"//","")</f>
        <v/>
      </c>
      <c r="AC72" s="110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3776</v>
      </c>
      <c r="D73" s="59" t="s">
        <v>7</v>
      </c>
      <c r="E73" s="65" t="s">
        <v>1304</v>
      </c>
      <c r="F73" s="65" t="s">
        <v>1305</v>
      </c>
      <c r="G73" s="91">
        <v>0</v>
      </c>
      <c r="H73" s="91">
        <v>0</v>
      </c>
      <c r="I73" s="177" t="s">
        <v>3</v>
      </c>
      <c r="J73" s="65" t="s">
        <v>1555</v>
      </c>
      <c r="K73" s="66" t="s">
        <v>4289</v>
      </c>
      <c r="L73" s="67"/>
      <c r="M73" s="63" t="s">
        <v>1850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2934</v>
      </c>
      <c r="U73" s="70" t="s">
        <v>2444</v>
      </c>
      <c r="V73" s="70" t="s">
        <v>2444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61" t="str">
        <f>IF(ISNA(VLOOKUP(X73,Sheet2!J:J,1,0)),"//","")</f>
        <v/>
      </c>
      <c r="AC73" s="110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3777</v>
      </c>
      <c r="D74" s="69" t="s">
        <v>3090</v>
      </c>
      <c r="E74" s="65" t="s">
        <v>180</v>
      </c>
      <c r="F74" s="65" t="s">
        <v>180</v>
      </c>
      <c r="G74" s="91">
        <v>0</v>
      </c>
      <c r="H74" s="91">
        <v>0</v>
      </c>
      <c r="I74" s="177" t="s">
        <v>3</v>
      </c>
      <c r="J74" s="65" t="s">
        <v>1555</v>
      </c>
      <c r="K74" s="66" t="s">
        <v>4289</v>
      </c>
      <c r="L74" s="59" t="s">
        <v>181</v>
      </c>
      <c r="M74" s="63" t="s">
        <v>1838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2934</v>
      </c>
      <c r="U74" s="70" t="s">
        <v>2444</v>
      </c>
      <c r="V74" s="70" t="s">
        <v>2444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61" t="str">
        <f>IF(ISNA(VLOOKUP(X74,Sheet2!J:J,1,0)),"//","")</f>
        <v/>
      </c>
      <c r="AC74" s="110" t="str">
        <f t="shared" si="24"/>
        <v>LN</v>
      </c>
      <c r="AD74" t="b">
        <f t="shared" si="25"/>
        <v>1</v>
      </c>
    </row>
    <row r="75" spans="1:30" s="128" customFormat="1">
      <c r="A75" s="123">
        <f t="shared" si="26"/>
        <v>75</v>
      </c>
      <c r="B75" s="55">
        <f t="shared" si="18"/>
        <v>70</v>
      </c>
      <c r="C75" s="124" t="s">
        <v>4105</v>
      </c>
      <c r="D75" s="124" t="s">
        <v>7</v>
      </c>
      <c r="E75" s="125" t="s">
        <v>1419</v>
      </c>
      <c r="F75" s="125" t="s">
        <v>342</v>
      </c>
      <c r="G75" s="191">
        <v>0</v>
      </c>
      <c r="H75" s="191">
        <v>0</v>
      </c>
      <c r="I75" s="177" t="s">
        <v>3</v>
      </c>
      <c r="J75" s="65" t="s">
        <v>1555</v>
      </c>
      <c r="K75" s="127" t="s">
        <v>4289</v>
      </c>
      <c r="M75" s="18" t="s">
        <v>2075</v>
      </c>
      <c r="N75" s="18"/>
      <c r="P75" s="128" t="str">
        <f t="shared" si="16"/>
        <v>NOT EQUAL</v>
      </c>
      <c r="Q75" s="128" t="str">
        <f>IF(ISNA(VLOOKUP(AC75,#REF!,1)),"//","")</f>
        <v/>
      </c>
      <c r="S75" s="43">
        <f t="shared" si="19"/>
        <v>52</v>
      </c>
      <c r="T75" s="131" t="s">
        <v>2444</v>
      </c>
      <c r="U75" s="126" t="s">
        <v>2444</v>
      </c>
      <c r="V75" s="126" t="s">
        <v>2444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61" t="str">
        <f>IF(ISNA(VLOOKUP(X75,Sheet2!J:J,1,0)),"//","")</f>
        <v>//</v>
      </c>
      <c r="AC75" s="110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3779</v>
      </c>
      <c r="D76" s="69" t="s">
        <v>3090</v>
      </c>
      <c r="E76" s="65" t="s">
        <v>2792</v>
      </c>
      <c r="F76" s="65" t="s">
        <v>188</v>
      </c>
      <c r="G76" s="91">
        <v>0</v>
      </c>
      <c r="H76" s="91">
        <v>0</v>
      </c>
      <c r="I76" s="177" t="s">
        <v>3</v>
      </c>
      <c r="J76" s="65" t="s">
        <v>1555</v>
      </c>
      <c r="K76" s="66" t="s">
        <v>4289</v>
      </c>
      <c r="L76" s="59" t="s">
        <v>189</v>
      </c>
      <c r="M76" s="63" t="s">
        <v>1849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2934</v>
      </c>
      <c r="U76" s="70" t="s">
        <v>2444</v>
      </c>
      <c r="V76" s="70" t="s">
        <v>2444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61" t="str">
        <f>IF(ISNA(VLOOKUP(X76,Sheet2!J:J,1,0)),"//","")</f>
        <v/>
      </c>
      <c r="AC76" s="110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3780</v>
      </c>
      <c r="D77" s="59" t="s">
        <v>7</v>
      </c>
      <c r="E77" s="65" t="s">
        <v>1308</v>
      </c>
      <c r="F77" s="65" t="s">
        <v>1309</v>
      </c>
      <c r="G77" s="91">
        <v>0</v>
      </c>
      <c r="H77" s="91">
        <v>0</v>
      </c>
      <c r="I77" s="177" t="s">
        <v>3</v>
      </c>
      <c r="J77" s="65" t="s">
        <v>1555</v>
      </c>
      <c r="K77" s="66" t="s">
        <v>4289</v>
      </c>
      <c r="L77" s="67"/>
      <c r="M77" s="63" t="s">
        <v>1857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2934</v>
      </c>
      <c r="U77" s="70" t="s">
        <v>2444</v>
      </c>
      <c r="V77" s="70" t="s">
        <v>2444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61" t="str">
        <f>IF(ISNA(VLOOKUP(X77,Sheet2!J:J,1,0)),"//","")</f>
        <v/>
      </c>
      <c r="AC77" s="110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3781</v>
      </c>
      <c r="D78" s="59" t="s">
        <v>7</v>
      </c>
      <c r="E78" s="65" t="s">
        <v>1167</v>
      </c>
      <c r="F78" s="65" t="s">
        <v>1167</v>
      </c>
      <c r="G78" s="91">
        <v>0</v>
      </c>
      <c r="H78" s="91">
        <v>0</v>
      </c>
      <c r="I78" s="177" t="s">
        <v>3</v>
      </c>
      <c r="J78" s="65" t="s">
        <v>1555</v>
      </c>
      <c r="K78" s="66" t="s">
        <v>4289</v>
      </c>
      <c r="L78" s="67"/>
      <c r="M78" s="63" t="s">
        <v>1579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2934</v>
      </c>
      <c r="U78" s="70" t="s">
        <v>2444</v>
      </c>
      <c r="V78" s="70" t="s">
        <v>2444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61" t="str">
        <f>IF(ISNA(VLOOKUP(X78,Sheet2!J:J,1,0)),"//","")</f>
        <v/>
      </c>
      <c r="AC78" s="110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3782</v>
      </c>
      <c r="D79" s="69" t="s">
        <v>3090</v>
      </c>
      <c r="E79" s="65" t="s">
        <v>1210</v>
      </c>
      <c r="F79" s="65" t="s">
        <v>1210</v>
      </c>
      <c r="G79" s="91">
        <v>0</v>
      </c>
      <c r="H79" s="91">
        <v>0</v>
      </c>
      <c r="I79" s="177" t="s">
        <v>3</v>
      </c>
      <c r="J79" s="65" t="s">
        <v>1555</v>
      </c>
      <c r="K79" s="66" t="s">
        <v>4289</v>
      </c>
      <c r="L79" s="59" t="s">
        <v>18</v>
      </c>
      <c r="M79" s="63" t="s">
        <v>1656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2933</v>
      </c>
      <c r="U79" s="70" t="s">
        <v>2444</v>
      </c>
      <c r="V79" s="70" t="s">
        <v>2444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61" t="str">
        <f>IF(ISNA(VLOOKUP(X79,Sheet2!J:J,1,0)),"//","")</f>
        <v/>
      </c>
      <c r="AC79" s="110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3783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7" t="s">
        <v>3</v>
      </c>
      <c r="J80" s="65" t="s">
        <v>1555</v>
      </c>
      <c r="K80" s="66" t="s">
        <v>4289</v>
      </c>
      <c r="L80" s="67"/>
      <c r="M80" s="63" t="s">
        <v>1657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2933</v>
      </c>
      <c r="U80" s="70" t="s">
        <v>2444</v>
      </c>
      <c r="V80" s="70" t="s">
        <v>2444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61" t="str">
        <f>IF(ISNA(VLOOKUP(X80,Sheet2!J:J,1,0)),"//","")</f>
        <v/>
      </c>
      <c r="AC80" s="110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3784</v>
      </c>
      <c r="D81" s="69" t="s">
        <v>3090</v>
      </c>
      <c r="E81" s="65" t="s">
        <v>1408</v>
      </c>
      <c r="F81" s="65" t="s">
        <v>1408</v>
      </c>
      <c r="G81" s="193">
        <v>0</v>
      </c>
      <c r="H81" s="193">
        <v>0</v>
      </c>
      <c r="I81" s="177" t="s">
        <v>3</v>
      </c>
      <c r="J81" s="65" t="s">
        <v>1555</v>
      </c>
      <c r="K81" s="66" t="s">
        <v>4289</v>
      </c>
      <c r="L81" s="59" t="s">
        <v>329</v>
      </c>
      <c r="M81" s="63" t="s">
        <v>2055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2933</v>
      </c>
      <c r="U81" s="70" t="s">
        <v>2444</v>
      </c>
      <c r="V81" s="70" t="s">
        <v>2444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61" t="str">
        <f>IF(ISNA(VLOOKUP(X81,Sheet2!J:J,1,0)),"//","")</f>
        <v/>
      </c>
      <c r="AC81" s="110" t="str">
        <f t="shared" si="24"/>
        <v>SIN</v>
      </c>
      <c r="AD81" t="b">
        <f t="shared" si="25"/>
        <v>1</v>
      </c>
    </row>
    <row r="82" spans="1:30" s="128" customFormat="1">
      <c r="A82" s="123">
        <f t="shared" si="26"/>
        <v>82</v>
      </c>
      <c r="B82" s="55">
        <f t="shared" si="18"/>
        <v>77</v>
      </c>
      <c r="C82" s="124" t="s">
        <v>4105</v>
      </c>
      <c r="D82" s="124" t="s">
        <v>7</v>
      </c>
      <c r="E82" s="125" t="s">
        <v>4139</v>
      </c>
      <c r="F82" s="125" t="s">
        <v>4139</v>
      </c>
      <c r="G82" s="191">
        <v>0</v>
      </c>
      <c r="H82" s="191">
        <v>0</v>
      </c>
      <c r="I82" s="177" t="s">
        <v>3</v>
      </c>
      <c r="J82" s="65" t="s">
        <v>1555</v>
      </c>
      <c r="K82" s="127" t="s">
        <v>4289</v>
      </c>
      <c r="M82" s="18" t="s">
        <v>4140</v>
      </c>
      <c r="N82" s="18"/>
      <c r="P82" s="128" t="str">
        <f t="shared" si="16"/>
        <v/>
      </c>
      <c r="Q82" s="128" t="str">
        <f>IF(ISNA(VLOOKUP(AC82,#REF!,1)),"//","")</f>
        <v/>
      </c>
      <c r="S82" s="43">
        <f t="shared" si="19"/>
        <v>59</v>
      </c>
      <c r="T82" s="123" t="s">
        <v>2444</v>
      </c>
      <c r="U82" s="126" t="s">
        <v>2444</v>
      </c>
      <c r="V82" s="126" t="s">
        <v>2444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61" t="str">
        <f>IF(ISNA(VLOOKUP(X82,Sheet2!J:J,1,0)),"//","")</f>
        <v>//</v>
      </c>
      <c r="AC82" s="110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3786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7" t="s">
        <v>3</v>
      </c>
      <c r="J83" s="65" t="s">
        <v>1555</v>
      </c>
      <c r="K83" s="66" t="s">
        <v>4289</v>
      </c>
      <c r="L83" s="67"/>
      <c r="M83" s="63" t="s">
        <v>2057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2934</v>
      </c>
      <c r="U83" s="70" t="s">
        <v>2444</v>
      </c>
      <c r="V83" s="70" t="s">
        <v>2444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61" t="str">
        <f>IF(ISNA(VLOOKUP(X83,Sheet2!J:J,1,0)),"//","")</f>
        <v/>
      </c>
      <c r="AC83" s="110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3787</v>
      </c>
      <c r="D84" s="69" t="s">
        <v>3090</v>
      </c>
      <c r="E84" s="65" t="s">
        <v>1428</v>
      </c>
      <c r="F84" s="65" t="s">
        <v>1428</v>
      </c>
      <c r="G84" s="91">
        <v>0</v>
      </c>
      <c r="H84" s="91">
        <v>0</v>
      </c>
      <c r="I84" s="177" t="s">
        <v>3</v>
      </c>
      <c r="J84" s="65" t="s">
        <v>1555</v>
      </c>
      <c r="K84" s="66" t="s">
        <v>4289</v>
      </c>
      <c r="L84" s="71" t="s">
        <v>329</v>
      </c>
      <c r="M84" s="63" t="s">
        <v>2089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2933</v>
      </c>
      <c r="U84" s="70" t="s">
        <v>2444</v>
      </c>
      <c r="V84" s="70" t="s">
        <v>2444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61" t="str">
        <f>IF(ISNA(VLOOKUP(X84,Sheet2!J:J,1,0)),"//","")</f>
        <v/>
      </c>
      <c r="AC84" s="110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3788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7" t="s">
        <v>3</v>
      </c>
      <c r="J85" s="65" t="s">
        <v>1555</v>
      </c>
      <c r="K85" s="66" t="s">
        <v>4289</v>
      </c>
      <c r="L85" s="67"/>
      <c r="M85" s="63" t="s">
        <v>2090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2933</v>
      </c>
      <c r="U85" s="70" t="s">
        <v>2444</v>
      </c>
      <c r="V85" s="70" t="s">
        <v>2444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61" t="str">
        <f>IF(ISNA(VLOOKUP(X85,Sheet2!J:J,1,0)),"//","")</f>
        <v/>
      </c>
      <c r="AC85" s="110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3789</v>
      </c>
      <c r="D86" s="69" t="s">
        <v>3090</v>
      </c>
      <c r="E86" s="65" t="s">
        <v>1177</v>
      </c>
      <c r="F86" s="65" t="s">
        <v>17</v>
      </c>
      <c r="G86" s="91">
        <v>0</v>
      </c>
      <c r="H86" s="91">
        <v>0</v>
      </c>
      <c r="I86" s="177" t="s">
        <v>3</v>
      </c>
      <c r="J86" s="65" t="s">
        <v>1555</v>
      </c>
      <c r="K86" s="66" t="s">
        <v>4289</v>
      </c>
      <c r="L86" s="59" t="s">
        <v>18</v>
      </c>
      <c r="M86" s="63" t="s">
        <v>1593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2933</v>
      </c>
      <c r="U86" s="70" t="s">
        <v>2444</v>
      </c>
      <c r="V86" s="70" t="s">
        <v>2444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61" t="str">
        <f>IF(ISNA(VLOOKUP(X86,Sheet2!J:J,1,0)),"//","")</f>
        <v/>
      </c>
      <c r="AC86" s="110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3790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7" t="s">
        <v>3</v>
      </c>
      <c r="J87" s="65" t="s">
        <v>1555</v>
      </c>
      <c r="K87" s="66" t="s">
        <v>4289</v>
      </c>
      <c r="L87" s="64"/>
      <c r="M87" s="63" t="s">
        <v>1594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2933</v>
      </c>
      <c r="U87" s="70" t="s">
        <v>2444</v>
      </c>
      <c r="V87" s="70" t="s">
        <v>3048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61" t="str">
        <f>IF(ISNA(VLOOKUP(X87,Sheet2!J:J,1,0)),"//","")</f>
        <v/>
      </c>
      <c r="AC87" s="110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3791</v>
      </c>
      <c r="D88" s="69" t="s">
        <v>3090</v>
      </c>
      <c r="E88" s="65" t="s">
        <v>1178</v>
      </c>
      <c r="F88" s="65" t="s">
        <v>20</v>
      </c>
      <c r="G88" s="91">
        <v>0</v>
      </c>
      <c r="H88" s="91">
        <v>0</v>
      </c>
      <c r="I88" s="177" t="s">
        <v>3</v>
      </c>
      <c r="J88" s="65" t="s">
        <v>1555</v>
      </c>
      <c r="K88" s="66" t="s">
        <v>4289</v>
      </c>
      <c r="L88" s="59" t="s">
        <v>18</v>
      </c>
      <c r="M88" s="63" t="s">
        <v>1595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2933</v>
      </c>
      <c r="U88" s="70" t="s">
        <v>2444</v>
      </c>
      <c r="V88" s="70" t="s">
        <v>2444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61" t="str">
        <f>IF(ISNA(VLOOKUP(X88,Sheet2!J:J,1,0)),"//","")</f>
        <v/>
      </c>
      <c r="AC88" s="110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3792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7" t="s">
        <v>3</v>
      </c>
      <c r="J89" s="65" t="s">
        <v>1555</v>
      </c>
      <c r="K89" s="66" t="s">
        <v>4289</v>
      </c>
      <c r="L89" s="64"/>
      <c r="M89" s="63" t="s">
        <v>1597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2933</v>
      </c>
      <c r="U89" s="70" t="s">
        <v>2444</v>
      </c>
      <c r="V89" s="70" t="s">
        <v>3046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61" t="str">
        <f>IF(ISNA(VLOOKUP(X89,Sheet2!J:J,1,0)),"//","")</f>
        <v/>
      </c>
      <c r="AC89" s="110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3793</v>
      </c>
      <c r="D90" s="69" t="s">
        <v>3090</v>
      </c>
      <c r="E90" s="65" t="s">
        <v>1179</v>
      </c>
      <c r="F90" s="65" t="s">
        <v>21</v>
      </c>
      <c r="G90" s="91">
        <v>0</v>
      </c>
      <c r="H90" s="91">
        <v>0</v>
      </c>
      <c r="I90" s="177" t="s">
        <v>3</v>
      </c>
      <c r="J90" s="65" t="s">
        <v>1555</v>
      </c>
      <c r="K90" s="66" t="s">
        <v>4289</v>
      </c>
      <c r="L90" s="59" t="s">
        <v>18</v>
      </c>
      <c r="M90" s="63" t="s">
        <v>1596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2933</v>
      </c>
      <c r="U90" s="70" t="s">
        <v>2444</v>
      </c>
      <c r="V90" s="70" t="s">
        <v>2444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61" t="str">
        <f>IF(ISNA(VLOOKUP(X90,Sheet2!J:J,1,0)),"//","")</f>
        <v/>
      </c>
      <c r="AC90" s="110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3794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7" t="s">
        <v>3</v>
      </c>
      <c r="J91" s="65" t="s">
        <v>1555</v>
      </c>
      <c r="K91" s="66" t="s">
        <v>4289</v>
      </c>
      <c r="L91" s="72"/>
      <c r="M91" s="63" t="s">
        <v>1598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2933</v>
      </c>
      <c r="U91" s="70" t="s">
        <v>2444</v>
      </c>
      <c r="V91" s="70" t="s">
        <v>3047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61" t="str">
        <f>IF(ISNA(VLOOKUP(X91,Sheet2!J:J,1,0)),"//","")</f>
        <v/>
      </c>
      <c r="AC91" s="110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3795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7" t="s">
        <v>3</v>
      </c>
      <c r="J92" s="65" t="s">
        <v>1555</v>
      </c>
      <c r="K92" s="66" t="s">
        <v>4289</v>
      </c>
      <c r="L92" s="64"/>
      <c r="M92" s="63" t="s">
        <v>1634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2934</v>
      </c>
      <c r="U92" s="70" t="s">
        <v>2444</v>
      </c>
      <c r="V92" s="70" t="s">
        <v>2444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61" t="str">
        <f>IF(ISNA(VLOOKUP(X92,Sheet2!J:J,1,0)),"//","")</f>
        <v>//</v>
      </c>
      <c r="AC92" s="110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3796</v>
      </c>
      <c r="D93" s="59" t="s">
        <v>7</v>
      </c>
      <c r="E93" s="65" t="s">
        <v>1255</v>
      </c>
      <c r="F93" s="65" t="s">
        <v>1255</v>
      </c>
      <c r="G93" s="91">
        <v>0</v>
      </c>
      <c r="H93" s="91">
        <v>0</v>
      </c>
      <c r="I93" s="177" t="s">
        <v>3</v>
      </c>
      <c r="J93" s="65" t="s">
        <v>1555</v>
      </c>
      <c r="K93" s="66" t="s">
        <v>4289</v>
      </c>
      <c r="L93" s="67"/>
      <c r="M93" s="63" t="s">
        <v>1735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2444</v>
      </c>
      <c r="U93" s="70" t="s">
        <v>2444</v>
      </c>
      <c r="V93" s="70" t="s">
        <v>2444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61" t="str">
        <f>IF(ISNA(VLOOKUP(X93,Sheet2!J:J,1,0)),"//","")</f>
        <v>//</v>
      </c>
      <c r="AC93" s="110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3797</v>
      </c>
      <c r="D94" s="59" t="s">
        <v>7</v>
      </c>
      <c r="E94" s="65" t="s">
        <v>1266</v>
      </c>
      <c r="F94" s="65" t="s">
        <v>1266</v>
      </c>
      <c r="G94" s="91">
        <v>0</v>
      </c>
      <c r="H94" s="91">
        <v>0</v>
      </c>
      <c r="I94" s="177" t="s">
        <v>3</v>
      </c>
      <c r="J94" s="65" t="s">
        <v>1555</v>
      </c>
      <c r="K94" s="66" t="s">
        <v>4289</v>
      </c>
      <c r="L94" s="72"/>
      <c r="M94" s="63" t="s">
        <v>1760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2444</v>
      </c>
      <c r="U94" s="70" t="s">
        <v>2444</v>
      </c>
      <c r="V94" s="70" t="s">
        <v>2444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61" t="str">
        <f>IF(ISNA(VLOOKUP(X94,Sheet2!J:J,1,0)),"//","")</f>
        <v/>
      </c>
      <c r="AC94" s="110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3798</v>
      </c>
      <c r="D95" s="59" t="s">
        <v>7</v>
      </c>
      <c r="E95" s="65" t="s">
        <v>1291</v>
      </c>
      <c r="F95" s="65" t="s">
        <v>1291</v>
      </c>
      <c r="G95" s="91">
        <v>0</v>
      </c>
      <c r="H95" s="91">
        <v>0</v>
      </c>
      <c r="I95" s="177" t="s">
        <v>3</v>
      </c>
      <c r="J95" s="65" t="s">
        <v>1555</v>
      </c>
      <c r="K95" s="66" t="s">
        <v>4289</v>
      </c>
      <c r="L95" s="64"/>
      <c r="M95" s="63" t="s">
        <v>1829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2444</v>
      </c>
      <c r="U95" s="70" t="s">
        <v>2444</v>
      </c>
      <c r="V95" s="70" t="s">
        <v>2444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61" t="str">
        <f>IF(ISNA(VLOOKUP(X95,Sheet2!J:J,1,0)),"//","")</f>
        <v/>
      </c>
      <c r="AC95" s="110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3799</v>
      </c>
      <c r="D96" s="59" t="s">
        <v>2486</v>
      </c>
      <c r="E96" s="65" t="s">
        <v>1221</v>
      </c>
      <c r="F96" s="65" t="s">
        <v>1221</v>
      </c>
      <c r="G96" s="91">
        <v>0</v>
      </c>
      <c r="H96" s="91">
        <v>99</v>
      </c>
      <c r="I96" s="177" t="s">
        <v>3</v>
      </c>
      <c r="J96" s="65" t="s">
        <v>1555</v>
      </c>
      <c r="K96" s="66" t="s">
        <v>4289</v>
      </c>
      <c r="L96" s="67"/>
      <c r="M96" s="63" t="s">
        <v>1672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2934</v>
      </c>
      <c r="U96" s="70" t="s">
        <v>2444</v>
      </c>
      <c r="V96" s="70" t="s">
        <v>2444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61" t="str">
        <f>IF(ISNA(VLOOKUP(X96,Sheet2!J:J,1,0)),"//","")</f>
        <v/>
      </c>
      <c r="AC96" s="110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3800</v>
      </c>
      <c r="D97" s="59" t="s">
        <v>2486</v>
      </c>
      <c r="E97" s="65" t="s">
        <v>4291</v>
      </c>
      <c r="F97" s="65" t="s">
        <v>4291</v>
      </c>
      <c r="G97" s="91">
        <v>0</v>
      </c>
      <c r="H97" s="91">
        <v>99</v>
      </c>
      <c r="I97" s="177" t="s">
        <v>3</v>
      </c>
      <c r="J97" s="65" t="s">
        <v>1555</v>
      </c>
      <c r="K97" s="66" t="s">
        <v>4289</v>
      </c>
      <c r="L97" s="67"/>
      <c r="M97" s="63" t="s">
        <v>1789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2934</v>
      </c>
      <c r="U97" s="70" t="s">
        <v>2444</v>
      </c>
      <c r="V97" s="70" t="s">
        <v>2444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61" t="str">
        <f>IF(ISNA(VLOOKUP(X97,Sheet2!J:J,1,0)),"//","")</f>
        <v/>
      </c>
      <c r="AC97" s="110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3801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7" t="s">
        <v>3</v>
      </c>
      <c r="J98" s="65" t="s">
        <v>1555</v>
      </c>
      <c r="K98" s="66" t="s">
        <v>4289</v>
      </c>
      <c r="L98" s="67"/>
      <c r="M98" s="63" t="s">
        <v>1795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2934</v>
      </c>
      <c r="U98" s="70" t="s">
        <v>2444</v>
      </c>
      <c r="V98" s="70" t="s">
        <v>2444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61" t="str">
        <f>IF(ISNA(VLOOKUP(X98,Sheet2!J:J,1,0)),"//","")</f>
        <v/>
      </c>
      <c r="AC98" s="110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3802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7" t="s">
        <v>3</v>
      </c>
      <c r="J99" s="65" t="s">
        <v>1555</v>
      </c>
      <c r="K99" s="66" t="s">
        <v>4289</v>
      </c>
      <c r="L99" s="67"/>
      <c r="M99" s="63" t="s">
        <v>1736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2444</v>
      </c>
      <c r="U99" s="70" t="s">
        <v>2444</v>
      </c>
      <c r="V99" s="70" t="s">
        <v>2444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61" t="str">
        <f>IF(ISNA(VLOOKUP(X99,Sheet2!J:J,1,0)),"//","")</f>
        <v/>
      </c>
      <c r="AC99" s="110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3803</v>
      </c>
      <c r="D100" s="59" t="s">
        <v>1143</v>
      </c>
      <c r="E100" s="65" t="s">
        <v>1488</v>
      </c>
      <c r="F100" s="65" t="s">
        <v>1488</v>
      </c>
      <c r="G100" s="68">
        <v>0</v>
      </c>
      <c r="H100" s="68">
        <v>0</v>
      </c>
      <c r="I100" s="177" t="s">
        <v>3</v>
      </c>
      <c r="J100" s="65" t="s">
        <v>1555</v>
      </c>
      <c r="K100" s="66" t="s">
        <v>4289</v>
      </c>
      <c r="L100" s="67"/>
      <c r="M100" s="63" t="s">
        <v>1143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2934</v>
      </c>
      <c r="U100" s="70" t="s">
        <v>2444</v>
      </c>
      <c r="V100" s="70" t="s">
        <v>2444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61" t="str">
        <f>IF(ISNA(VLOOKUP(X100,Sheet2!J:J,1,0)),"//","")</f>
        <v/>
      </c>
      <c r="AC100" s="110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3804</v>
      </c>
      <c r="D101" s="59" t="s">
        <v>441</v>
      </c>
      <c r="E101" s="65" t="s">
        <v>1490</v>
      </c>
      <c r="F101" s="65" t="s">
        <v>1490</v>
      </c>
      <c r="G101" s="68">
        <v>0</v>
      </c>
      <c r="H101" s="68">
        <v>0</v>
      </c>
      <c r="I101" s="177" t="s">
        <v>3</v>
      </c>
      <c r="J101" s="65" t="s">
        <v>1555</v>
      </c>
      <c r="K101" s="66" t="s">
        <v>4289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2934</v>
      </c>
      <c r="U101" s="70" t="s">
        <v>2444</v>
      </c>
      <c r="V101" s="70" t="s">
        <v>2444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61" t="str">
        <f>IF(ISNA(VLOOKUP(X101,Sheet2!J:J,1,0)),"//","")</f>
        <v/>
      </c>
      <c r="AC101" s="110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3805</v>
      </c>
      <c r="D102" s="69" t="s">
        <v>3091</v>
      </c>
      <c r="E102" s="65" t="s">
        <v>1489</v>
      </c>
      <c r="F102" s="65" t="s">
        <v>1489</v>
      </c>
      <c r="G102" s="68">
        <v>0</v>
      </c>
      <c r="H102" s="68">
        <v>0</v>
      </c>
      <c r="I102" s="177" t="s">
        <v>3</v>
      </c>
      <c r="J102" s="65" t="s">
        <v>1555</v>
      </c>
      <c r="K102" s="66" t="s">
        <v>4289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2934</v>
      </c>
      <c r="U102" s="70" t="s">
        <v>2444</v>
      </c>
      <c r="V102" s="70" t="s">
        <v>2444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61" t="str">
        <f>IF(ISNA(VLOOKUP(X102,Sheet2!J:J,1,0)),"//","")</f>
        <v/>
      </c>
      <c r="AC102" s="110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3806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7" t="s">
        <v>3</v>
      </c>
      <c r="J103" s="65" t="s">
        <v>1555</v>
      </c>
      <c r="K103" s="66" t="s">
        <v>4289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2934</v>
      </c>
      <c r="U103" s="70" t="s">
        <v>2444</v>
      </c>
      <c r="V103" s="70" t="s">
        <v>2877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61" t="str">
        <f>IF(ISNA(VLOOKUP(X103,Sheet2!J:J,1,0)),"//","")</f>
        <v/>
      </c>
      <c r="AC103" s="110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3807</v>
      </c>
      <c r="D104" s="69" t="s">
        <v>3092</v>
      </c>
      <c r="E104" s="65" t="s">
        <v>881</v>
      </c>
      <c r="F104" s="65" t="s">
        <v>881</v>
      </c>
      <c r="G104" s="68">
        <v>0</v>
      </c>
      <c r="H104" s="68">
        <v>0</v>
      </c>
      <c r="I104" s="177" t="s">
        <v>3</v>
      </c>
      <c r="J104" s="65" t="s">
        <v>1555</v>
      </c>
      <c r="K104" s="66" t="s">
        <v>4289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2934</v>
      </c>
      <c r="U104" s="70" t="s">
        <v>2444</v>
      </c>
      <c r="V104" s="70" t="s">
        <v>2444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61" t="str">
        <f>IF(ISNA(VLOOKUP(X104,Sheet2!J:J,1,0)),"//","")</f>
        <v/>
      </c>
      <c r="AC104" s="110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3808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7" t="s">
        <v>3</v>
      </c>
      <c r="J105" s="65" t="s">
        <v>1555</v>
      </c>
      <c r="K105" s="66" t="s">
        <v>4289</v>
      </c>
      <c r="L105" s="67"/>
      <c r="M105" s="63" t="s">
        <v>1787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2934</v>
      </c>
      <c r="U105" s="70" t="s">
        <v>2444</v>
      </c>
      <c r="V105" s="70" t="s">
        <v>2444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61" t="str">
        <f>IF(ISNA(VLOOKUP(X105,Sheet2!J:J,1,0)),"//","")</f>
        <v/>
      </c>
      <c r="AC105" s="110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3983</v>
      </c>
      <c r="D106" s="59" t="s">
        <v>3090</v>
      </c>
      <c r="E106" s="65" t="s">
        <v>374</v>
      </c>
      <c r="F106" s="65" t="s">
        <v>374</v>
      </c>
      <c r="G106" s="193">
        <v>0</v>
      </c>
      <c r="H106" s="193">
        <v>0</v>
      </c>
      <c r="I106" s="177" t="s">
        <v>3</v>
      </c>
      <c r="J106" s="65" t="s">
        <v>1555</v>
      </c>
      <c r="K106" s="66" t="s">
        <v>4289</v>
      </c>
      <c r="L106" s="67" t="s">
        <v>2597</v>
      </c>
      <c r="M106" s="63" t="s">
        <v>2118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2444</v>
      </c>
      <c r="U106" s="70" t="s">
        <v>2444</v>
      </c>
      <c r="V106" s="70" t="s">
        <v>2444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61" t="str">
        <f>IF(ISNA(VLOOKUP(X106,Sheet2!J:J,1,0)),"//","")</f>
        <v>//</v>
      </c>
      <c r="AC106" s="110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3810</v>
      </c>
      <c r="D107" s="59" t="s">
        <v>7</v>
      </c>
      <c r="E107" s="65" t="s">
        <v>1320</v>
      </c>
      <c r="F107" s="65" t="s">
        <v>1320</v>
      </c>
      <c r="G107" s="91">
        <v>0</v>
      </c>
      <c r="H107" s="91">
        <v>0</v>
      </c>
      <c r="I107" s="177" t="s">
        <v>3</v>
      </c>
      <c r="J107" s="65" t="s">
        <v>1555</v>
      </c>
      <c r="K107" s="66" t="s">
        <v>4289</v>
      </c>
      <c r="L107" s="67"/>
      <c r="M107" s="63" t="s">
        <v>1878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2934</v>
      </c>
      <c r="U107" s="70" t="s">
        <v>2444</v>
      </c>
      <c r="V107" s="70" t="s">
        <v>2444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61" t="str">
        <f>IF(ISNA(VLOOKUP(X107,Sheet2!J:J,1,0)),"//","")</f>
        <v/>
      </c>
      <c r="AC107" s="110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3811</v>
      </c>
      <c r="D108" s="59" t="s">
        <v>7</v>
      </c>
      <c r="E108" s="65" t="s">
        <v>1317</v>
      </c>
      <c r="F108" s="65" t="s">
        <v>1317</v>
      </c>
      <c r="G108" s="91">
        <v>0</v>
      </c>
      <c r="H108" s="91">
        <v>0</v>
      </c>
      <c r="I108" s="177" t="s">
        <v>3</v>
      </c>
      <c r="J108" s="65" t="s">
        <v>1555</v>
      </c>
      <c r="K108" s="66" t="s">
        <v>4289</v>
      </c>
      <c r="L108" s="67"/>
      <c r="M108" s="63" t="s">
        <v>1868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2444</v>
      </c>
      <c r="U108" s="70" t="s">
        <v>2444</v>
      </c>
      <c r="V108" s="70" t="s">
        <v>2444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61" t="str">
        <f>IF(ISNA(VLOOKUP(X108,Sheet2!J:J,1,0)),"//","")</f>
        <v/>
      </c>
      <c r="AC108" s="110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3812</v>
      </c>
      <c r="D109" s="59" t="s">
        <v>7</v>
      </c>
      <c r="E109" s="65" t="s">
        <v>1319</v>
      </c>
      <c r="F109" s="65" t="s">
        <v>1319</v>
      </c>
      <c r="G109" s="91">
        <v>0</v>
      </c>
      <c r="H109" s="91">
        <v>0</v>
      </c>
      <c r="I109" s="177" t="s">
        <v>3</v>
      </c>
      <c r="J109" s="65" t="s">
        <v>1555</v>
      </c>
      <c r="K109" s="66" t="s">
        <v>4289</v>
      </c>
      <c r="L109" s="67"/>
      <c r="M109" s="63" t="s">
        <v>1873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2444</v>
      </c>
      <c r="U109" s="70" t="s">
        <v>2444</v>
      </c>
      <c r="V109" s="70" t="s">
        <v>2444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61" t="str">
        <f>IF(ISNA(VLOOKUP(X109,Sheet2!J:J,1,0)),"//","")</f>
        <v/>
      </c>
      <c r="AC109" s="110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3813</v>
      </c>
      <c r="D110" s="59" t="s">
        <v>7</v>
      </c>
      <c r="E110" s="65" t="s">
        <v>1504</v>
      </c>
      <c r="F110" s="65" t="s">
        <v>1504</v>
      </c>
      <c r="G110" s="91">
        <v>0</v>
      </c>
      <c r="H110" s="91">
        <v>0</v>
      </c>
      <c r="I110" s="177" t="s">
        <v>3</v>
      </c>
      <c r="J110" s="65" t="s">
        <v>1555</v>
      </c>
      <c r="K110" s="66" t="s">
        <v>4289</v>
      </c>
      <c r="L110" s="67"/>
      <c r="M110" s="63" t="s">
        <v>2264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2934</v>
      </c>
      <c r="U110" s="70" t="s">
        <v>2444</v>
      </c>
      <c r="V110" s="70" t="s">
        <v>2864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61" t="str">
        <f>IF(ISNA(VLOOKUP(X110,Sheet2!J:J,1,0)),"//","")</f>
        <v/>
      </c>
      <c r="AC110" s="110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3814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7" t="s">
        <v>3</v>
      </c>
      <c r="J111" s="65" t="s">
        <v>1555</v>
      </c>
      <c r="K111" s="66" t="s">
        <v>4289</v>
      </c>
      <c r="L111" s="67"/>
      <c r="M111" s="63" t="s">
        <v>1925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2962</v>
      </c>
      <c r="U111" s="70" t="s">
        <v>2444</v>
      </c>
      <c r="V111" s="70" t="s">
        <v>2444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61" t="str">
        <f>IF(ISNA(VLOOKUP(X111,Sheet2!J:J,1,0)),"//","")</f>
        <v>//</v>
      </c>
      <c r="AC111" s="110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3815</v>
      </c>
      <c r="D112" s="59" t="s">
        <v>7</v>
      </c>
      <c r="E112" s="65" t="s">
        <v>1346</v>
      </c>
      <c r="F112" s="65" t="s">
        <v>1346</v>
      </c>
      <c r="G112" s="91">
        <v>0</v>
      </c>
      <c r="H112" s="91">
        <v>0</v>
      </c>
      <c r="I112" s="177" t="s">
        <v>3</v>
      </c>
      <c r="J112" s="65" t="s">
        <v>1555</v>
      </c>
      <c r="K112" s="66" t="s">
        <v>4289</v>
      </c>
      <c r="L112" s="67"/>
      <c r="M112" s="63" t="s">
        <v>1926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2934</v>
      </c>
      <c r="U112" s="70" t="s">
        <v>2444</v>
      </c>
      <c r="V112" s="70" t="s">
        <v>2444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61" t="str">
        <f>IF(ISNA(VLOOKUP(X112,Sheet2!J:J,1,0)),"//","")</f>
        <v/>
      </c>
      <c r="AC112" s="110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3816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7" t="s">
        <v>3</v>
      </c>
      <c r="J113" s="65" t="s">
        <v>1555</v>
      </c>
      <c r="K113" s="66" t="s">
        <v>4289</v>
      </c>
      <c r="L113" s="67"/>
      <c r="M113" s="63" t="s">
        <v>2146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2934</v>
      </c>
      <c r="U113" s="70" t="s">
        <v>2444</v>
      </c>
      <c r="V113" s="70" t="s">
        <v>2444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61" t="str">
        <f>IF(ISNA(VLOOKUP(X113,Sheet2!J:J,1,0)),"//","")</f>
        <v>//</v>
      </c>
      <c r="AC113" s="110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3817</v>
      </c>
      <c r="D114" s="59" t="s">
        <v>7</v>
      </c>
      <c r="E114" s="65" t="s">
        <v>426</v>
      </c>
      <c r="F114" s="65" t="s">
        <v>426</v>
      </c>
      <c r="G114" s="193">
        <v>0</v>
      </c>
      <c r="H114" s="193">
        <v>0</v>
      </c>
      <c r="I114" s="65" t="s">
        <v>1</v>
      </c>
      <c r="J114" s="65" t="s">
        <v>1555</v>
      </c>
      <c r="K114" s="66" t="s">
        <v>4289</v>
      </c>
      <c r="L114" s="67"/>
      <c r="M114" s="63" t="s">
        <v>3501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2936</v>
      </c>
      <c r="U114" s="70" t="s">
        <v>2868</v>
      </c>
      <c r="V114" s="70" t="s">
        <v>2444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61" t="str">
        <f>IF(ISNA(VLOOKUP(X114,Sheet2!J:J,1,0)),"//","")</f>
        <v/>
      </c>
      <c r="AC114" s="110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3818</v>
      </c>
      <c r="D115" s="59" t="s">
        <v>2607</v>
      </c>
      <c r="E115" s="65" t="s">
        <v>42</v>
      </c>
      <c r="F115" s="65" t="s">
        <v>42</v>
      </c>
      <c r="G115" s="91">
        <v>0</v>
      </c>
      <c r="H115" s="91">
        <v>99</v>
      </c>
      <c r="I115" s="177" t="s">
        <v>3</v>
      </c>
      <c r="J115" s="65" t="s">
        <v>1555</v>
      </c>
      <c r="K115" s="66" t="s">
        <v>4289</v>
      </c>
      <c r="L115" s="67"/>
      <c r="M115" s="63" t="s">
        <v>1635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2444</v>
      </c>
      <c r="U115" s="70" t="s">
        <v>2444</v>
      </c>
      <c r="V115" s="70" t="s">
        <v>2444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61" t="str">
        <f>IF(ISNA(VLOOKUP(X115,Sheet2!J:J,1,0)),"//","")</f>
        <v>//</v>
      </c>
      <c r="AC115" s="110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3819</v>
      </c>
      <c r="D116" s="59" t="s">
        <v>2607</v>
      </c>
      <c r="E116" s="65" t="s">
        <v>324</v>
      </c>
      <c r="F116" s="65" t="s">
        <v>324</v>
      </c>
      <c r="G116" s="91">
        <v>0</v>
      </c>
      <c r="H116" s="91">
        <v>99</v>
      </c>
      <c r="I116" s="177" t="s">
        <v>3</v>
      </c>
      <c r="J116" s="65" t="s">
        <v>1555</v>
      </c>
      <c r="K116" s="66" t="s">
        <v>4289</v>
      </c>
      <c r="L116" s="67"/>
      <c r="M116" s="63" t="s">
        <v>2051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2444</v>
      </c>
      <c r="U116" s="70" t="s">
        <v>2444</v>
      </c>
      <c r="V116" s="70" t="s">
        <v>2444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61" t="str">
        <f>IF(ISNA(VLOOKUP(X116,Sheet2!J:J,1,0)),"//","")</f>
        <v>//</v>
      </c>
      <c r="AC116" s="110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3820</v>
      </c>
      <c r="D117" s="59" t="s">
        <v>2607</v>
      </c>
      <c r="E117" s="65" t="s">
        <v>104</v>
      </c>
      <c r="F117" s="65" t="s">
        <v>104</v>
      </c>
      <c r="G117" s="91">
        <v>0</v>
      </c>
      <c r="H117" s="91">
        <v>99</v>
      </c>
      <c r="I117" s="177" t="s">
        <v>3</v>
      </c>
      <c r="J117" s="65" t="s">
        <v>1555</v>
      </c>
      <c r="K117" s="66" t="s">
        <v>4289</v>
      </c>
      <c r="L117" s="67"/>
      <c r="M117" s="63" t="s">
        <v>1727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2444</v>
      </c>
      <c r="U117" s="70" t="s">
        <v>2444</v>
      </c>
      <c r="V117" s="70" t="s">
        <v>2444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61" t="str">
        <f>IF(ISNA(VLOOKUP(X117,Sheet2!J:J,1,0)),"//","")</f>
        <v>//</v>
      </c>
      <c r="AC117" s="110" t="str">
        <f t="shared" si="24"/>
        <v>FF</v>
      </c>
      <c r="AD117" t="b">
        <f t="shared" si="25"/>
        <v>1</v>
      </c>
    </row>
    <row r="118" spans="1:30" s="128" customFormat="1">
      <c r="A118" s="123">
        <f t="shared" si="26"/>
        <v>118</v>
      </c>
      <c r="B118" s="55">
        <f t="shared" si="18"/>
        <v>113</v>
      </c>
      <c r="C118" s="124" t="s">
        <v>4653</v>
      </c>
      <c r="D118" s="124" t="s">
        <v>4988</v>
      </c>
      <c r="E118" s="125" t="s">
        <v>225</v>
      </c>
      <c r="F118" s="125" t="s">
        <v>225</v>
      </c>
      <c r="G118" s="191">
        <v>0</v>
      </c>
      <c r="H118" s="191">
        <v>0</v>
      </c>
      <c r="I118" s="177" t="s">
        <v>3</v>
      </c>
      <c r="J118" s="65" t="s">
        <v>1555</v>
      </c>
      <c r="K118" s="127" t="s">
        <v>4289</v>
      </c>
      <c r="M118" s="18" t="s">
        <v>1905</v>
      </c>
      <c r="N118" s="18"/>
      <c r="P118" s="128" t="str">
        <f t="shared" si="16"/>
        <v/>
      </c>
      <c r="Q118" s="128" t="str">
        <f>IF(ISNA(VLOOKUP(AC118,#REF!,1)),"//","")</f>
        <v/>
      </c>
      <c r="S118" s="43">
        <f t="shared" si="19"/>
        <v>95</v>
      </c>
      <c r="T118" s="123" t="s">
        <v>2444</v>
      </c>
      <c r="U118" s="126" t="s">
        <v>2444</v>
      </c>
      <c r="V118" s="126" t="s">
        <v>2444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61" t="str">
        <f>IF(ISNA(VLOOKUP(X118,Sheet2!J:J,1,0)),"//","")</f>
        <v>//</v>
      </c>
      <c r="AC118" s="110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4105</v>
      </c>
      <c r="D119" s="59" t="s">
        <v>7</v>
      </c>
      <c r="E119" s="134" t="s">
        <v>4135</v>
      </c>
      <c r="F119" s="134" t="s">
        <v>4135</v>
      </c>
      <c r="G119" s="75">
        <v>0</v>
      </c>
      <c r="H119" s="75">
        <v>0</v>
      </c>
      <c r="I119" s="65" t="s">
        <v>1</v>
      </c>
      <c r="J119" s="65" t="s">
        <v>1555</v>
      </c>
      <c r="K119" s="66" t="s">
        <v>4125</v>
      </c>
      <c r="L119" s="67" t="s">
        <v>4292</v>
      </c>
      <c r="M119" s="63" t="s">
        <v>4141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61" t="str">
        <f>IF(ISNA(VLOOKUP(X119,Sheet2!J:J,1,0)),"//","")</f>
        <v/>
      </c>
      <c r="AC119" s="110" t="str">
        <f t="shared" si="24"/>
        <v/>
      </c>
      <c r="AD119" t="b">
        <f t="shared" si="25"/>
        <v>1</v>
      </c>
    </row>
    <row r="120" spans="1:30" s="128" customFormat="1">
      <c r="A120" s="123">
        <f t="shared" si="26"/>
        <v>120</v>
      </c>
      <c r="B120" s="55">
        <f t="shared" si="18"/>
        <v>115</v>
      </c>
      <c r="C120" s="124" t="s">
        <v>4015</v>
      </c>
      <c r="D120" s="124" t="s">
        <v>4798</v>
      </c>
      <c r="E120" s="125" t="s">
        <v>1493</v>
      </c>
      <c r="F120" s="125" t="s">
        <v>1493</v>
      </c>
      <c r="G120" s="135">
        <v>0</v>
      </c>
      <c r="H120" s="135">
        <v>0</v>
      </c>
      <c r="I120" s="177" t="s">
        <v>3</v>
      </c>
      <c r="J120" s="125" t="s">
        <v>1555</v>
      </c>
      <c r="K120" s="127" t="s">
        <v>4289</v>
      </c>
      <c r="M120" s="18" t="s">
        <v>2239</v>
      </c>
      <c r="N120" s="18"/>
      <c r="P120" s="128" t="str">
        <f t="shared" si="16"/>
        <v/>
      </c>
      <c r="Q120" s="128" t="str">
        <f>IF(ISNA(VLOOKUP(AC120,#REF!,1)),"//","")</f>
        <v/>
      </c>
      <c r="S120" s="43">
        <f t="shared" si="19"/>
        <v>96</v>
      </c>
      <c r="T120" s="123" t="s">
        <v>2933</v>
      </c>
      <c r="U120" s="126" t="s">
        <v>2444</v>
      </c>
      <c r="V120" s="126" t="s">
        <v>2444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61" t="str">
        <f>IF(ISNA(VLOOKUP(X120,Sheet2!J:J,1,0)),"//","")</f>
        <v/>
      </c>
      <c r="AC120" s="110" t="str">
        <f t="shared" si="24"/>
        <v>&gt;DEG</v>
      </c>
      <c r="AD120" t="b">
        <f t="shared" si="25"/>
        <v>1</v>
      </c>
    </row>
    <row r="121" spans="1:30" s="128" customFormat="1">
      <c r="A121" s="123">
        <f t="shared" si="26"/>
        <v>121</v>
      </c>
      <c r="B121" s="55">
        <f t="shared" si="18"/>
        <v>116</v>
      </c>
      <c r="C121" s="124" t="s">
        <v>4015</v>
      </c>
      <c r="D121" s="124" t="s">
        <v>4802</v>
      </c>
      <c r="E121" s="125" t="s">
        <v>447</v>
      </c>
      <c r="F121" s="125" t="s">
        <v>447</v>
      </c>
      <c r="G121" s="135">
        <v>0</v>
      </c>
      <c r="H121" s="135">
        <v>0</v>
      </c>
      <c r="I121" s="177" t="s">
        <v>3</v>
      </c>
      <c r="J121" s="125" t="s">
        <v>1555</v>
      </c>
      <c r="K121" s="127" t="s">
        <v>4289</v>
      </c>
      <c r="M121" s="18" t="s">
        <v>2240</v>
      </c>
      <c r="N121" s="18"/>
      <c r="P121" s="128" t="str">
        <f t="shared" si="16"/>
        <v/>
      </c>
      <c r="Q121" s="128" t="str">
        <f>IF(ISNA(VLOOKUP(AC121,#REF!,1)),"//","")</f>
        <v/>
      </c>
      <c r="S121" s="43">
        <f t="shared" si="19"/>
        <v>97</v>
      </c>
      <c r="T121" s="123" t="s">
        <v>2933</v>
      </c>
      <c r="U121" s="126" t="s">
        <v>2444</v>
      </c>
      <c r="V121" s="126" t="s">
        <v>2444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61" t="str">
        <f>IF(ISNA(VLOOKUP(X121,Sheet2!J:J,1,0)),"//","")</f>
        <v/>
      </c>
      <c r="AC121" s="110" t="str">
        <f t="shared" si="24"/>
        <v>&gt;D.MS</v>
      </c>
      <c r="AD121" t="b">
        <f t="shared" si="25"/>
        <v>1</v>
      </c>
    </row>
    <row r="122" spans="1:30" s="128" customFormat="1">
      <c r="A122" s="123">
        <f t="shared" si="26"/>
        <v>122</v>
      </c>
      <c r="B122" s="55">
        <f t="shared" si="18"/>
        <v>117</v>
      </c>
      <c r="C122" s="124" t="s">
        <v>4015</v>
      </c>
      <c r="D122" s="124" t="s">
        <v>4800</v>
      </c>
      <c r="E122" s="125" t="s">
        <v>448</v>
      </c>
      <c r="F122" s="125" t="s">
        <v>448</v>
      </c>
      <c r="G122" s="135">
        <v>0</v>
      </c>
      <c r="H122" s="135">
        <v>0</v>
      </c>
      <c r="I122" s="177" t="s">
        <v>3</v>
      </c>
      <c r="J122" s="125" t="s">
        <v>1555</v>
      </c>
      <c r="K122" s="127" t="s">
        <v>4289</v>
      </c>
      <c r="M122" s="18" t="s">
        <v>2241</v>
      </c>
      <c r="N122" s="18"/>
      <c r="P122" s="128" t="str">
        <f t="shared" si="16"/>
        <v/>
      </c>
      <c r="Q122" s="128" t="str">
        <f>IF(ISNA(VLOOKUP(AC122,#REF!,1)),"//","")</f>
        <v/>
      </c>
      <c r="S122" s="43">
        <f t="shared" si="19"/>
        <v>98</v>
      </c>
      <c r="T122" s="123" t="s">
        <v>2933</v>
      </c>
      <c r="U122" s="126" t="s">
        <v>2444</v>
      </c>
      <c r="V122" s="126" t="s">
        <v>2444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61" t="str">
        <f>IF(ISNA(VLOOKUP(X122,Sheet2!J:J,1,0)),"//","")</f>
        <v/>
      </c>
      <c r="AC122" s="110" t="str">
        <f t="shared" si="24"/>
        <v>&gt;GRAD</v>
      </c>
      <c r="AD122" t="b">
        <f t="shared" si="25"/>
        <v>1</v>
      </c>
    </row>
    <row r="123" spans="1:30" s="128" customFormat="1">
      <c r="A123" s="123">
        <f t="shared" si="26"/>
        <v>123</v>
      </c>
      <c r="B123" s="55">
        <f t="shared" si="18"/>
        <v>118</v>
      </c>
      <c r="C123" s="124" t="s">
        <v>4015</v>
      </c>
      <c r="D123" s="124" t="s">
        <v>4801</v>
      </c>
      <c r="E123" s="125" t="s">
        <v>453</v>
      </c>
      <c r="F123" s="125" t="s">
        <v>453</v>
      </c>
      <c r="G123" s="191">
        <v>0</v>
      </c>
      <c r="H123" s="191">
        <v>0</v>
      </c>
      <c r="I123" s="177" t="s">
        <v>3</v>
      </c>
      <c r="J123" s="125" t="s">
        <v>1555</v>
      </c>
      <c r="K123" s="127" t="s">
        <v>4289</v>
      </c>
      <c r="M123" s="18" t="s">
        <v>2245</v>
      </c>
      <c r="N123" s="18"/>
      <c r="P123" s="128" t="str">
        <f t="shared" si="16"/>
        <v/>
      </c>
      <c r="Q123" s="128" t="str">
        <f>IF(ISNA(VLOOKUP(AC123,#REF!,1)),"//","")</f>
        <v/>
      </c>
      <c r="S123" s="43">
        <f t="shared" si="19"/>
        <v>99</v>
      </c>
      <c r="T123" s="123" t="s">
        <v>2933</v>
      </c>
      <c r="U123" s="126" t="s">
        <v>2444</v>
      </c>
      <c r="V123" s="126" t="s">
        <v>2444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61" t="str">
        <f>IF(ISNA(VLOOKUP(X123,Sheet2!J:J,1,0)),"//","")</f>
        <v/>
      </c>
      <c r="AC123" s="110" t="str">
        <f t="shared" si="24"/>
        <v>&gt;MULPI</v>
      </c>
      <c r="AD123" t="b">
        <f t="shared" si="25"/>
        <v>1</v>
      </c>
    </row>
    <row r="124" spans="1:30" s="128" customFormat="1">
      <c r="A124" s="123">
        <f t="shared" si="26"/>
        <v>124</v>
      </c>
      <c r="B124" s="55">
        <f t="shared" si="18"/>
        <v>119</v>
      </c>
      <c r="C124" s="124" t="s">
        <v>4015</v>
      </c>
      <c r="D124" s="136" t="s">
        <v>4799</v>
      </c>
      <c r="E124" s="125" t="s">
        <v>1498</v>
      </c>
      <c r="F124" s="125" t="s">
        <v>1498</v>
      </c>
      <c r="G124" s="191">
        <v>0</v>
      </c>
      <c r="H124" s="191">
        <v>0</v>
      </c>
      <c r="I124" s="177" t="s">
        <v>3</v>
      </c>
      <c r="J124" s="125" t="s">
        <v>1555</v>
      </c>
      <c r="K124" s="127" t="s">
        <v>4289</v>
      </c>
      <c r="L124" s="124"/>
      <c r="M124" s="18" t="s">
        <v>2247</v>
      </c>
      <c r="N124" s="18"/>
      <c r="P124" s="128" t="str">
        <f t="shared" si="16"/>
        <v/>
      </c>
      <c r="Q124" s="128" t="str">
        <f>IF(ISNA(VLOOKUP(AC124,#REF!,1)),"//","")</f>
        <v/>
      </c>
      <c r="S124" s="43">
        <f t="shared" si="19"/>
        <v>100</v>
      </c>
      <c r="T124" s="123" t="s">
        <v>2933</v>
      </c>
      <c r="U124" s="126" t="s">
        <v>2444</v>
      </c>
      <c r="V124" s="126" t="s">
        <v>2444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61" t="str">
        <f>IF(ISNA(VLOOKUP(X124,Sheet2!J:J,1,0)),"//","")</f>
        <v/>
      </c>
      <c r="AC124" s="110" t="str">
        <f t="shared" si="24"/>
        <v>&gt;RAD</v>
      </c>
      <c r="AD124" t="b">
        <f t="shared" si="25"/>
        <v>1</v>
      </c>
    </row>
    <row r="125" spans="1:30" s="128" customFormat="1">
      <c r="A125" s="123">
        <f t="shared" si="26"/>
        <v>125</v>
      </c>
      <c r="B125" s="55">
        <f t="shared" si="18"/>
        <v>120</v>
      </c>
      <c r="C125" s="124" t="s">
        <v>3919</v>
      </c>
      <c r="D125" s="124" t="s">
        <v>7</v>
      </c>
      <c r="E125" s="125" t="s">
        <v>1232</v>
      </c>
      <c r="F125" s="125" t="s">
        <v>1232</v>
      </c>
      <c r="G125" s="191">
        <v>0</v>
      </c>
      <c r="H125" s="191">
        <v>0</v>
      </c>
      <c r="I125" s="177" t="s">
        <v>3</v>
      </c>
      <c r="J125" s="125" t="s">
        <v>1555</v>
      </c>
      <c r="K125" s="127" t="s">
        <v>4289</v>
      </c>
      <c r="M125" s="18" t="s">
        <v>1688</v>
      </c>
      <c r="N125" s="18"/>
      <c r="P125" s="128" t="str">
        <f t="shared" si="16"/>
        <v/>
      </c>
      <c r="Q125" s="128" t="str">
        <f>IF(ISNA(VLOOKUP(AC125,#REF!,1)),"//","")</f>
        <v/>
      </c>
      <c r="S125" s="43">
        <f t="shared" si="19"/>
        <v>101</v>
      </c>
      <c r="T125" s="123" t="s">
        <v>2933</v>
      </c>
      <c r="U125" s="126" t="s">
        <v>2444</v>
      </c>
      <c r="V125" s="126" t="s">
        <v>2444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61" t="str">
        <f>IF(ISNA(VLOOKUP(X125,Sheet2!J:J,1,0)),"//","")</f>
        <v/>
      </c>
      <c r="AC125" s="110" t="str">
        <f t="shared" si="24"/>
        <v>D&gt;R</v>
      </c>
      <c r="AD125" t="b">
        <f t="shared" si="25"/>
        <v>1</v>
      </c>
    </row>
    <row r="126" spans="1:30" s="128" customFormat="1">
      <c r="A126" s="123">
        <f t="shared" si="26"/>
        <v>126</v>
      </c>
      <c r="B126" s="55">
        <f t="shared" si="18"/>
        <v>121</v>
      </c>
      <c r="C126" s="124" t="s">
        <v>3954</v>
      </c>
      <c r="D126" s="124" t="s">
        <v>7</v>
      </c>
      <c r="E126" s="125" t="s">
        <v>1397</v>
      </c>
      <c r="F126" s="125" t="s">
        <v>1397</v>
      </c>
      <c r="G126" s="191">
        <v>0</v>
      </c>
      <c r="H126" s="191">
        <v>0</v>
      </c>
      <c r="I126" s="177" t="s">
        <v>3</v>
      </c>
      <c r="J126" s="125" t="s">
        <v>1555</v>
      </c>
      <c r="K126" s="127" t="s">
        <v>4289</v>
      </c>
      <c r="M126" s="18" t="s">
        <v>2022</v>
      </c>
      <c r="N126" s="18"/>
      <c r="P126" s="128" t="str">
        <f t="shared" si="16"/>
        <v/>
      </c>
      <c r="Q126" s="128" t="str">
        <f>IF(ISNA(VLOOKUP(AC126,#REF!,1)),"//","")</f>
        <v/>
      </c>
      <c r="S126" s="43">
        <f t="shared" si="19"/>
        <v>102</v>
      </c>
      <c r="T126" s="123" t="s">
        <v>2933</v>
      </c>
      <c r="U126" s="126" t="s">
        <v>2444</v>
      </c>
      <c r="V126" s="126" t="s">
        <v>2444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61" t="str">
        <f>IF(ISNA(VLOOKUP(X126,Sheet2!J:J,1,0)),"//","")</f>
        <v/>
      </c>
      <c r="AC126" s="110" t="str">
        <f t="shared" si="24"/>
        <v>R&gt;D</v>
      </c>
      <c r="AD126" t="b">
        <f t="shared" si="25"/>
        <v>1</v>
      </c>
    </row>
    <row r="127" spans="1:30" s="128" customFormat="1">
      <c r="A127" s="123">
        <f t="shared" si="26"/>
        <v>127</v>
      </c>
      <c r="B127" s="55">
        <f t="shared" si="18"/>
        <v>122</v>
      </c>
      <c r="C127" s="124" t="s">
        <v>3951</v>
      </c>
      <c r="D127" s="136" t="s">
        <v>7</v>
      </c>
      <c r="E127" s="130" t="s">
        <v>1389</v>
      </c>
      <c r="F127" s="130" t="s">
        <v>1389</v>
      </c>
      <c r="G127" s="191">
        <v>0</v>
      </c>
      <c r="H127" s="191">
        <v>0</v>
      </c>
      <c r="I127" s="177" t="s">
        <v>3</v>
      </c>
      <c r="J127" s="125" t="s">
        <v>1555</v>
      </c>
      <c r="K127" s="127" t="s">
        <v>4289</v>
      </c>
      <c r="M127" s="18" t="s">
        <v>2008</v>
      </c>
      <c r="N127" s="18"/>
      <c r="P127" s="128" t="str">
        <f t="shared" si="16"/>
        <v/>
      </c>
      <c r="Q127" s="128" t="str">
        <f>IF(ISNA(VLOOKUP(AC127,#REF!,1)),"//","")</f>
        <v/>
      </c>
      <c r="S127" s="43">
        <f t="shared" si="19"/>
        <v>103</v>
      </c>
      <c r="T127" s="123" t="s">
        <v>2934</v>
      </c>
      <c r="U127" s="126" t="s">
        <v>2444</v>
      </c>
      <c r="V127" s="126" t="s">
        <v>2444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61" t="str">
        <f>IF(ISNA(VLOOKUP(X127,Sheet2!J:J,1,0)),"//","")</f>
        <v>//</v>
      </c>
      <c r="AC127" s="110" t="str">
        <f t="shared" si="24"/>
        <v>RMD</v>
      </c>
      <c r="AD127" t="b">
        <f t="shared" si="25"/>
        <v>1</v>
      </c>
    </row>
    <row r="128" spans="1:30" s="128" customFormat="1">
      <c r="A128" s="123">
        <f t="shared" si="26"/>
        <v>128</v>
      </c>
      <c r="B128" s="55">
        <f t="shared" si="18"/>
        <v>123</v>
      </c>
      <c r="C128" s="124" t="s">
        <v>3863</v>
      </c>
      <c r="D128" s="124" t="s">
        <v>7</v>
      </c>
      <c r="E128" s="125" t="s">
        <v>1351</v>
      </c>
      <c r="F128" s="125" t="s">
        <v>1351</v>
      </c>
      <c r="G128" s="192">
        <v>0</v>
      </c>
      <c r="H128" s="192">
        <v>0</v>
      </c>
      <c r="I128" s="177" t="s">
        <v>3</v>
      </c>
      <c r="J128" s="125" t="s">
        <v>1555</v>
      </c>
      <c r="K128" s="127" t="s">
        <v>4289</v>
      </c>
      <c r="M128" s="18" t="s">
        <v>3514</v>
      </c>
      <c r="N128" s="18"/>
      <c r="P128" s="128" t="str">
        <f t="shared" si="16"/>
        <v/>
      </c>
      <c r="Q128" s="128" t="str">
        <f>IF(ISNA(VLOOKUP(AC128,#REF!,1)),"//","")</f>
        <v/>
      </c>
      <c r="S128" s="43">
        <f t="shared" si="19"/>
        <v>104</v>
      </c>
      <c r="T128" s="123" t="s">
        <v>2935</v>
      </c>
      <c r="U128" s="126" t="s">
        <v>2444</v>
      </c>
      <c r="V128" s="126" t="s">
        <v>2444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61" t="str">
        <f>IF(ISNA(VLOOKUP(X128,Sheet2!J:J,1,0)),"//","")</f>
        <v>//</v>
      </c>
      <c r="AC128" s="110" t="str">
        <f t="shared" si="24"/>
        <v>NOT</v>
      </c>
      <c r="AD128" t="b">
        <f t="shared" si="25"/>
        <v>1</v>
      </c>
    </row>
    <row r="129" spans="1:30" s="128" customFormat="1">
      <c r="A129" s="123">
        <f t="shared" si="26"/>
        <v>129</v>
      </c>
      <c r="B129" s="55">
        <f t="shared" si="18"/>
        <v>124</v>
      </c>
      <c r="C129" s="124" t="s">
        <v>3864</v>
      </c>
      <c r="D129" s="124" t="s">
        <v>7</v>
      </c>
      <c r="E129" s="125" t="s">
        <v>1176</v>
      </c>
      <c r="F129" s="125" t="s">
        <v>1176</v>
      </c>
      <c r="G129" s="192">
        <v>0</v>
      </c>
      <c r="H129" s="192">
        <v>0</v>
      </c>
      <c r="I129" s="177" t="s">
        <v>3</v>
      </c>
      <c r="J129" s="125" t="s">
        <v>1555</v>
      </c>
      <c r="K129" s="127" t="s">
        <v>4289</v>
      </c>
      <c r="M129" s="18" t="s">
        <v>3515</v>
      </c>
      <c r="N129" s="18"/>
      <c r="P129" s="128" t="str">
        <f t="shared" si="16"/>
        <v/>
      </c>
      <c r="Q129" s="128" t="str">
        <f>IF(ISNA(VLOOKUP(AC129,#REF!,1)),"//","")</f>
        <v/>
      </c>
      <c r="S129" s="43">
        <f t="shared" si="19"/>
        <v>105</v>
      </c>
      <c r="T129" s="123" t="s">
        <v>2935</v>
      </c>
      <c r="U129" s="126" t="s">
        <v>2444</v>
      </c>
      <c r="V129" s="126" t="s">
        <v>2444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61" t="str">
        <f>IF(ISNA(VLOOKUP(X129,Sheet2!J:J,1,0)),"//","")</f>
        <v>//</v>
      </c>
      <c r="AC129" s="110" t="str">
        <f t="shared" si="24"/>
        <v>AND</v>
      </c>
      <c r="AD129" t="b">
        <f t="shared" si="25"/>
        <v>1</v>
      </c>
    </row>
    <row r="130" spans="1:30" s="128" customFormat="1">
      <c r="A130" s="123">
        <f t="shared" si="26"/>
        <v>130</v>
      </c>
      <c r="B130" s="55">
        <f t="shared" si="18"/>
        <v>125</v>
      </c>
      <c r="C130" s="124" t="s">
        <v>3865</v>
      </c>
      <c r="D130" s="124" t="s">
        <v>7</v>
      </c>
      <c r="E130" s="125" t="s">
        <v>244</v>
      </c>
      <c r="F130" s="125" t="s">
        <v>244</v>
      </c>
      <c r="G130" s="192">
        <v>0</v>
      </c>
      <c r="H130" s="192">
        <v>0</v>
      </c>
      <c r="I130" s="177" t="s">
        <v>3</v>
      </c>
      <c r="J130" s="125" t="s">
        <v>1555</v>
      </c>
      <c r="K130" s="127" t="s">
        <v>4289</v>
      </c>
      <c r="M130" s="18" t="s">
        <v>3516</v>
      </c>
      <c r="N130" s="18"/>
      <c r="P130" s="128" t="str">
        <f t="shared" si="16"/>
        <v/>
      </c>
      <c r="Q130" s="128" t="str">
        <f>IF(ISNA(VLOOKUP(AC130,#REF!,1)),"//","")</f>
        <v/>
      </c>
      <c r="S130" s="43">
        <f t="shared" si="19"/>
        <v>106</v>
      </c>
      <c r="T130" s="123" t="s">
        <v>2935</v>
      </c>
      <c r="U130" s="126" t="s">
        <v>2444</v>
      </c>
      <c r="V130" s="126" t="s">
        <v>2444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61" t="str">
        <f>IF(ISNA(VLOOKUP(X130,Sheet2!J:J,1,0)),"//","")</f>
        <v>//</v>
      </c>
      <c r="AC130" s="110" t="str">
        <f t="shared" si="24"/>
        <v>OR</v>
      </c>
      <c r="AD130" t="b">
        <f t="shared" si="25"/>
        <v>1</v>
      </c>
    </row>
    <row r="131" spans="1:30" s="128" customFormat="1">
      <c r="A131" s="123">
        <f t="shared" si="26"/>
        <v>131</v>
      </c>
      <c r="B131" s="55">
        <f t="shared" si="18"/>
        <v>126</v>
      </c>
      <c r="C131" s="124" t="s">
        <v>3866</v>
      </c>
      <c r="D131" s="124" t="s">
        <v>7</v>
      </c>
      <c r="E131" s="125" t="s">
        <v>1452</v>
      </c>
      <c r="F131" s="125" t="s">
        <v>1452</v>
      </c>
      <c r="G131" s="192">
        <v>0</v>
      </c>
      <c r="H131" s="192">
        <v>0</v>
      </c>
      <c r="I131" s="177" t="s">
        <v>3</v>
      </c>
      <c r="J131" s="125" t="s">
        <v>1555</v>
      </c>
      <c r="K131" s="127" t="s">
        <v>4289</v>
      </c>
      <c r="M131" s="18" t="s">
        <v>3517</v>
      </c>
      <c r="N131" s="18"/>
      <c r="P131" s="128" t="str">
        <f t="shared" si="16"/>
        <v/>
      </c>
      <c r="Q131" s="128" t="str">
        <f>IF(ISNA(VLOOKUP(AC131,#REF!,1)),"//","")</f>
        <v/>
      </c>
      <c r="S131" s="43">
        <f t="shared" si="19"/>
        <v>107</v>
      </c>
      <c r="T131" s="123" t="s">
        <v>2935</v>
      </c>
      <c r="U131" s="126" t="s">
        <v>2444</v>
      </c>
      <c r="V131" s="126" t="s">
        <v>2444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61" t="str">
        <f>IF(ISNA(VLOOKUP(X131,Sheet2!J:J,1,0)),"//","")</f>
        <v>//</v>
      </c>
      <c r="AC131" s="110" t="str">
        <f t="shared" si="24"/>
        <v>XOR</v>
      </c>
      <c r="AD131" t="b">
        <f t="shared" si="25"/>
        <v>1</v>
      </c>
    </row>
    <row r="132" spans="1:30" s="128" customFormat="1">
      <c r="A132" s="123">
        <f t="shared" si="26"/>
        <v>132</v>
      </c>
      <c r="B132" s="55">
        <f t="shared" si="18"/>
        <v>127</v>
      </c>
      <c r="C132" s="129" t="s">
        <v>3991</v>
      </c>
      <c r="D132" s="124" t="s">
        <v>2486</v>
      </c>
      <c r="E132" s="125" t="s">
        <v>1456</v>
      </c>
      <c r="F132" s="125" t="s">
        <v>1456</v>
      </c>
      <c r="G132" s="191">
        <v>0</v>
      </c>
      <c r="H132" s="191">
        <v>99</v>
      </c>
      <c r="I132" s="177" t="s">
        <v>3</v>
      </c>
      <c r="J132" s="125" t="s">
        <v>1555</v>
      </c>
      <c r="K132" s="127" t="s">
        <v>4289</v>
      </c>
      <c r="M132" s="18" t="s">
        <v>2150</v>
      </c>
      <c r="N132" s="18"/>
      <c r="P132" s="128" t="str">
        <f t="shared" si="16"/>
        <v/>
      </c>
      <c r="Q132" s="128" t="str">
        <f>IF(ISNA(VLOOKUP(AC132,#REF!,1)),"//","")</f>
        <v/>
      </c>
      <c r="S132" s="43">
        <f t="shared" si="19"/>
        <v>108</v>
      </c>
      <c r="T132" s="123" t="s">
        <v>2957</v>
      </c>
      <c r="U132" s="126" t="s">
        <v>2444</v>
      </c>
      <c r="V132" s="126" t="s">
        <v>2444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61" t="str">
        <f>IF(ISNA(VLOOKUP(X132,Sheet2!J:J,1,0)),"//","")</f>
        <v>//</v>
      </c>
      <c r="AC132" s="110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2444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2444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2444</v>
      </c>
      <c r="U133" s="90" t="s">
        <v>2444</v>
      </c>
      <c r="V133" s="90" t="s">
        <v>2444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61" t="str">
        <f>IF(ISNA(VLOOKUP(X133,Sheet2!J:J,1,0)),"//","")</f>
        <v/>
      </c>
      <c r="AC133" s="110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2444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2444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2444</v>
      </c>
      <c r="U134" s="90" t="s">
        <v>2444</v>
      </c>
      <c r="V134" s="90" t="s">
        <v>2444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61" t="str">
        <f>IF(ISNA(VLOOKUP(X134,Sheet2!J:J,1,0)),"//","")</f>
        <v/>
      </c>
      <c r="AC134" s="110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2970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2444</v>
      </c>
      <c r="U135" s="90" t="s">
        <v>2444</v>
      </c>
      <c r="V135" s="90" t="s">
        <v>2444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61" t="str">
        <f>IF(ISNA(VLOOKUP(X135,Sheet2!J:J,1,0)),"//","")</f>
        <v/>
      </c>
      <c r="AC135" s="110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2971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2444</v>
      </c>
      <c r="U136" s="90" t="s">
        <v>2444</v>
      </c>
      <c r="V136" s="90" t="s">
        <v>2444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61" t="str">
        <f>IF(ISNA(VLOOKUP(X136,Sheet2!J:J,1,0)),"//","")</f>
        <v/>
      </c>
      <c r="AC136" s="110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3822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5" t="s">
        <v>6</v>
      </c>
      <c r="J137" s="65" t="s">
        <v>1555</v>
      </c>
      <c r="K137" s="66" t="s">
        <v>4289</v>
      </c>
      <c r="L137" s="67"/>
      <c r="M137" s="63" t="s">
        <v>1583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2444</v>
      </c>
      <c r="U137" s="70" t="s">
        <v>2444</v>
      </c>
      <c r="V137" s="70" t="s">
        <v>2444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61" t="str">
        <f>IF(ISNA(VLOOKUP(X137,Sheet2!J:J,1,0)),"//","")</f>
        <v/>
      </c>
      <c r="AC137" s="110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3822</v>
      </c>
      <c r="D138" s="59">
        <v>1</v>
      </c>
      <c r="E138" s="65" t="s">
        <v>1169</v>
      </c>
      <c r="F138" s="65" t="s">
        <v>1169</v>
      </c>
      <c r="G138" s="91">
        <v>0</v>
      </c>
      <c r="H138" s="91">
        <v>0</v>
      </c>
      <c r="I138" s="175" t="s">
        <v>6</v>
      </c>
      <c r="J138" s="65" t="s">
        <v>1555</v>
      </c>
      <c r="K138" s="66" t="s">
        <v>4289</v>
      </c>
      <c r="L138" s="67"/>
      <c r="M138" s="63" t="s">
        <v>1584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2444</v>
      </c>
      <c r="U138" s="70" t="s">
        <v>2444</v>
      </c>
      <c r="V138" s="70" t="s">
        <v>2444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61" t="str">
        <f>IF(ISNA(VLOOKUP(X138,Sheet2!J:J,1,0)),"//","")</f>
        <v/>
      </c>
      <c r="AC138" s="110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3822</v>
      </c>
      <c r="D139" s="59">
        <v>2</v>
      </c>
      <c r="E139" s="65" t="s">
        <v>1175</v>
      </c>
      <c r="F139" s="65" t="s">
        <v>1175</v>
      </c>
      <c r="G139" s="91">
        <v>0</v>
      </c>
      <c r="H139" s="91">
        <v>0</v>
      </c>
      <c r="I139" s="175" t="s">
        <v>6</v>
      </c>
      <c r="J139" s="65" t="s">
        <v>1555</v>
      </c>
      <c r="K139" s="66" t="s">
        <v>4289</v>
      </c>
      <c r="L139" s="67"/>
      <c r="M139" s="63" t="s">
        <v>1590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2444</v>
      </c>
      <c r="U139" s="70" t="s">
        <v>2444</v>
      </c>
      <c r="V139" s="70" t="s">
        <v>2444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61" t="str">
        <f>IF(ISNA(VLOOKUP(X139,Sheet2!J:J,1,0)),"//","")</f>
        <v/>
      </c>
      <c r="AC139" s="110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3822</v>
      </c>
      <c r="D140" s="59">
        <v>3</v>
      </c>
      <c r="E140" s="65" t="s">
        <v>1181</v>
      </c>
      <c r="F140" s="65" t="s">
        <v>1181</v>
      </c>
      <c r="G140" s="91">
        <v>0</v>
      </c>
      <c r="H140" s="91">
        <v>0</v>
      </c>
      <c r="I140" s="175" t="s">
        <v>6</v>
      </c>
      <c r="J140" s="65" t="s">
        <v>1555</v>
      </c>
      <c r="K140" s="66" t="s">
        <v>4289</v>
      </c>
      <c r="L140" s="67"/>
      <c r="M140" s="63" t="s">
        <v>1604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2444</v>
      </c>
      <c r="U140" s="70" t="s">
        <v>2444</v>
      </c>
      <c r="V140" s="70" t="s">
        <v>2444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61" t="str">
        <f>IF(ISNA(VLOOKUP(X140,Sheet2!J:J,1,0)),"//","")</f>
        <v/>
      </c>
      <c r="AC140" s="110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3822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5" t="s">
        <v>6</v>
      </c>
      <c r="J141" s="65" t="s">
        <v>1555</v>
      </c>
      <c r="K141" s="66" t="s">
        <v>4289</v>
      </c>
      <c r="L141" s="67"/>
      <c r="M141" s="63" t="s">
        <v>1622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2936</v>
      </c>
      <c r="U141" s="70" t="s">
        <v>2874</v>
      </c>
      <c r="V141" s="94" t="s">
        <v>2444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61" t="str">
        <f>IF(ISNA(VLOOKUP(X141,Sheet2!J:J,1,0)),"//","")</f>
        <v/>
      </c>
      <c r="AC141" s="110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3822</v>
      </c>
      <c r="D142" s="59">
        <v>5</v>
      </c>
      <c r="E142" s="65" t="s">
        <v>1190</v>
      </c>
      <c r="F142" s="65" t="s">
        <v>1190</v>
      </c>
      <c r="G142" s="91">
        <v>0</v>
      </c>
      <c r="H142" s="91">
        <v>0</v>
      </c>
      <c r="I142" s="175" t="s">
        <v>6</v>
      </c>
      <c r="J142" s="65" t="s">
        <v>1555</v>
      </c>
      <c r="K142" s="66" t="s">
        <v>4289</v>
      </c>
      <c r="L142" s="67"/>
      <c r="M142" s="63" t="s">
        <v>1623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2444</v>
      </c>
      <c r="U142" s="70" t="s">
        <v>2444</v>
      </c>
      <c r="V142" s="70" t="s">
        <v>2444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61" t="str">
        <f>IF(ISNA(VLOOKUP(X142,Sheet2!J:J,1,0)),"//","")</f>
        <v/>
      </c>
      <c r="AC142" s="110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3822</v>
      </c>
      <c r="D143" s="59">
        <v>6</v>
      </c>
      <c r="E143" s="65" t="s">
        <v>1191</v>
      </c>
      <c r="F143" s="65" t="s">
        <v>1191</v>
      </c>
      <c r="G143" s="91">
        <v>0</v>
      </c>
      <c r="H143" s="91">
        <v>0</v>
      </c>
      <c r="I143" s="175" t="s">
        <v>6</v>
      </c>
      <c r="J143" s="65" t="s">
        <v>1555</v>
      </c>
      <c r="K143" s="66" t="s">
        <v>4289</v>
      </c>
      <c r="L143" s="67"/>
      <c r="M143" s="63" t="s">
        <v>1624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2444</v>
      </c>
      <c r="U143" s="70" t="s">
        <v>2444</v>
      </c>
      <c r="V143" s="70" t="s">
        <v>2444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61" t="str">
        <f>IF(ISNA(VLOOKUP(X143,Sheet2!J:J,1,0)),"//","")</f>
        <v/>
      </c>
      <c r="AC143" s="110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3822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5" t="s">
        <v>6</v>
      </c>
      <c r="J144" s="65" t="s">
        <v>1555</v>
      </c>
      <c r="K144" s="66" t="s">
        <v>4289</v>
      </c>
      <c r="L144" s="67"/>
      <c r="M144" s="63" t="s">
        <v>1689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2936</v>
      </c>
      <c r="U144" s="70" t="s">
        <v>2874</v>
      </c>
      <c r="V144" s="94" t="s">
        <v>2444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61" t="str">
        <f>IF(ISNA(VLOOKUP(X144,Sheet2!J:J,1,0)),"//","")</f>
        <v>//</v>
      </c>
      <c r="AC144" s="110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3822</v>
      </c>
      <c r="D145" s="59">
        <v>8</v>
      </c>
      <c r="E145" s="65" t="s">
        <v>1233</v>
      </c>
      <c r="F145" s="65" t="s">
        <v>1233</v>
      </c>
      <c r="G145" s="91">
        <v>0</v>
      </c>
      <c r="H145" s="91">
        <v>0</v>
      </c>
      <c r="I145" s="175" t="s">
        <v>6</v>
      </c>
      <c r="J145" s="65" t="s">
        <v>1555</v>
      </c>
      <c r="K145" s="66" t="s">
        <v>4289</v>
      </c>
      <c r="L145" s="67"/>
      <c r="M145" s="63" t="s">
        <v>1690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2444</v>
      </c>
      <c r="U145" s="70" t="s">
        <v>2444</v>
      </c>
      <c r="V145" s="70" t="s">
        <v>2444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61" t="str">
        <f>IF(ISNA(VLOOKUP(X145,Sheet2!J:J,1,0)),"//","")</f>
        <v/>
      </c>
      <c r="AC145" s="110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3822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5" t="s">
        <v>6</v>
      </c>
      <c r="J146" s="65" t="s">
        <v>1555</v>
      </c>
      <c r="K146" s="66" t="s">
        <v>4289</v>
      </c>
      <c r="L146" s="67"/>
      <c r="M146" s="63" t="s">
        <v>1717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2444</v>
      </c>
      <c r="U146" s="70" t="s">
        <v>2444</v>
      </c>
      <c r="V146" s="70" t="s">
        <v>2444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61" t="str">
        <f>IF(ISNA(VLOOKUP(X146,Sheet2!J:J,1,0)),"//","")</f>
        <v/>
      </c>
      <c r="AC146" s="110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3822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5" t="s">
        <v>6</v>
      </c>
      <c r="J147" s="65" t="s">
        <v>1555</v>
      </c>
      <c r="K147" s="66" t="s">
        <v>4289</v>
      </c>
      <c r="L147" s="67"/>
      <c r="M147" s="63" t="s">
        <v>1719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2444</v>
      </c>
      <c r="U147" s="70" t="s">
        <v>2444</v>
      </c>
      <c r="V147" s="70" t="s">
        <v>2444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61" t="str">
        <f>IF(ISNA(VLOOKUP(X147,Sheet2!J:J,1,0)),"//","")</f>
        <v/>
      </c>
      <c r="AC147" s="110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3822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5" t="s">
        <v>6</v>
      </c>
      <c r="J148" s="65" t="s">
        <v>1555</v>
      </c>
      <c r="K148" s="66" t="s">
        <v>4289</v>
      </c>
      <c r="L148" s="67"/>
      <c r="M148" s="63" t="s">
        <v>1748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2444</v>
      </c>
      <c r="U148" s="70" t="s">
        <v>2444</v>
      </c>
      <c r="V148" s="70" t="s">
        <v>2444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61" t="str">
        <f>IF(ISNA(VLOOKUP(X148,Sheet2!J:J,1,0)),"//","")</f>
        <v/>
      </c>
      <c r="AC148" s="110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3822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5" t="s">
        <v>6</v>
      </c>
      <c r="J149" s="65" t="s">
        <v>1555</v>
      </c>
      <c r="K149" s="66" t="s">
        <v>4289</v>
      </c>
      <c r="L149" s="67"/>
      <c r="M149" s="63" t="s">
        <v>1749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2444</v>
      </c>
      <c r="U149" s="70" t="s">
        <v>2444</v>
      </c>
      <c r="V149" s="70" t="s">
        <v>2444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61" t="str">
        <f>IF(ISNA(VLOOKUP(X149,Sheet2!J:J,1,0)),"//","")</f>
        <v/>
      </c>
      <c r="AC149" s="110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3822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5" t="s">
        <v>6</v>
      </c>
      <c r="J150" s="65" t="s">
        <v>1555</v>
      </c>
      <c r="K150" s="66" t="s">
        <v>4289</v>
      </c>
      <c r="L150" s="67"/>
      <c r="M150" s="63" t="s">
        <v>1756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2444</v>
      </c>
      <c r="U150" s="70" t="s">
        <v>2444</v>
      </c>
      <c r="V150" s="70" t="s">
        <v>2444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61" t="str">
        <f>IF(ISNA(VLOOKUP(X150,Sheet2!J:J,1,0)),"//","")</f>
        <v/>
      </c>
      <c r="AC150" s="110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3822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5" t="s">
        <v>6</v>
      </c>
      <c r="J151" s="65" t="s">
        <v>1555</v>
      </c>
      <c r="K151" s="66" t="s">
        <v>4289</v>
      </c>
      <c r="L151" s="67"/>
      <c r="M151" s="63" t="s">
        <v>1757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2444</v>
      </c>
      <c r="U151" s="70" t="s">
        <v>2444</v>
      </c>
      <c r="V151" s="70" t="s">
        <v>2444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61" t="str">
        <f>IF(ISNA(VLOOKUP(X151,Sheet2!J:J,1,0)),"//","")</f>
        <v/>
      </c>
      <c r="AC151" s="110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3822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5" t="s">
        <v>6</v>
      </c>
      <c r="J152" s="65" t="s">
        <v>1555</v>
      </c>
      <c r="K152" s="66" t="s">
        <v>4289</v>
      </c>
      <c r="L152" s="67"/>
      <c r="M152" s="63" t="s">
        <v>1759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2936</v>
      </c>
      <c r="U152" s="70" t="s">
        <v>2874</v>
      </c>
      <c r="V152" s="94" t="s">
        <v>2444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61" t="str">
        <f>IF(ISNA(VLOOKUP(X152,Sheet2!J:J,1,0)),"//","")</f>
        <v>//</v>
      </c>
      <c r="AC152" s="110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3822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5" t="s">
        <v>6</v>
      </c>
      <c r="J153" s="65" t="s">
        <v>1555</v>
      </c>
      <c r="K153" s="66" t="s">
        <v>4289</v>
      </c>
      <c r="L153" s="67"/>
      <c r="M153" s="63" t="s">
        <v>1763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2444</v>
      </c>
      <c r="U153" s="70" t="s">
        <v>2444</v>
      </c>
      <c r="V153" s="70" t="s">
        <v>2444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61" t="str">
        <f>IF(ISNA(VLOOKUP(X153,Sheet2!J:J,1,0)),"//","")</f>
        <v/>
      </c>
      <c r="AC153" s="110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3822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5" t="s">
        <v>6</v>
      </c>
      <c r="J154" s="65" t="s">
        <v>1555</v>
      </c>
      <c r="K154" s="66" t="s">
        <v>4289</v>
      </c>
      <c r="L154" s="67"/>
      <c r="M154" s="63" t="s">
        <v>1769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2936</v>
      </c>
      <c r="U154" s="93" t="s">
        <v>2874</v>
      </c>
      <c r="V154" s="94" t="s">
        <v>2444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61" t="str">
        <f>IF(ISNA(VLOOKUP(X154,Sheet2!J:J,1,0)),"//","")</f>
        <v>//</v>
      </c>
      <c r="AC154" s="110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3822</v>
      </c>
      <c r="D155" s="59">
        <v>18</v>
      </c>
      <c r="E155" s="65" t="s">
        <v>135</v>
      </c>
      <c r="F155" s="65" t="s">
        <v>135</v>
      </c>
      <c r="G155" s="193">
        <v>0</v>
      </c>
      <c r="H155" s="193">
        <v>0</v>
      </c>
      <c r="I155" s="175" t="s">
        <v>6</v>
      </c>
      <c r="J155" s="65" t="s">
        <v>1555</v>
      </c>
      <c r="K155" s="66" t="s">
        <v>4289</v>
      </c>
      <c r="L155" s="67"/>
      <c r="M155" s="63" t="s">
        <v>1774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2444</v>
      </c>
      <c r="U155" s="70" t="s">
        <v>2444</v>
      </c>
      <c r="V155" s="70" t="s">
        <v>2444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61" t="str">
        <f>IF(ISNA(VLOOKUP(X155,Sheet2!J:J,1,0)),"//","")</f>
        <v/>
      </c>
      <c r="AC155" s="110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3822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5" t="s">
        <v>6</v>
      </c>
      <c r="J156" s="65" t="s">
        <v>1555</v>
      </c>
      <c r="K156" s="66" t="s">
        <v>4289</v>
      </c>
      <c r="L156" s="67"/>
      <c r="M156" s="63" t="s">
        <v>1775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2444</v>
      </c>
      <c r="U156" s="70" t="s">
        <v>2444</v>
      </c>
      <c r="V156" s="70" t="s">
        <v>2444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61" t="str">
        <f>IF(ISNA(VLOOKUP(X156,Sheet2!J:J,1,0)),"//","")</f>
        <v/>
      </c>
      <c r="AC156" s="110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3822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5" t="s">
        <v>6</v>
      </c>
      <c r="J157" s="65" t="s">
        <v>1555</v>
      </c>
      <c r="K157" s="66" t="s">
        <v>4289</v>
      </c>
      <c r="L157" s="67"/>
      <c r="M157" s="63" t="s">
        <v>1786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2444</v>
      </c>
      <c r="U157" s="70" t="s">
        <v>2444</v>
      </c>
      <c r="V157" s="70" t="s">
        <v>2444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61" t="str">
        <f>IF(ISNA(VLOOKUP(X157,Sheet2!J:J,1,0)),"//","")</f>
        <v/>
      </c>
      <c r="AC157" s="110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3822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5" t="s">
        <v>6</v>
      </c>
      <c r="J158" s="65" t="s">
        <v>1555</v>
      </c>
      <c r="K158" s="66" t="s">
        <v>4289</v>
      </c>
      <c r="L158" s="67"/>
      <c r="M158" s="63" t="s">
        <v>1812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2444</v>
      </c>
      <c r="U158" s="70" t="s">
        <v>2444</v>
      </c>
      <c r="V158" s="70" t="s">
        <v>2444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61" t="str">
        <f>IF(ISNA(VLOOKUP(X158,Sheet2!J:J,1,0)),"//","")</f>
        <v/>
      </c>
      <c r="AC158" s="110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3822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5" t="s">
        <v>6</v>
      </c>
      <c r="J159" s="65" t="s">
        <v>1555</v>
      </c>
      <c r="K159" s="66" t="s">
        <v>4289</v>
      </c>
      <c r="L159" s="67"/>
      <c r="M159" s="63" t="s">
        <v>1822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2444</v>
      </c>
      <c r="U159" s="70" t="s">
        <v>2444</v>
      </c>
      <c r="V159" s="70" t="s">
        <v>2444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61" t="str">
        <f>IF(ISNA(VLOOKUP(X159,Sheet2!J:J,1,0)),"//","")</f>
        <v/>
      </c>
      <c r="AC159" s="110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3822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5" t="s">
        <v>6</v>
      </c>
      <c r="J160" s="65" t="s">
        <v>1555</v>
      </c>
      <c r="K160" s="66" t="s">
        <v>4289</v>
      </c>
      <c r="L160" s="67"/>
      <c r="M160" s="63" t="s">
        <v>1859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2444</v>
      </c>
      <c r="U160" s="70" t="s">
        <v>2444</v>
      </c>
      <c r="V160" s="70" t="s">
        <v>2444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61" t="str">
        <f>IF(ISNA(VLOOKUP(X160,Sheet2!J:J,1,0)),"//","")</f>
        <v/>
      </c>
      <c r="AC160" s="110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3822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5" t="s">
        <v>6</v>
      </c>
      <c r="J161" s="65" t="s">
        <v>1555</v>
      </c>
      <c r="K161" s="66" t="s">
        <v>4289</v>
      </c>
      <c r="L161" s="67"/>
      <c r="M161" s="63" t="s">
        <v>1869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2444</v>
      </c>
      <c r="U161" s="70" t="s">
        <v>2444</v>
      </c>
      <c r="V161" s="70" t="s">
        <v>2444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61" t="str">
        <f>IF(ISNA(VLOOKUP(X161,Sheet2!J:J,1,0)),"//","")</f>
        <v/>
      </c>
      <c r="AC161" s="110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3822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5" t="s">
        <v>6</v>
      </c>
      <c r="J162" s="65" t="s">
        <v>1555</v>
      </c>
      <c r="K162" s="66" t="s">
        <v>4289</v>
      </c>
      <c r="L162" s="67"/>
      <c r="M162" s="63" t="s">
        <v>1875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2444</v>
      </c>
      <c r="U162" s="70" t="s">
        <v>2444</v>
      </c>
      <c r="V162" s="70" t="s">
        <v>2444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61" t="str">
        <f>IF(ISNA(VLOOKUP(X162,Sheet2!J:J,1,0)),"//","")</f>
        <v/>
      </c>
      <c r="AC162" s="110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3822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5" t="s">
        <v>6</v>
      </c>
      <c r="J163" s="65" t="s">
        <v>1555</v>
      </c>
      <c r="K163" s="66" t="s">
        <v>4289</v>
      </c>
      <c r="L163" s="67"/>
      <c r="M163" s="63" t="s">
        <v>1876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2444</v>
      </c>
      <c r="U163" s="70" t="s">
        <v>2444</v>
      </c>
      <c r="V163" s="70" t="s">
        <v>2444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61" t="str">
        <f>IF(ISNA(VLOOKUP(X163,Sheet2!J:J,1,0)),"//","")</f>
        <v/>
      </c>
      <c r="AC163" s="110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3822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5" t="s">
        <v>6</v>
      </c>
      <c r="J164" s="65" t="s">
        <v>1555</v>
      </c>
      <c r="K164" s="66" t="s">
        <v>4289</v>
      </c>
      <c r="L164" s="67"/>
      <c r="M164" s="63" t="s">
        <v>1877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2444</v>
      </c>
      <c r="U164" s="70" t="s">
        <v>2444</v>
      </c>
      <c r="V164" s="70" t="s">
        <v>2444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61" t="str">
        <f>IF(ISNA(VLOOKUP(X164,Sheet2!J:J,1,0)),"//","")</f>
        <v/>
      </c>
      <c r="AC164" s="110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3822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5" t="s">
        <v>6</v>
      </c>
      <c r="J165" s="65" t="s">
        <v>1555</v>
      </c>
      <c r="K165" s="66" t="s">
        <v>4289</v>
      </c>
      <c r="L165" s="67"/>
      <c r="M165" s="63" t="s">
        <v>1881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2444</v>
      </c>
      <c r="U165" s="70" t="s">
        <v>2444</v>
      </c>
      <c r="V165" s="70" t="s">
        <v>2444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61" t="str">
        <f>IF(ISNA(VLOOKUP(X165,Sheet2!J:J,1,0)),"//","")</f>
        <v/>
      </c>
      <c r="AC165" s="110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3822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5" t="s">
        <v>6</v>
      </c>
      <c r="J166" s="65" t="s">
        <v>1555</v>
      </c>
      <c r="K166" s="66" t="s">
        <v>4289</v>
      </c>
      <c r="L166" s="67"/>
      <c r="M166" s="63" t="s">
        <v>1882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2444</v>
      </c>
      <c r="U166" s="70" t="s">
        <v>2444</v>
      </c>
      <c r="V166" s="70" t="s">
        <v>2444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61" t="str">
        <f>IF(ISNA(VLOOKUP(X166,Sheet2!J:J,1,0)),"//","")</f>
        <v/>
      </c>
      <c r="AC166" s="110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3822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5" t="s">
        <v>6</v>
      </c>
      <c r="J167" s="65" t="s">
        <v>1555</v>
      </c>
      <c r="K167" s="66" t="s">
        <v>4289</v>
      </c>
      <c r="L167" s="67"/>
      <c r="M167" s="63" t="s">
        <v>1883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2444</v>
      </c>
      <c r="U167" s="70" t="s">
        <v>2444</v>
      </c>
      <c r="V167" s="70" t="s">
        <v>2444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61" t="str">
        <f>IF(ISNA(VLOOKUP(X167,Sheet2!J:J,1,0)),"//","")</f>
        <v/>
      </c>
      <c r="AC167" s="110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3822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5" t="s">
        <v>6</v>
      </c>
      <c r="J168" s="65" t="s">
        <v>1555</v>
      </c>
      <c r="K168" s="66" t="s">
        <v>4289</v>
      </c>
      <c r="L168" s="67"/>
      <c r="M168" s="63" t="s">
        <v>1885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2444</v>
      </c>
      <c r="U168" s="70" t="s">
        <v>2444</v>
      </c>
      <c r="V168" s="70" t="s">
        <v>2444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61" t="str">
        <f>IF(ISNA(VLOOKUP(X168,Sheet2!J:J,1,0)),"//","")</f>
        <v/>
      </c>
      <c r="AC168" s="110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3822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5" t="s">
        <v>6</v>
      </c>
      <c r="J169" s="65" t="s">
        <v>1555</v>
      </c>
      <c r="K169" s="66" t="s">
        <v>4289</v>
      </c>
      <c r="L169" s="67"/>
      <c r="M169" s="63" t="s">
        <v>1886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2444</v>
      </c>
      <c r="U169" s="70" t="s">
        <v>2444</v>
      </c>
      <c r="V169" s="70" t="s">
        <v>2444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61" t="str">
        <f>IF(ISNA(VLOOKUP(X169,Sheet2!J:J,1,0)),"//","")</f>
        <v/>
      </c>
      <c r="AC169" s="110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3822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5" t="s">
        <v>6</v>
      </c>
      <c r="J170" s="65" t="s">
        <v>1555</v>
      </c>
      <c r="K170" s="66" t="s">
        <v>4289</v>
      </c>
      <c r="L170" s="67"/>
      <c r="M170" s="63" t="s">
        <v>1891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2444</v>
      </c>
      <c r="U170" s="70" t="s">
        <v>2444</v>
      </c>
      <c r="V170" s="70" t="s">
        <v>2444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61" t="str">
        <f>IF(ISNA(VLOOKUP(X170,Sheet2!J:J,1,0)),"//","")</f>
        <v/>
      </c>
      <c r="AC170" s="110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3822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5" t="s">
        <v>6</v>
      </c>
      <c r="J171" s="65" t="s">
        <v>1555</v>
      </c>
      <c r="K171" s="66" t="s">
        <v>4289</v>
      </c>
      <c r="L171" s="67"/>
      <c r="M171" s="63" t="s">
        <v>1914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2444</v>
      </c>
      <c r="U171" s="70" t="s">
        <v>2444</v>
      </c>
      <c r="V171" s="70" t="s">
        <v>2444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61" t="str">
        <f>IF(ISNA(VLOOKUP(X171,Sheet2!J:J,1,0)),"//","")</f>
        <v/>
      </c>
      <c r="AC171" s="110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3822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5" t="s">
        <v>6</v>
      </c>
      <c r="J172" s="65" t="s">
        <v>1555</v>
      </c>
      <c r="K172" s="66" t="s">
        <v>4289</v>
      </c>
      <c r="L172" s="67"/>
      <c r="M172" s="63" t="s">
        <v>1915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2444</v>
      </c>
      <c r="U172" s="70" t="s">
        <v>2444</v>
      </c>
      <c r="V172" s="70" t="s">
        <v>2444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61" t="str">
        <f>IF(ISNA(VLOOKUP(X172,Sheet2!J:J,1,0)),"//","")</f>
        <v/>
      </c>
      <c r="AC172" s="110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3822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5" t="s">
        <v>6</v>
      </c>
      <c r="J173" s="65" t="s">
        <v>1555</v>
      </c>
      <c r="K173" s="66" t="s">
        <v>4289</v>
      </c>
      <c r="L173" s="67"/>
      <c r="M173" s="63" t="s">
        <v>1916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2444</v>
      </c>
      <c r="U173" s="70" t="s">
        <v>2444</v>
      </c>
      <c r="V173" s="70" t="s">
        <v>2444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61" t="str">
        <f>IF(ISNA(VLOOKUP(X173,Sheet2!J:J,1,0)),"//","")</f>
        <v/>
      </c>
      <c r="AC173" s="110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3822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5" t="s">
        <v>6</v>
      </c>
      <c r="J174" s="65" t="s">
        <v>1555</v>
      </c>
      <c r="K174" s="66" t="s">
        <v>4289</v>
      </c>
      <c r="L174" s="67"/>
      <c r="M174" s="63" t="s">
        <v>1917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2444</v>
      </c>
      <c r="U174" s="70" t="s">
        <v>2444</v>
      </c>
      <c r="V174" s="70" t="s">
        <v>2444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61" t="str">
        <f>IF(ISNA(VLOOKUP(X174,Sheet2!J:J,1,0)),"//","")</f>
        <v/>
      </c>
      <c r="AC174" s="110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3822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5" t="s">
        <v>6</v>
      </c>
      <c r="J175" s="65" t="s">
        <v>1555</v>
      </c>
      <c r="K175" s="66" t="s">
        <v>4289</v>
      </c>
      <c r="L175" s="67"/>
      <c r="M175" s="63" t="s">
        <v>1942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2444</v>
      </c>
      <c r="U175" s="70" t="s">
        <v>2444</v>
      </c>
      <c r="V175" s="70" t="s">
        <v>2444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61" t="str">
        <f>IF(ISNA(VLOOKUP(X175,Sheet2!J:J,1,0)),"//","")</f>
        <v/>
      </c>
      <c r="AC175" s="110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3822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5" t="s">
        <v>6</v>
      </c>
      <c r="J176" s="65" t="s">
        <v>1555</v>
      </c>
      <c r="K176" s="66" t="s">
        <v>4289</v>
      </c>
      <c r="L176" s="67"/>
      <c r="M176" s="63" t="s">
        <v>1975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2444</v>
      </c>
      <c r="U176" s="70" t="s">
        <v>2444</v>
      </c>
      <c r="V176" s="70" t="s">
        <v>2444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61" t="str">
        <f>IF(ISNA(VLOOKUP(X176,Sheet2!J:J,1,0)),"//","")</f>
        <v/>
      </c>
      <c r="AC176" s="110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3822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5" t="s">
        <v>6</v>
      </c>
      <c r="J177" s="65" t="s">
        <v>1555</v>
      </c>
      <c r="K177" s="66" t="s">
        <v>4289</v>
      </c>
      <c r="L177" s="67"/>
      <c r="M177" s="63" t="s">
        <v>1992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2444</v>
      </c>
      <c r="U177" s="70" t="s">
        <v>2444</v>
      </c>
      <c r="V177" s="70" t="s">
        <v>2444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61" t="str">
        <f>IF(ISNA(VLOOKUP(X177,Sheet2!J:J,1,0)),"//","")</f>
        <v/>
      </c>
      <c r="AC177" s="110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3822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5" t="s">
        <v>6</v>
      </c>
      <c r="J178" s="65" t="s">
        <v>1555</v>
      </c>
      <c r="K178" s="66" t="s">
        <v>4289</v>
      </c>
      <c r="L178" s="67"/>
      <c r="M178" s="63" t="s">
        <v>2002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2444</v>
      </c>
      <c r="U178" s="70" t="s">
        <v>2444</v>
      </c>
      <c r="V178" s="70" t="s">
        <v>2444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61" t="str">
        <f>IF(ISNA(VLOOKUP(X178,Sheet2!J:J,1,0)),"//","")</f>
        <v/>
      </c>
      <c r="AC178" s="110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3822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5" t="s">
        <v>6</v>
      </c>
      <c r="J179" s="65" t="s">
        <v>1555</v>
      </c>
      <c r="K179" s="66" t="s">
        <v>4289</v>
      </c>
      <c r="L179" s="67"/>
      <c r="M179" s="63" t="s">
        <v>2005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2444</v>
      </c>
      <c r="U179" s="70" t="s">
        <v>2444</v>
      </c>
      <c r="V179" s="70" t="s">
        <v>2444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61" t="str">
        <f>IF(ISNA(VLOOKUP(X179,Sheet2!J:J,1,0)),"//","")</f>
        <v/>
      </c>
      <c r="AC179" s="110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3822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5" t="s">
        <v>6</v>
      </c>
      <c r="J180" s="65" t="s">
        <v>1555</v>
      </c>
      <c r="K180" s="66" t="s">
        <v>4289</v>
      </c>
      <c r="L180" s="67"/>
      <c r="M180" s="63" t="s">
        <v>2025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2444</v>
      </c>
      <c r="U180" s="70" t="s">
        <v>2444</v>
      </c>
      <c r="V180" s="70" t="s">
        <v>2444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61" t="str">
        <f>IF(ISNA(VLOOKUP(X180,Sheet2!J:J,1,0)),"//","")</f>
        <v/>
      </c>
      <c r="AC180" s="110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3822</v>
      </c>
      <c r="D181" s="59">
        <v>44</v>
      </c>
      <c r="E181" s="65" t="s">
        <v>303</v>
      </c>
      <c r="F181" s="65" t="s">
        <v>303</v>
      </c>
      <c r="G181" s="193">
        <v>0</v>
      </c>
      <c r="H181" s="193">
        <v>0</v>
      </c>
      <c r="I181" s="175" t="s">
        <v>6</v>
      </c>
      <c r="J181" s="65" t="s">
        <v>1555</v>
      </c>
      <c r="K181" s="66" t="s">
        <v>4289</v>
      </c>
      <c r="L181" s="67"/>
      <c r="M181" s="63" t="s">
        <v>2026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2444</v>
      </c>
      <c r="U181" s="70" t="s">
        <v>2444</v>
      </c>
      <c r="V181" s="70" t="s">
        <v>2444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61" t="str">
        <f>IF(ISNA(VLOOKUP(X181,Sheet2!J:J,1,0)),"//","")</f>
        <v/>
      </c>
      <c r="AC181" s="110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3822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5" t="s">
        <v>6</v>
      </c>
      <c r="J182" s="65" t="s">
        <v>1555</v>
      </c>
      <c r="K182" s="66" t="s">
        <v>4289</v>
      </c>
      <c r="L182" s="67"/>
      <c r="M182" s="63" t="s">
        <v>2027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2444</v>
      </c>
      <c r="U182" s="70" t="s">
        <v>2444</v>
      </c>
      <c r="V182" s="70" t="s">
        <v>2444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61" t="str">
        <f>IF(ISNA(VLOOKUP(X182,Sheet2!J:J,1,0)),"//","")</f>
        <v/>
      </c>
      <c r="AC182" s="110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3822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5" t="s">
        <v>6</v>
      </c>
      <c r="J183" s="65" t="s">
        <v>1555</v>
      </c>
      <c r="K183" s="66" t="s">
        <v>4289</v>
      </c>
      <c r="L183" s="67"/>
      <c r="M183" s="63" t="s">
        <v>2029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2444</v>
      </c>
      <c r="U183" s="70" t="s">
        <v>2444</v>
      </c>
      <c r="V183" s="70" t="s">
        <v>2444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61" t="str">
        <f>IF(ISNA(VLOOKUP(X183,Sheet2!J:J,1,0)),"//","")</f>
        <v/>
      </c>
      <c r="AC183" s="110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3822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5" t="s">
        <v>6</v>
      </c>
      <c r="J184" s="65" t="s">
        <v>1555</v>
      </c>
      <c r="K184" s="66" t="s">
        <v>4289</v>
      </c>
      <c r="L184" s="67"/>
      <c r="M184" s="63" t="s">
        <v>2032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2936</v>
      </c>
      <c r="U184" s="70" t="s">
        <v>2444</v>
      </c>
      <c r="V184" s="70" t="s">
        <v>2444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61" t="str">
        <f>IF(ISNA(VLOOKUP(X184,Sheet2!J:J,1,0)),"//","")</f>
        <v/>
      </c>
      <c r="AC184" s="110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3822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5" t="s">
        <v>6</v>
      </c>
      <c r="J185" s="65" t="s">
        <v>1555</v>
      </c>
      <c r="K185" s="66" t="s">
        <v>4289</v>
      </c>
      <c r="L185" s="67"/>
      <c r="M185" s="63" t="s">
        <v>2038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2444</v>
      </c>
      <c r="U185" s="70" t="s">
        <v>2444</v>
      </c>
      <c r="V185" s="70" t="s">
        <v>2444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61" t="str">
        <f>IF(ISNA(VLOOKUP(X185,Sheet2!J:J,1,0)),"//","")</f>
        <v/>
      </c>
      <c r="AC185" s="110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3822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5" t="s">
        <v>6</v>
      </c>
      <c r="J186" s="65" t="s">
        <v>1555</v>
      </c>
      <c r="K186" s="66" t="s">
        <v>4289</v>
      </c>
      <c r="L186" s="67"/>
      <c r="M186" s="63" t="s">
        <v>2050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2444</v>
      </c>
      <c r="U186" s="70" t="s">
        <v>2444</v>
      </c>
      <c r="V186" s="70" t="s">
        <v>2444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61" t="str">
        <f>IF(ISNA(VLOOKUP(X186,Sheet2!J:J,1,0)),"//","")</f>
        <v/>
      </c>
      <c r="AC186" s="110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3822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5" t="s">
        <v>6</v>
      </c>
      <c r="J187" s="65" t="s">
        <v>1555</v>
      </c>
      <c r="K187" s="66" t="s">
        <v>4289</v>
      </c>
      <c r="L187" s="67"/>
      <c r="M187" s="63" t="s">
        <v>2052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2444</v>
      </c>
      <c r="U187" s="70" t="s">
        <v>2444</v>
      </c>
      <c r="V187" s="70" t="s">
        <v>2444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61" t="str">
        <f>IF(ISNA(VLOOKUP(X187,Sheet2!J:J,1,0)),"//","")</f>
        <v/>
      </c>
      <c r="AC187" s="110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3822</v>
      </c>
      <c r="D188" s="59">
        <v>51</v>
      </c>
      <c r="E188" s="65" t="s">
        <v>364</v>
      </c>
      <c r="F188" s="65" t="s">
        <v>1434</v>
      </c>
      <c r="G188" s="91">
        <v>0</v>
      </c>
      <c r="H188" s="91">
        <v>0</v>
      </c>
      <c r="I188" s="175" t="s">
        <v>6</v>
      </c>
      <c r="J188" s="65" t="s">
        <v>1555</v>
      </c>
      <c r="K188" s="66" t="s">
        <v>4289</v>
      </c>
      <c r="L188" s="67"/>
      <c r="M188" s="63" t="s">
        <v>2088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2444</v>
      </c>
      <c r="U188" s="70" t="s">
        <v>2444</v>
      </c>
      <c r="V188" s="70" t="s">
        <v>2444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61" t="str">
        <f>IF(ISNA(VLOOKUP(X188,Sheet2!J:J,1,0)),"//","")</f>
        <v/>
      </c>
      <c r="AC188" s="110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3822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5" t="s">
        <v>6</v>
      </c>
      <c r="J189" s="65" t="s">
        <v>1555</v>
      </c>
      <c r="K189" s="66" t="s">
        <v>4289</v>
      </c>
      <c r="L189" s="67"/>
      <c r="M189" s="63" t="s">
        <v>2101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2444</v>
      </c>
      <c r="U189" s="70" t="s">
        <v>2444</v>
      </c>
      <c r="V189" s="70" t="s">
        <v>2444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61" t="str">
        <f>IF(ISNA(VLOOKUP(X189,Sheet2!J:J,1,0)),"//","")</f>
        <v/>
      </c>
      <c r="AC189" s="110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3822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5" t="s">
        <v>6</v>
      </c>
      <c r="J190" s="65" t="s">
        <v>1555</v>
      </c>
      <c r="K190" s="66" t="s">
        <v>4289</v>
      </c>
      <c r="L190" s="67"/>
      <c r="M190" s="63" t="s">
        <v>2102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2444</v>
      </c>
      <c r="U190" s="70" t="s">
        <v>2444</v>
      </c>
      <c r="V190" s="70" t="s">
        <v>2444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61" t="str">
        <f>IF(ISNA(VLOOKUP(X190,Sheet2!J:J,1,0)),"//","")</f>
        <v/>
      </c>
      <c r="AC190" s="110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3822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5" t="s">
        <v>6</v>
      </c>
      <c r="J191" s="65" t="s">
        <v>1555</v>
      </c>
      <c r="K191" s="66" t="s">
        <v>4289</v>
      </c>
      <c r="L191" s="67"/>
      <c r="M191" s="63" t="s">
        <v>2119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2444</v>
      </c>
      <c r="U191" s="70" t="s">
        <v>2444</v>
      </c>
      <c r="V191" s="70" t="s">
        <v>2444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61" t="str">
        <f>IF(ISNA(VLOOKUP(X191,Sheet2!J:J,1,0)),"//","")</f>
        <v/>
      </c>
      <c r="AC191" s="110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3822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5" t="s">
        <v>6</v>
      </c>
      <c r="J192" s="65" t="s">
        <v>1555</v>
      </c>
      <c r="K192" s="66" t="s">
        <v>4289</v>
      </c>
      <c r="L192" s="67"/>
      <c r="M192" s="63" t="s">
        <v>2169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2444</v>
      </c>
      <c r="U192" s="70" t="s">
        <v>2444</v>
      </c>
      <c r="V192" s="70" t="s">
        <v>2444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61" t="str">
        <f>IF(ISNA(VLOOKUP(X192,Sheet2!J:J,1,0)),"//","")</f>
        <v/>
      </c>
      <c r="AC192" s="110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3822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5" t="s">
        <v>6</v>
      </c>
      <c r="J193" s="65" t="s">
        <v>1555</v>
      </c>
      <c r="K193" s="66" t="s">
        <v>4289</v>
      </c>
      <c r="L193" s="67"/>
      <c r="M193" s="63" t="s">
        <v>2171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2444</v>
      </c>
      <c r="U193" s="70" t="s">
        <v>2444</v>
      </c>
      <c r="V193" s="70" t="s">
        <v>2444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61" t="str">
        <f>IF(ISNA(VLOOKUP(X193,Sheet2!J:J,1,0)),"//","")</f>
        <v/>
      </c>
      <c r="AC193" s="110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3822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5" t="s">
        <v>6</v>
      </c>
      <c r="J194" s="65" t="s">
        <v>1555</v>
      </c>
      <c r="K194" s="66" t="s">
        <v>4289</v>
      </c>
      <c r="L194" s="67"/>
      <c r="M194" s="63" t="s">
        <v>2184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2444</v>
      </c>
      <c r="U194" s="70" t="s">
        <v>2444</v>
      </c>
      <c r="V194" s="70" t="s">
        <v>2444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61" t="str">
        <f>IF(ISNA(VLOOKUP(X194,Sheet2!J:J,1,0)),"//","")</f>
        <v/>
      </c>
      <c r="AC194" s="110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3822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5" t="s">
        <v>6</v>
      </c>
      <c r="J195" s="65" t="s">
        <v>1555</v>
      </c>
      <c r="K195" s="66" t="s">
        <v>4289</v>
      </c>
      <c r="L195" s="67"/>
      <c r="M195" s="63" t="s">
        <v>2185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2444</v>
      </c>
      <c r="U195" s="70" t="s">
        <v>2444</v>
      </c>
      <c r="V195" s="70" t="s">
        <v>2444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61" t="str">
        <f>IF(ISNA(VLOOKUP(X195,Sheet2!J:J,1,0)),"//","")</f>
        <v/>
      </c>
      <c r="AC195" s="110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3822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5" t="s">
        <v>6</v>
      </c>
      <c r="J196" s="65" t="s">
        <v>1555</v>
      </c>
      <c r="K196" s="66" t="s">
        <v>4289</v>
      </c>
      <c r="L196" s="67"/>
      <c r="M196" s="63" t="s">
        <v>2186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2444</v>
      </c>
      <c r="U196" s="70" t="s">
        <v>2444</v>
      </c>
      <c r="V196" s="70" t="s">
        <v>2444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61" t="str">
        <f>IF(ISNA(VLOOKUP(X196,Sheet2!J:J,1,0)),"//","")</f>
        <v/>
      </c>
      <c r="AC196" s="110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3822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5" t="s">
        <v>6</v>
      </c>
      <c r="J197" s="65" t="s">
        <v>1555</v>
      </c>
      <c r="K197" s="66" t="s">
        <v>4289</v>
      </c>
      <c r="L197" s="67"/>
      <c r="M197" s="63" t="s">
        <v>2193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2444</v>
      </c>
      <c r="U197" s="70" t="s">
        <v>2444</v>
      </c>
      <c r="V197" s="70" t="s">
        <v>2444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61" t="str">
        <f>IF(ISNA(VLOOKUP(X197,Sheet2!J:J,1,0)),"//","")</f>
        <v/>
      </c>
      <c r="AC197" s="110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3822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5" t="s">
        <v>6</v>
      </c>
      <c r="J198" s="65" t="s">
        <v>1555</v>
      </c>
      <c r="K198" s="66" t="s">
        <v>4289</v>
      </c>
      <c r="L198" s="67"/>
      <c r="M198" s="63" t="s">
        <v>2195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2444</v>
      </c>
      <c r="U198" s="70" t="s">
        <v>2444</v>
      </c>
      <c r="V198" s="70" t="s">
        <v>2444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61" t="str">
        <f>IF(ISNA(VLOOKUP(X198,Sheet2!J:J,1,0)),"//","")</f>
        <v/>
      </c>
      <c r="AC198" s="110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3822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5" t="s">
        <v>6</v>
      </c>
      <c r="J199" s="65" t="s">
        <v>1555</v>
      </c>
      <c r="K199" s="66" t="s">
        <v>4289</v>
      </c>
      <c r="L199" s="67"/>
      <c r="M199" s="63" t="s">
        <v>2196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2444</v>
      </c>
      <c r="U199" s="70" t="s">
        <v>2444</v>
      </c>
      <c r="V199" s="70" t="s">
        <v>2444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61" t="str">
        <f>IF(ISNA(VLOOKUP(X199,Sheet2!J:J,1,0)),"//","")</f>
        <v/>
      </c>
      <c r="AC199" s="110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3822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5" t="s">
        <v>6</v>
      </c>
      <c r="J200" s="65" t="s">
        <v>1555</v>
      </c>
      <c r="K200" s="66" t="s">
        <v>4289</v>
      </c>
      <c r="L200" s="67"/>
      <c r="M200" s="63" t="s">
        <v>2197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2444</v>
      </c>
      <c r="U200" s="70" t="s">
        <v>2444</v>
      </c>
      <c r="V200" s="70" t="s">
        <v>2444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61" t="str">
        <f>IF(ISNA(VLOOKUP(X200,Sheet2!J:J,1,0)),"//","")</f>
        <v/>
      </c>
      <c r="AC200" s="110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3822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5" t="s">
        <v>6</v>
      </c>
      <c r="J201" s="65" t="s">
        <v>1555</v>
      </c>
      <c r="K201" s="66" t="s">
        <v>4289</v>
      </c>
      <c r="L201" s="67"/>
      <c r="M201" s="63" t="s">
        <v>2198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2936</v>
      </c>
      <c r="U201" s="93" t="s">
        <v>2874</v>
      </c>
      <c r="V201" s="94" t="s">
        <v>2444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61" t="str">
        <f>IF(ISNA(VLOOKUP(X201,Sheet2!J:J,1,0)),"//","")</f>
        <v>//</v>
      </c>
      <c r="AC201" s="110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3822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5" t="s">
        <v>6</v>
      </c>
      <c r="J202" s="65" t="s">
        <v>1555</v>
      </c>
      <c r="K202" s="66" t="s">
        <v>4289</v>
      </c>
      <c r="L202" s="67"/>
      <c r="M202" s="63" t="s">
        <v>2199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2444</v>
      </c>
      <c r="U202" s="70" t="s">
        <v>2444</v>
      </c>
      <c r="V202" s="70" t="s">
        <v>2444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61" t="str">
        <f>IF(ISNA(VLOOKUP(X202,Sheet2!J:J,1,0)),"//","")</f>
        <v/>
      </c>
      <c r="AC202" s="110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3822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5" t="s">
        <v>6</v>
      </c>
      <c r="J203" s="65" t="s">
        <v>1555</v>
      </c>
      <c r="K203" s="66" t="s">
        <v>4289</v>
      </c>
      <c r="L203" s="67"/>
      <c r="M203" s="63" t="s">
        <v>2200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2444</v>
      </c>
      <c r="U203" s="70" t="s">
        <v>2444</v>
      </c>
      <c r="V203" s="70" t="s">
        <v>2444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61" t="str">
        <f>IF(ISNA(VLOOKUP(X203,Sheet2!J:J,1,0)),"//","")</f>
        <v/>
      </c>
      <c r="AC203" s="110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3822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5" t="s">
        <v>6</v>
      </c>
      <c r="J204" s="65" t="s">
        <v>1555</v>
      </c>
      <c r="K204" s="66" t="s">
        <v>4289</v>
      </c>
      <c r="L204" s="67"/>
      <c r="M204" s="63" t="s">
        <v>2201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2444</v>
      </c>
      <c r="U204" s="70" t="s">
        <v>2444</v>
      </c>
      <c r="V204" s="70" t="s">
        <v>2444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61" t="str">
        <f>IF(ISNA(VLOOKUP(X204,Sheet2!J:J,1,0)),"//","")</f>
        <v/>
      </c>
      <c r="AC204" s="110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3822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5" t="s">
        <v>6</v>
      </c>
      <c r="J205" s="65" t="s">
        <v>1555</v>
      </c>
      <c r="K205" s="66" t="s">
        <v>4289</v>
      </c>
      <c r="L205" s="67"/>
      <c r="M205" s="63" t="s">
        <v>2202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2444</v>
      </c>
      <c r="U205" s="70" t="s">
        <v>2444</v>
      </c>
      <c r="V205" s="70" t="s">
        <v>2444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61" t="str">
        <f>IF(ISNA(VLOOKUP(X205,Sheet2!J:J,1,0)),"//","")</f>
        <v/>
      </c>
      <c r="AC205" s="110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3822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5" t="s">
        <v>6</v>
      </c>
      <c r="J206" s="65" t="s">
        <v>1555</v>
      </c>
      <c r="K206" s="66" t="s">
        <v>4289</v>
      </c>
      <c r="L206" s="67"/>
      <c r="M206" s="63" t="s">
        <v>2203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2444</v>
      </c>
      <c r="U206" s="70" t="s">
        <v>2444</v>
      </c>
      <c r="V206" s="70" t="s">
        <v>2444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61" t="str">
        <f>IF(ISNA(VLOOKUP(X206,Sheet2!J:J,1,0)),"//","")</f>
        <v/>
      </c>
      <c r="AC206" s="110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3822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5" t="s">
        <v>6</v>
      </c>
      <c r="J207" s="65" t="s">
        <v>1555</v>
      </c>
      <c r="K207" s="66" t="s">
        <v>4289</v>
      </c>
      <c r="L207" s="67"/>
      <c r="M207" s="63" t="s">
        <v>2204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2444</v>
      </c>
      <c r="U207" s="70" t="s">
        <v>2444</v>
      </c>
      <c r="V207" s="70" t="s">
        <v>2444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61" t="str">
        <f>IF(ISNA(VLOOKUP(X207,Sheet2!J:J,1,0)),"//","")</f>
        <v/>
      </c>
      <c r="AC207" s="110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3822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5" t="s">
        <v>6</v>
      </c>
      <c r="J208" s="65" t="s">
        <v>1555</v>
      </c>
      <c r="K208" s="66" t="s">
        <v>4289</v>
      </c>
      <c r="L208" s="67"/>
      <c r="M208" s="63" t="s">
        <v>2205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2444</v>
      </c>
      <c r="U208" s="70" t="s">
        <v>2444</v>
      </c>
      <c r="V208" s="70" t="s">
        <v>2444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61" t="str">
        <f>IF(ISNA(VLOOKUP(X208,Sheet2!J:J,1,0)),"//","")</f>
        <v/>
      </c>
      <c r="AC208" s="110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3822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5" t="s">
        <v>6</v>
      </c>
      <c r="J209" s="65" t="s">
        <v>1555</v>
      </c>
      <c r="K209" s="66" t="s">
        <v>4289</v>
      </c>
      <c r="L209" s="67"/>
      <c r="M209" s="63" t="s">
        <v>2210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2444</v>
      </c>
      <c r="U209" s="70" t="s">
        <v>2444</v>
      </c>
      <c r="V209" s="70" t="s">
        <v>2444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61" t="str">
        <f>IF(ISNA(VLOOKUP(X209,Sheet2!J:J,1,0)),"//","")</f>
        <v/>
      </c>
      <c r="AC209" s="110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3822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5" t="s">
        <v>6</v>
      </c>
      <c r="J210" s="65" t="s">
        <v>1555</v>
      </c>
      <c r="K210" s="66" t="s">
        <v>4289</v>
      </c>
      <c r="L210" s="67"/>
      <c r="M210" s="63" t="s">
        <v>2225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2936</v>
      </c>
      <c r="U210" s="93" t="s">
        <v>2874</v>
      </c>
      <c r="V210" s="94" t="s">
        <v>2444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61" t="str">
        <f>IF(ISNA(VLOOKUP(X210,Sheet2!J:J,1,0)),"//","")</f>
        <v/>
      </c>
      <c r="AC210" s="110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3822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5" t="s">
        <v>6</v>
      </c>
      <c r="J211" s="65" t="s">
        <v>1555</v>
      </c>
      <c r="K211" s="66" t="s">
        <v>4289</v>
      </c>
      <c r="L211" s="67"/>
      <c r="M211" s="63" t="s">
        <v>2226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2444</v>
      </c>
      <c r="U211" s="70" t="s">
        <v>2444</v>
      </c>
      <c r="V211" s="70" t="s">
        <v>2444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61" t="str">
        <f>IF(ISNA(VLOOKUP(X211,Sheet2!J:J,1,0)),"//","")</f>
        <v/>
      </c>
      <c r="AC211" s="110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3822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5" t="s">
        <v>6</v>
      </c>
      <c r="J212" s="65" t="s">
        <v>1555</v>
      </c>
      <c r="K212" s="66" t="s">
        <v>4289</v>
      </c>
      <c r="L212" s="67"/>
      <c r="M212" s="63" t="s">
        <v>2233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2444</v>
      </c>
      <c r="U212" s="70" t="s">
        <v>2444</v>
      </c>
      <c r="V212" s="70" t="s">
        <v>2444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61" t="str">
        <f>IF(ISNA(VLOOKUP(X212,Sheet2!J:J,1,0)),"//","")</f>
        <v/>
      </c>
      <c r="AC212" s="110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3822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5" t="s">
        <v>6</v>
      </c>
      <c r="J213" s="65" t="s">
        <v>1555</v>
      </c>
      <c r="K213" s="66" t="s">
        <v>4289</v>
      </c>
      <c r="L213" s="67"/>
      <c r="M213" s="63" t="s">
        <v>2235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2934</v>
      </c>
      <c r="U213" s="93" t="s">
        <v>2874</v>
      </c>
      <c r="V213" s="148" t="s">
        <v>4295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61" t="str">
        <f>IF(ISNA(VLOOKUP(X213,Sheet2!J:J,1,0)),"//","")</f>
        <v>//</v>
      </c>
      <c r="AC213" s="110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3822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5" t="s">
        <v>6</v>
      </c>
      <c r="J214" s="65" t="s">
        <v>1555</v>
      </c>
      <c r="K214" s="66" t="s">
        <v>4289</v>
      </c>
      <c r="L214" s="67"/>
      <c r="M214" s="63" t="s">
        <v>2261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2936</v>
      </c>
      <c r="U214" s="93" t="s">
        <v>2874</v>
      </c>
      <c r="V214" s="94" t="s">
        <v>4296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61" t="str">
        <f>IF(ISNA(VLOOKUP(X214,Sheet2!J:J,1,0)),"//","")</f>
        <v>//</v>
      </c>
      <c r="AC214" s="110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4105</v>
      </c>
      <c r="D215" s="59">
        <v>78</v>
      </c>
      <c r="E215" s="65" t="s">
        <v>1496</v>
      </c>
      <c r="F215" s="65" t="s">
        <v>1496</v>
      </c>
      <c r="G215" s="91">
        <v>0</v>
      </c>
      <c r="H215" s="91">
        <v>0</v>
      </c>
      <c r="I215" s="65" t="s">
        <v>1</v>
      </c>
      <c r="J215" s="65" t="s">
        <v>1555</v>
      </c>
      <c r="K215" s="66" t="s">
        <v>4125</v>
      </c>
      <c r="L215" s="67"/>
      <c r="M215" s="63" t="s">
        <v>2285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2444</v>
      </c>
      <c r="U215" s="70" t="s">
        <v>2444</v>
      </c>
      <c r="V215" s="70" t="s">
        <v>2444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61" t="str">
        <f>IF(ISNA(VLOOKUP(X215,Sheet2!J:J,1,0)),"//","")</f>
        <v/>
      </c>
      <c r="AC215" s="110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3822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7" t="s">
        <v>3</v>
      </c>
      <c r="J216" s="65" t="s">
        <v>1555</v>
      </c>
      <c r="K216" s="66" t="s">
        <v>4289</v>
      </c>
      <c r="L216" s="71" t="s">
        <v>3093</v>
      </c>
      <c r="M216" s="63" t="s">
        <v>2502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2936</v>
      </c>
      <c r="U216" s="70" t="s">
        <v>2861</v>
      </c>
      <c r="V216" s="70" t="s">
        <v>2444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61" t="str">
        <f>IF(ISNA(VLOOKUP(X216,Sheet2!J:J,1,0)),"//","")</f>
        <v/>
      </c>
      <c r="AC216" s="110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4105</v>
      </c>
      <c r="D217" s="59" t="s">
        <v>7</v>
      </c>
      <c r="E217" s="74" t="s">
        <v>3094</v>
      </c>
      <c r="F217" s="74" t="s">
        <v>3094</v>
      </c>
      <c r="G217" s="75">
        <v>0</v>
      </c>
      <c r="H217" s="75">
        <v>0</v>
      </c>
      <c r="I217" s="181" t="s">
        <v>28</v>
      </c>
      <c r="J217" s="65" t="s">
        <v>1555</v>
      </c>
      <c r="K217" s="66" t="s">
        <v>4125</v>
      </c>
      <c r="L217" s="67"/>
      <c r="M217" s="63" t="s">
        <v>3502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2444</v>
      </c>
      <c r="U217" s="70" t="s">
        <v>2444</v>
      </c>
      <c r="V217" s="70" t="s">
        <v>2444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61" t="str">
        <f>IF(ISNA(VLOOKUP(X217,Sheet2!J:J,1,0)),"//","")</f>
        <v/>
      </c>
      <c r="AC217" s="110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4105</v>
      </c>
      <c r="D218" s="59" t="s">
        <v>7</v>
      </c>
      <c r="E218" s="74" t="s">
        <v>3095</v>
      </c>
      <c r="F218" s="74" t="s">
        <v>3095</v>
      </c>
      <c r="G218" s="75">
        <v>0</v>
      </c>
      <c r="H218" s="75">
        <v>0</v>
      </c>
      <c r="I218" s="181" t="s">
        <v>28</v>
      </c>
      <c r="J218" s="65" t="s">
        <v>1555</v>
      </c>
      <c r="K218" s="66" t="s">
        <v>4125</v>
      </c>
      <c r="L218" s="67"/>
      <c r="M218" s="63" t="s">
        <v>3503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2444</v>
      </c>
      <c r="U218" s="70" t="s">
        <v>2444</v>
      </c>
      <c r="V218" s="70" t="s">
        <v>2444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61" t="str">
        <f>IF(ISNA(VLOOKUP(X218,Sheet2!J:J,1,0)),"//","")</f>
        <v/>
      </c>
      <c r="AC218" s="110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4105</v>
      </c>
      <c r="D219" s="59" t="s">
        <v>7</v>
      </c>
      <c r="E219" s="74" t="s">
        <v>3096</v>
      </c>
      <c r="F219" s="74" t="s">
        <v>3096</v>
      </c>
      <c r="G219" s="75">
        <v>0</v>
      </c>
      <c r="H219" s="75">
        <v>0</v>
      </c>
      <c r="I219" s="181" t="s">
        <v>28</v>
      </c>
      <c r="J219" s="65" t="s">
        <v>1555</v>
      </c>
      <c r="K219" s="66" t="s">
        <v>4125</v>
      </c>
      <c r="L219" s="67"/>
      <c r="M219" s="63" t="s">
        <v>3504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2444</v>
      </c>
      <c r="U219" s="70" t="s">
        <v>2444</v>
      </c>
      <c r="V219" s="70" t="s">
        <v>2444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61" t="str">
        <f>IF(ISNA(VLOOKUP(X219,Sheet2!J:J,1,0)),"//","")</f>
        <v/>
      </c>
      <c r="AC219" s="110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4105</v>
      </c>
      <c r="D220" s="59" t="s">
        <v>7</v>
      </c>
      <c r="E220" s="74" t="s">
        <v>3097</v>
      </c>
      <c r="F220" s="74" t="s">
        <v>3097</v>
      </c>
      <c r="G220" s="75">
        <v>0</v>
      </c>
      <c r="H220" s="75">
        <v>0</v>
      </c>
      <c r="I220" s="181" t="s">
        <v>28</v>
      </c>
      <c r="J220" s="65" t="s">
        <v>1555</v>
      </c>
      <c r="K220" s="66" t="s">
        <v>4125</v>
      </c>
      <c r="L220" s="67"/>
      <c r="M220" s="63" t="s">
        <v>3505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2444</v>
      </c>
      <c r="U220" s="70" t="s">
        <v>2444</v>
      </c>
      <c r="V220" s="70" t="s">
        <v>2444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61" t="str">
        <f>IF(ISNA(VLOOKUP(X220,Sheet2!J:J,1,0)),"//","")</f>
        <v/>
      </c>
      <c r="AC220" s="110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4105</v>
      </c>
      <c r="D221" s="59" t="s">
        <v>7</v>
      </c>
      <c r="E221" s="74" t="s">
        <v>3098</v>
      </c>
      <c r="F221" s="74" t="s">
        <v>3098</v>
      </c>
      <c r="G221" s="75">
        <v>0</v>
      </c>
      <c r="H221" s="75">
        <v>0</v>
      </c>
      <c r="I221" s="181" t="s">
        <v>28</v>
      </c>
      <c r="J221" s="65" t="s">
        <v>1555</v>
      </c>
      <c r="K221" s="66" t="s">
        <v>4125</v>
      </c>
      <c r="L221" s="67"/>
      <c r="M221" s="63" t="s">
        <v>3506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2444</v>
      </c>
      <c r="U221" s="70" t="s">
        <v>2444</v>
      </c>
      <c r="V221" s="70" t="s">
        <v>2444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61" t="str">
        <f>IF(ISNA(VLOOKUP(X221,Sheet2!J:J,1,0)),"//","")</f>
        <v/>
      </c>
      <c r="AC221" s="110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4105</v>
      </c>
      <c r="D222" s="59" t="s">
        <v>7</v>
      </c>
      <c r="E222" s="74" t="s">
        <v>3099</v>
      </c>
      <c r="F222" s="74" t="s">
        <v>3099</v>
      </c>
      <c r="G222" s="75">
        <v>0</v>
      </c>
      <c r="H222" s="75">
        <v>0</v>
      </c>
      <c r="I222" s="181" t="s">
        <v>28</v>
      </c>
      <c r="J222" s="65" t="s">
        <v>1555</v>
      </c>
      <c r="K222" s="66" t="s">
        <v>4125</v>
      </c>
      <c r="L222" s="67"/>
      <c r="M222" s="63" t="s">
        <v>3507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2444</v>
      </c>
      <c r="U222" s="70" t="s">
        <v>2444</v>
      </c>
      <c r="V222" s="70" t="s">
        <v>2444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61" t="str">
        <f>IF(ISNA(VLOOKUP(X222,Sheet2!J:J,1,0)),"//","")</f>
        <v/>
      </c>
      <c r="AC222" s="110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4105</v>
      </c>
      <c r="D223" s="59" t="s">
        <v>7</v>
      </c>
      <c r="E223" s="74" t="s">
        <v>3100</v>
      </c>
      <c r="F223" s="74" t="s">
        <v>3100</v>
      </c>
      <c r="G223" s="75">
        <v>0</v>
      </c>
      <c r="H223" s="75">
        <v>0</v>
      </c>
      <c r="I223" s="181" t="s">
        <v>28</v>
      </c>
      <c r="J223" s="65" t="s">
        <v>1555</v>
      </c>
      <c r="K223" s="66" t="s">
        <v>4125</v>
      </c>
      <c r="L223" s="67"/>
      <c r="M223" s="63" t="s">
        <v>3508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2444</v>
      </c>
      <c r="U223" s="70" t="s">
        <v>2444</v>
      </c>
      <c r="V223" s="70" t="s">
        <v>2444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61" t="str">
        <f>IF(ISNA(VLOOKUP(X223,Sheet2!J:J,1,0)),"//","")</f>
        <v/>
      </c>
      <c r="AC223" s="110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4105</v>
      </c>
      <c r="D224" s="59" t="s">
        <v>7</v>
      </c>
      <c r="E224" s="74" t="s">
        <v>3101</v>
      </c>
      <c r="F224" s="74" t="s">
        <v>3101</v>
      </c>
      <c r="G224" s="75">
        <v>0</v>
      </c>
      <c r="H224" s="75">
        <v>0</v>
      </c>
      <c r="I224" s="181" t="s">
        <v>28</v>
      </c>
      <c r="J224" s="65" t="s">
        <v>1555</v>
      </c>
      <c r="K224" s="66" t="s">
        <v>4125</v>
      </c>
      <c r="L224" s="67"/>
      <c r="M224" s="63" t="s">
        <v>3509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2444</v>
      </c>
      <c r="U224" s="70" t="s">
        <v>2444</v>
      </c>
      <c r="V224" s="70" t="s">
        <v>2444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61" t="str">
        <f>IF(ISNA(VLOOKUP(X224,Sheet2!J:J,1,0)),"//","")</f>
        <v/>
      </c>
      <c r="AC224" s="110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4105</v>
      </c>
      <c r="D225" s="59" t="s">
        <v>7</v>
      </c>
      <c r="E225" s="74" t="s">
        <v>3102</v>
      </c>
      <c r="F225" s="74" t="s">
        <v>3102</v>
      </c>
      <c r="G225" s="75">
        <v>0</v>
      </c>
      <c r="H225" s="75">
        <v>0</v>
      </c>
      <c r="I225" s="181" t="s">
        <v>28</v>
      </c>
      <c r="J225" s="65" t="s">
        <v>1555</v>
      </c>
      <c r="K225" s="66" t="s">
        <v>4125</v>
      </c>
      <c r="L225" s="67"/>
      <c r="M225" s="63" t="s">
        <v>3510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2444</v>
      </c>
      <c r="U225" s="70" t="s">
        <v>2444</v>
      </c>
      <c r="V225" s="70" t="s">
        <v>2444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61" t="str">
        <f>IF(ISNA(VLOOKUP(X225,Sheet2!J:J,1,0)),"//","")</f>
        <v/>
      </c>
      <c r="AC225" s="110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4105</v>
      </c>
      <c r="D226" s="59" t="s">
        <v>7</v>
      </c>
      <c r="E226" s="74" t="s">
        <v>3103</v>
      </c>
      <c r="F226" s="74" t="s">
        <v>3103</v>
      </c>
      <c r="G226" s="75">
        <v>0</v>
      </c>
      <c r="H226" s="75">
        <v>0</v>
      </c>
      <c r="I226" s="181" t="s">
        <v>28</v>
      </c>
      <c r="J226" s="65" t="s">
        <v>1555</v>
      </c>
      <c r="K226" s="66" t="s">
        <v>4125</v>
      </c>
      <c r="L226" s="67"/>
      <c r="M226" s="63" t="s">
        <v>3511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2444</v>
      </c>
      <c r="U226" s="70" t="s">
        <v>2444</v>
      </c>
      <c r="V226" s="70" t="s">
        <v>2444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61" t="str">
        <f>IF(ISNA(VLOOKUP(X226,Sheet2!J:J,1,0)),"//","")</f>
        <v/>
      </c>
      <c r="AC226" s="110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4105</v>
      </c>
      <c r="D227" s="59" t="s">
        <v>7</v>
      </c>
      <c r="E227" s="74" t="s">
        <v>3104</v>
      </c>
      <c r="F227" s="74" t="s">
        <v>3104</v>
      </c>
      <c r="G227" s="75">
        <v>0</v>
      </c>
      <c r="H227" s="75">
        <v>0</v>
      </c>
      <c r="I227" s="181" t="s">
        <v>28</v>
      </c>
      <c r="J227" s="65" t="s">
        <v>1555</v>
      </c>
      <c r="K227" s="66" t="s">
        <v>4125</v>
      </c>
      <c r="L227" s="67"/>
      <c r="M227" s="63" t="s">
        <v>3512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2444</v>
      </c>
      <c r="U227" s="70" t="s">
        <v>2444</v>
      </c>
      <c r="V227" s="70" t="s">
        <v>2444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61" t="str">
        <f>IF(ISNA(VLOOKUP(X227,Sheet2!J:J,1,0)),"//","")</f>
        <v/>
      </c>
      <c r="AC227" s="110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4105</v>
      </c>
      <c r="D228" s="59" t="s">
        <v>7</v>
      </c>
      <c r="E228" s="74" t="s">
        <v>3105</v>
      </c>
      <c r="F228" s="74" t="s">
        <v>3105</v>
      </c>
      <c r="G228" s="75">
        <v>0</v>
      </c>
      <c r="H228" s="75">
        <v>0</v>
      </c>
      <c r="I228" s="181" t="s">
        <v>28</v>
      </c>
      <c r="J228" s="65" t="s">
        <v>1555</v>
      </c>
      <c r="K228" s="66" t="s">
        <v>4125</v>
      </c>
      <c r="L228" s="67"/>
      <c r="M228" s="63" t="s">
        <v>3513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61" t="str">
        <f>IF(ISNA(VLOOKUP(X228,Sheet2!J:J,1,0)),"//","")</f>
        <v/>
      </c>
      <c r="AC228" s="110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2444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2444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2444</v>
      </c>
      <c r="U229" s="90" t="s">
        <v>2444</v>
      </c>
      <c r="V229" s="90" t="s">
        <v>2444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61" t="str">
        <f>IF(ISNA(VLOOKUP(X229,Sheet2!J:J,1,0)),"//","")</f>
        <v/>
      </c>
      <c r="AC229" s="110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2444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2444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2444</v>
      </c>
      <c r="U230" s="90" t="s">
        <v>2444</v>
      </c>
      <c r="V230" s="90" t="s">
        <v>2444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61" t="str">
        <f>IF(ISNA(VLOOKUP(X230,Sheet2!J:J,1,0)),"//","")</f>
        <v/>
      </c>
      <c r="AC230" s="110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2972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2444</v>
      </c>
      <c r="U231" s="90" t="s">
        <v>2444</v>
      </c>
      <c r="V231" s="90" t="s">
        <v>2444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61" t="str">
        <f>IF(ISNA(VLOOKUP(X231,Sheet2!J:J,1,0)),"//","")</f>
        <v/>
      </c>
      <c r="AC231" s="110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3823</v>
      </c>
      <c r="D232" s="59" t="s">
        <v>7</v>
      </c>
      <c r="E232" s="65" t="s">
        <v>1165</v>
      </c>
      <c r="F232" s="65" t="s">
        <v>1165</v>
      </c>
      <c r="G232" s="91">
        <v>0</v>
      </c>
      <c r="H232" s="91">
        <v>0</v>
      </c>
      <c r="I232" s="177" t="s">
        <v>3</v>
      </c>
      <c r="J232" s="65" t="s">
        <v>1555</v>
      </c>
      <c r="K232" s="66" t="s">
        <v>4289</v>
      </c>
      <c r="L232" s="67"/>
      <c r="M232" s="63" t="s">
        <v>1575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2444</v>
      </c>
      <c r="U232" s="70" t="s">
        <v>2861</v>
      </c>
      <c r="V232" s="70" t="s">
        <v>2444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61" t="str">
        <f>IF(ISNA(VLOOKUP(X232,Sheet2!J:J,1,0)),"//","")</f>
        <v/>
      </c>
      <c r="AC232" s="110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3824</v>
      </c>
      <c r="D233" s="59" t="s">
        <v>7</v>
      </c>
      <c r="E233" s="65" t="s">
        <v>1166</v>
      </c>
      <c r="F233" s="65" t="s">
        <v>1166</v>
      </c>
      <c r="G233" s="91">
        <v>0</v>
      </c>
      <c r="H233" s="91">
        <v>0</v>
      </c>
      <c r="I233" s="177" t="s">
        <v>3</v>
      </c>
      <c r="J233" s="65" t="s">
        <v>1555</v>
      </c>
      <c r="K233" s="66" t="s">
        <v>4289</v>
      </c>
      <c r="L233" s="67"/>
      <c r="M233" s="63" t="s">
        <v>1576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2444</v>
      </c>
      <c r="U233" s="70" t="s">
        <v>2861</v>
      </c>
      <c r="V233" s="70" t="s">
        <v>2444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61" t="str">
        <f>IF(ISNA(VLOOKUP(X233,Sheet2!J:J,1,0)),"//","")</f>
        <v/>
      </c>
      <c r="AC233" s="110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3825</v>
      </c>
      <c r="D234" s="59">
        <v>10</v>
      </c>
      <c r="E234" s="65" t="s">
        <v>71</v>
      </c>
      <c r="F234" s="65" t="s">
        <v>1220</v>
      </c>
      <c r="G234" s="91">
        <v>0</v>
      </c>
      <c r="H234" s="91">
        <v>0</v>
      </c>
      <c r="I234" s="177" t="s">
        <v>3</v>
      </c>
      <c r="J234" s="65" t="s">
        <v>1555</v>
      </c>
      <c r="K234" s="66" t="s">
        <v>4289</v>
      </c>
      <c r="L234" s="67"/>
      <c r="M234" s="63" t="s">
        <v>1671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2444</v>
      </c>
      <c r="U234" s="70" t="s">
        <v>2861</v>
      </c>
      <c r="V234" s="70" t="s">
        <v>2444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61" t="str">
        <f>IF(ISNA(VLOOKUP(X234,Sheet2!J:J,1,0)),"//","")</f>
        <v/>
      </c>
      <c r="AC234" s="110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3825</v>
      </c>
      <c r="D235" s="59">
        <v>10</v>
      </c>
      <c r="E235" s="65" t="s">
        <v>71</v>
      </c>
      <c r="F235" s="65" t="s">
        <v>1368</v>
      </c>
      <c r="G235" s="91">
        <v>0</v>
      </c>
      <c r="H235" s="91">
        <v>0</v>
      </c>
      <c r="I235" s="176" t="s">
        <v>476</v>
      </c>
      <c r="J235" s="65" t="s">
        <v>1555</v>
      </c>
      <c r="K235" s="66" t="s">
        <v>4289</v>
      </c>
      <c r="L235" s="67"/>
      <c r="M235" s="63" t="s">
        <v>2289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2444</v>
      </c>
      <c r="U235" s="70" t="s">
        <v>2444</v>
      </c>
      <c r="V235" s="70" t="s">
        <v>2444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61" t="str">
        <f>IF(ISNA(VLOOKUP(X235,Sheet2!J:J,1,0)),"//","")</f>
        <v/>
      </c>
      <c r="AC235" s="110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3825</v>
      </c>
      <c r="D236" s="59">
        <v>10</v>
      </c>
      <c r="E236" s="65" t="s">
        <v>71</v>
      </c>
      <c r="F236" s="65" t="s">
        <v>1516</v>
      </c>
      <c r="G236" s="91">
        <v>0</v>
      </c>
      <c r="H236" s="91">
        <v>0</v>
      </c>
      <c r="I236" s="176" t="s">
        <v>476</v>
      </c>
      <c r="J236" s="65" t="s">
        <v>1555</v>
      </c>
      <c r="K236" s="66" t="s">
        <v>4289</v>
      </c>
      <c r="L236" s="67"/>
      <c r="M236" s="63" t="s">
        <v>2290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2444</v>
      </c>
      <c r="U236" s="70" t="s">
        <v>2444</v>
      </c>
      <c r="V236" s="70" t="s">
        <v>2444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61" t="str">
        <f>IF(ISNA(VLOOKUP(X236,Sheet2!J:J,1,0)),"//","")</f>
        <v/>
      </c>
      <c r="AC236" s="110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3825</v>
      </c>
      <c r="D237" s="59">
        <v>20</v>
      </c>
      <c r="E237" s="65" t="s">
        <v>70</v>
      </c>
      <c r="F237" s="65" t="s">
        <v>1220</v>
      </c>
      <c r="G237" s="91">
        <v>0</v>
      </c>
      <c r="H237" s="91">
        <v>0</v>
      </c>
      <c r="I237" s="177" t="s">
        <v>3</v>
      </c>
      <c r="J237" s="65" t="s">
        <v>1555</v>
      </c>
      <c r="K237" s="66" t="s">
        <v>4289</v>
      </c>
      <c r="L237" s="67"/>
      <c r="M237" s="63" t="s">
        <v>1670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2444</v>
      </c>
      <c r="U237" s="70" t="s">
        <v>2861</v>
      </c>
      <c r="V237" s="70" t="s">
        <v>2444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61" t="str">
        <f>IF(ISNA(VLOOKUP(X237,Sheet2!J:J,1,0)),"//","")</f>
        <v/>
      </c>
      <c r="AC237" s="110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3825</v>
      </c>
      <c r="D238" s="59">
        <v>20</v>
      </c>
      <c r="E238" s="65" t="s">
        <v>70</v>
      </c>
      <c r="F238" s="65" t="s">
        <v>1259</v>
      </c>
      <c r="G238" s="91">
        <v>0</v>
      </c>
      <c r="H238" s="91">
        <v>0</v>
      </c>
      <c r="I238" s="176" t="s">
        <v>476</v>
      </c>
      <c r="J238" s="65" t="s">
        <v>1555</v>
      </c>
      <c r="K238" s="66" t="s">
        <v>4289</v>
      </c>
      <c r="L238" s="67"/>
      <c r="M238" s="63" t="s">
        <v>2287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2444</v>
      </c>
      <c r="U238" s="70" t="s">
        <v>2444</v>
      </c>
      <c r="V238" s="70" t="s">
        <v>2444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61" t="str">
        <f>IF(ISNA(VLOOKUP(X238,Sheet2!J:J,1,0)),"//","")</f>
        <v/>
      </c>
      <c r="AC238" s="110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3825</v>
      </c>
      <c r="D239" s="59">
        <v>20</v>
      </c>
      <c r="E239" s="65" t="s">
        <v>70</v>
      </c>
      <c r="F239" s="65" t="s">
        <v>1516</v>
      </c>
      <c r="G239" s="91">
        <v>0</v>
      </c>
      <c r="H239" s="91">
        <v>0</v>
      </c>
      <c r="I239" s="176" t="s">
        <v>476</v>
      </c>
      <c r="J239" s="65" t="s">
        <v>1555</v>
      </c>
      <c r="K239" s="66" t="s">
        <v>4289</v>
      </c>
      <c r="L239" s="67"/>
      <c r="M239" s="63" t="s">
        <v>2288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2444</v>
      </c>
      <c r="U239" s="70" t="s">
        <v>2444</v>
      </c>
      <c r="V239" s="70" t="s">
        <v>2444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61" t="str">
        <f>IF(ISNA(VLOOKUP(X239,Sheet2!J:J,1,0)),"//","")</f>
        <v/>
      </c>
      <c r="AC239" s="110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3826</v>
      </c>
      <c r="D240" s="59">
        <v>10</v>
      </c>
      <c r="E240" s="65" t="s">
        <v>262</v>
      </c>
      <c r="F240" s="65" t="s">
        <v>1368</v>
      </c>
      <c r="G240" s="91">
        <v>0</v>
      </c>
      <c r="H240" s="91">
        <v>0</v>
      </c>
      <c r="I240" s="177" t="s">
        <v>3</v>
      </c>
      <c r="J240" s="65" t="s">
        <v>1555</v>
      </c>
      <c r="K240" s="66" t="s">
        <v>4289</v>
      </c>
      <c r="L240" s="67"/>
      <c r="M240" s="63" t="s">
        <v>1964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2444</v>
      </c>
      <c r="U240" s="70" t="s">
        <v>2861</v>
      </c>
      <c r="V240" s="70" t="s">
        <v>2444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61" t="str">
        <f>IF(ISNA(VLOOKUP(X240,Sheet2!J:J,1,0)),"//","")</f>
        <v/>
      </c>
      <c r="AC240" s="110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3826</v>
      </c>
      <c r="D241" s="59">
        <v>10</v>
      </c>
      <c r="E241" s="65" t="s">
        <v>262</v>
      </c>
      <c r="F241" s="65" t="s">
        <v>1516</v>
      </c>
      <c r="G241" s="91">
        <v>0</v>
      </c>
      <c r="H241" s="91">
        <v>0</v>
      </c>
      <c r="I241" s="176" t="s">
        <v>476</v>
      </c>
      <c r="J241" s="65" t="s">
        <v>1555</v>
      </c>
      <c r="K241" s="66" t="s">
        <v>4289</v>
      </c>
      <c r="L241" s="67"/>
      <c r="M241" s="63" t="s">
        <v>2300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2444</v>
      </c>
      <c r="U241" s="70" t="s">
        <v>2444</v>
      </c>
      <c r="V241" s="70" t="s">
        <v>2444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61" t="str">
        <f>IF(ISNA(VLOOKUP(X241,Sheet2!J:J,1,0)),"//","")</f>
        <v/>
      </c>
      <c r="AC241" s="110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3826</v>
      </c>
      <c r="D242" s="59">
        <v>10</v>
      </c>
      <c r="E242" s="65" t="s">
        <v>262</v>
      </c>
      <c r="F242" s="65" t="s">
        <v>1517</v>
      </c>
      <c r="G242" s="91">
        <v>0</v>
      </c>
      <c r="H242" s="91">
        <v>0</v>
      </c>
      <c r="I242" s="176" t="s">
        <v>476</v>
      </c>
      <c r="J242" s="65" t="s">
        <v>1555</v>
      </c>
      <c r="K242" s="66" t="s">
        <v>4289</v>
      </c>
      <c r="L242" s="67"/>
      <c r="M242" s="63" t="s">
        <v>2301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2444</v>
      </c>
      <c r="U242" s="70" t="s">
        <v>2444</v>
      </c>
      <c r="V242" s="70" t="s">
        <v>2444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61" t="str">
        <f>IF(ISNA(VLOOKUP(X242,Sheet2!J:J,1,0)),"//","")</f>
        <v/>
      </c>
      <c r="AC242" s="110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3826</v>
      </c>
      <c r="D243" s="59">
        <v>20</v>
      </c>
      <c r="E243" s="65" t="s">
        <v>110</v>
      </c>
      <c r="F243" s="65" t="s">
        <v>1259</v>
      </c>
      <c r="G243" s="91">
        <v>0</v>
      </c>
      <c r="H243" s="91">
        <v>0</v>
      </c>
      <c r="I243" s="177" t="s">
        <v>3</v>
      </c>
      <c r="J243" s="65" t="s">
        <v>1555</v>
      </c>
      <c r="K243" s="66" t="s">
        <v>4289</v>
      </c>
      <c r="L243" s="67"/>
      <c r="M243" s="63" t="s">
        <v>1742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2444</v>
      </c>
      <c r="U243" s="70" t="s">
        <v>2861</v>
      </c>
      <c r="V243" s="70" t="s">
        <v>2444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61" t="str">
        <f>IF(ISNA(VLOOKUP(X243,Sheet2!J:J,1,0)),"//","")</f>
        <v/>
      </c>
      <c r="AC243" s="110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3826</v>
      </c>
      <c r="D244" s="59">
        <v>20</v>
      </c>
      <c r="E244" s="65" t="s">
        <v>110</v>
      </c>
      <c r="F244" s="65" t="s">
        <v>1516</v>
      </c>
      <c r="G244" s="91">
        <v>0</v>
      </c>
      <c r="H244" s="91">
        <v>0</v>
      </c>
      <c r="I244" s="176" t="s">
        <v>476</v>
      </c>
      <c r="J244" s="65" t="s">
        <v>1555</v>
      </c>
      <c r="K244" s="66" t="s">
        <v>4289</v>
      </c>
      <c r="L244" s="67"/>
      <c r="M244" s="63" t="s">
        <v>2291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2444</v>
      </c>
      <c r="U244" s="70" t="s">
        <v>2444</v>
      </c>
      <c r="V244" s="70" t="s">
        <v>2444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61" t="str">
        <f>IF(ISNA(VLOOKUP(X244,Sheet2!J:J,1,0)),"//","")</f>
        <v/>
      </c>
      <c r="AC244" s="110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3826</v>
      </c>
      <c r="D245" s="59">
        <v>20</v>
      </c>
      <c r="E245" s="65" t="s">
        <v>110</v>
      </c>
      <c r="F245" s="65" t="s">
        <v>1517</v>
      </c>
      <c r="G245" s="91">
        <v>0</v>
      </c>
      <c r="H245" s="91">
        <v>0</v>
      </c>
      <c r="I245" s="176" t="s">
        <v>476</v>
      </c>
      <c r="J245" s="65" t="s">
        <v>1555</v>
      </c>
      <c r="K245" s="66" t="s">
        <v>4289</v>
      </c>
      <c r="L245" s="67"/>
      <c r="M245" s="63" t="s">
        <v>2292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2444</v>
      </c>
      <c r="U245" s="70" t="s">
        <v>2444</v>
      </c>
      <c r="V245" s="70" t="s">
        <v>2444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61" t="str">
        <f>IF(ISNA(VLOOKUP(X245,Sheet2!J:J,1,0)),"//","")</f>
        <v/>
      </c>
      <c r="AC245" s="110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42" t="s">
        <v>4701</v>
      </c>
      <c r="D246" t="s">
        <v>25</v>
      </c>
      <c r="E246" s="84" t="s">
        <v>4787</v>
      </c>
      <c r="F246" s="84" t="s">
        <v>10</v>
      </c>
      <c r="G246" s="91">
        <v>0</v>
      </c>
      <c r="H246" s="91">
        <v>0</v>
      </c>
      <c r="I246" s="177" t="s">
        <v>3</v>
      </c>
      <c r="J246" s="65" t="s">
        <v>1555</v>
      </c>
      <c r="K246" s="66" t="s">
        <v>4289</v>
      </c>
      <c r="L246" s="67"/>
      <c r="M246" t="s">
        <v>4743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2444</v>
      </c>
      <c r="U246" s="70" t="s">
        <v>2444</v>
      </c>
      <c r="V246" s="70" t="s">
        <v>2444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61" t="str">
        <f>IF(ISNA(VLOOKUP(X246,Sheet2!J:J,1,0)),"//","")</f>
        <v/>
      </c>
      <c r="AC246" s="110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42" t="s">
        <v>4701</v>
      </c>
      <c r="D247" t="s">
        <v>25</v>
      </c>
      <c r="E247" s="84" t="s">
        <v>4787</v>
      </c>
      <c r="F247" s="84" t="s">
        <v>4790</v>
      </c>
      <c r="G247" s="91">
        <v>0</v>
      </c>
      <c r="H247" s="91">
        <v>0</v>
      </c>
      <c r="I247" s="176" t="s">
        <v>476</v>
      </c>
      <c r="J247" s="65" t="s">
        <v>1555</v>
      </c>
      <c r="K247" s="66" t="s">
        <v>4289</v>
      </c>
      <c r="L247" s="67"/>
      <c r="M247" t="s">
        <v>4744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2444</v>
      </c>
      <c r="U247" s="70" t="s">
        <v>2444</v>
      </c>
      <c r="V247" s="70" t="s">
        <v>2444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61" t="str">
        <f>IF(ISNA(VLOOKUP(X247,Sheet2!J:J,1,0)),"//","")</f>
        <v/>
      </c>
      <c r="AC247" s="110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42" t="s">
        <v>4701</v>
      </c>
      <c r="D248" t="s">
        <v>159</v>
      </c>
      <c r="E248" s="84" t="s">
        <v>4788</v>
      </c>
      <c r="F248" s="84" t="s">
        <v>4792</v>
      </c>
      <c r="G248" s="91">
        <v>0</v>
      </c>
      <c r="H248" s="91">
        <v>0</v>
      </c>
      <c r="I248" s="177" t="s">
        <v>3</v>
      </c>
      <c r="J248" s="65" t="s">
        <v>1555</v>
      </c>
      <c r="K248" s="66" t="s">
        <v>4289</v>
      </c>
      <c r="L248" s="67"/>
      <c r="M248" t="s">
        <v>4745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2444</v>
      </c>
      <c r="U248" s="70" t="s">
        <v>2444</v>
      </c>
      <c r="V248" s="70" t="s">
        <v>2444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61" t="str">
        <f>IF(ISNA(VLOOKUP(X248,Sheet2!J:J,1,0)),"//","")</f>
        <v/>
      </c>
      <c r="AC248" s="110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42" t="s">
        <v>4701</v>
      </c>
      <c r="D249" t="s">
        <v>159</v>
      </c>
      <c r="E249" s="84" t="s">
        <v>4788</v>
      </c>
      <c r="F249" s="84" t="s">
        <v>10</v>
      </c>
      <c r="G249" s="91">
        <v>0</v>
      </c>
      <c r="H249" s="91">
        <v>0</v>
      </c>
      <c r="I249" s="176" t="s">
        <v>476</v>
      </c>
      <c r="J249" s="65" t="s">
        <v>1555</v>
      </c>
      <c r="K249" s="66" t="s">
        <v>4289</v>
      </c>
      <c r="L249" s="67"/>
      <c r="M249" t="s">
        <v>4746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2444</v>
      </c>
      <c r="U249" s="70" t="s">
        <v>2444</v>
      </c>
      <c r="V249" s="70" t="s">
        <v>2444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61" t="str">
        <f>IF(ISNA(VLOOKUP(X249,Sheet2!J:J,1,0)),"//","")</f>
        <v/>
      </c>
      <c r="AC249" s="110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42" t="s">
        <v>4702</v>
      </c>
      <c r="D250" t="s">
        <v>25</v>
      </c>
      <c r="E250" s="84" t="s">
        <v>4789</v>
      </c>
      <c r="F250" s="84" t="s">
        <v>1172</v>
      </c>
      <c r="G250" s="91">
        <v>0</v>
      </c>
      <c r="H250" s="91">
        <v>0</v>
      </c>
      <c r="I250" s="177" t="s">
        <v>3</v>
      </c>
      <c r="J250" s="65" t="s">
        <v>1555</v>
      </c>
      <c r="K250" s="66" t="s">
        <v>4289</v>
      </c>
      <c r="L250" s="67"/>
      <c r="M250" t="s">
        <v>4747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2444</v>
      </c>
      <c r="U250" s="70" t="s">
        <v>2444</v>
      </c>
      <c r="V250" s="70" t="s">
        <v>2444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61" t="str">
        <f>IF(ISNA(VLOOKUP(X250,Sheet2!J:J,1,0)),"//","")</f>
        <v/>
      </c>
      <c r="AC250" s="110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42" t="s">
        <v>4702</v>
      </c>
      <c r="D251" t="s">
        <v>25</v>
      </c>
      <c r="E251" s="84" t="s">
        <v>4789</v>
      </c>
      <c r="F251" s="84" t="s">
        <v>4790</v>
      </c>
      <c r="G251" s="91">
        <v>0</v>
      </c>
      <c r="H251" s="91">
        <v>0</v>
      </c>
      <c r="I251" s="176" t="s">
        <v>476</v>
      </c>
      <c r="J251" s="65" t="s">
        <v>1555</v>
      </c>
      <c r="K251" s="66" t="s">
        <v>4289</v>
      </c>
      <c r="L251" s="67"/>
      <c r="M251" t="s">
        <v>4748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2444</v>
      </c>
      <c r="U251" s="70" t="s">
        <v>2444</v>
      </c>
      <c r="V251" s="70" t="s">
        <v>2444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61" t="str">
        <f>IF(ISNA(VLOOKUP(X251,Sheet2!J:J,1,0)),"//","")</f>
        <v/>
      </c>
      <c r="AC251" s="110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42" t="s">
        <v>4702</v>
      </c>
      <c r="D252" t="s">
        <v>159</v>
      </c>
      <c r="E252" s="84" t="s">
        <v>4791</v>
      </c>
      <c r="F252" s="167" t="s">
        <v>4792</v>
      </c>
      <c r="G252" s="91">
        <v>0</v>
      </c>
      <c r="H252" s="91">
        <v>0</v>
      </c>
      <c r="I252" s="177" t="s">
        <v>3</v>
      </c>
      <c r="J252" s="65" t="s">
        <v>1555</v>
      </c>
      <c r="K252" s="66" t="s">
        <v>4289</v>
      </c>
      <c r="L252" s="67"/>
      <c r="M252" t="s">
        <v>4749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2444</v>
      </c>
      <c r="U252" s="70" t="s">
        <v>2444</v>
      </c>
      <c r="V252" s="70" t="s">
        <v>2444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61" t="str">
        <f>IF(ISNA(VLOOKUP(X252,Sheet2!J:J,1,0)),"//","")</f>
        <v/>
      </c>
      <c r="AC252" s="110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42" t="s">
        <v>4702</v>
      </c>
      <c r="D253" t="s">
        <v>159</v>
      </c>
      <c r="E253" s="168" t="s">
        <v>4791</v>
      </c>
      <c r="F253" s="169" t="s">
        <v>1172</v>
      </c>
      <c r="G253" s="91">
        <v>0</v>
      </c>
      <c r="H253" s="91">
        <v>0</v>
      </c>
      <c r="I253" s="176" t="s">
        <v>476</v>
      </c>
      <c r="J253" s="65" t="s">
        <v>1555</v>
      </c>
      <c r="K253" s="66" t="s">
        <v>4289</v>
      </c>
      <c r="L253" s="67"/>
      <c r="M253" t="s">
        <v>4750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2444</v>
      </c>
      <c r="U253" s="70" t="s">
        <v>2444</v>
      </c>
      <c r="V253" s="70" t="s">
        <v>2444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61" t="str">
        <f>IF(ISNA(VLOOKUP(X253,Sheet2!J:J,1,0)),"//","")</f>
        <v/>
      </c>
      <c r="AC253" s="110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3827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7" t="s">
        <v>3</v>
      </c>
      <c r="J254" s="65" t="s">
        <v>1555</v>
      </c>
      <c r="K254" s="66" t="s">
        <v>4289</v>
      </c>
      <c r="L254" s="67"/>
      <c r="M254" s="63" t="s">
        <v>1944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2444</v>
      </c>
      <c r="U254" s="70" t="s">
        <v>2444</v>
      </c>
      <c r="V254" s="70" t="s">
        <v>2444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61" t="str">
        <f>IF(ISNA(VLOOKUP(X254,Sheet2!J:J,1,0)),"//","")</f>
        <v/>
      </c>
      <c r="AC254" s="110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3827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7" t="s">
        <v>3</v>
      </c>
      <c r="J255" s="65" t="s">
        <v>1555</v>
      </c>
      <c r="K255" s="66" t="s">
        <v>4289</v>
      </c>
      <c r="L255" s="67"/>
      <c r="M255" s="63" t="s">
        <v>1601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2444</v>
      </c>
      <c r="U255" s="70" t="s">
        <v>2444</v>
      </c>
      <c r="V255" s="70" t="s">
        <v>2444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61" t="str">
        <f>IF(ISNA(VLOOKUP(X255,Sheet2!J:J,1,0)),"//","")</f>
        <v/>
      </c>
      <c r="AC255" s="110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3828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7" t="s">
        <v>3</v>
      </c>
      <c r="J256" s="65" t="s">
        <v>1555</v>
      </c>
      <c r="K256" s="66" t="s">
        <v>4289</v>
      </c>
      <c r="L256" s="67"/>
      <c r="M256" s="63" t="s">
        <v>1602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2444</v>
      </c>
      <c r="U256" s="70" t="s">
        <v>2444</v>
      </c>
      <c r="V256" s="70" t="s">
        <v>2444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61" t="str">
        <f>IF(ISNA(VLOOKUP(X256,Sheet2!J:J,1,0)),"//","")</f>
        <v/>
      </c>
      <c r="AC256" s="110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3828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7" t="s">
        <v>3</v>
      </c>
      <c r="J257" s="65" t="s">
        <v>1555</v>
      </c>
      <c r="K257" s="66" t="s">
        <v>4289</v>
      </c>
      <c r="L257" s="67"/>
      <c r="M257" s="63" t="s">
        <v>1908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2444</v>
      </c>
      <c r="U257" s="70" t="s">
        <v>2444</v>
      </c>
      <c r="V257" s="70" t="s">
        <v>2444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61" t="str">
        <f>IF(ISNA(VLOOKUP(X257,Sheet2!J:J,1,0)),"//","")</f>
        <v/>
      </c>
      <c r="AC257" s="110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3829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7" t="s">
        <v>3</v>
      </c>
      <c r="J258" s="65" t="s">
        <v>1555</v>
      </c>
      <c r="K258" s="66" t="s">
        <v>4289</v>
      </c>
      <c r="L258" s="67"/>
      <c r="M258" s="63" t="s">
        <v>1606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2444</v>
      </c>
      <c r="U258" s="70" t="s">
        <v>2444</v>
      </c>
      <c r="V258" s="70" t="s">
        <v>2444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61" t="str">
        <f>IF(ISNA(VLOOKUP(X258,Sheet2!J:J,1,0)),"//","")</f>
        <v/>
      </c>
      <c r="AC258" s="110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3829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7" t="s">
        <v>3</v>
      </c>
      <c r="J259" s="65" t="s">
        <v>1555</v>
      </c>
      <c r="K259" s="66" t="s">
        <v>4289</v>
      </c>
      <c r="L259" s="67"/>
      <c r="M259" s="63" t="s">
        <v>1945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2444</v>
      </c>
      <c r="U259" s="70" t="s">
        <v>2444</v>
      </c>
      <c r="V259" s="70" t="s">
        <v>2444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61" t="str">
        <f>IF(ISNA(VLOOKUP(X259,Sheet2!J:J,1,0)),"//","")</f>
        <v/>
      </c>
      <c r="AC259" s="110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3830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7" t="s">
        <v>3</v>
      </c>
      <c r="J260" s="65" t="s">
        <v>1555</v>
      </c>
      <c r="K260" s="66" t="s">
        <v>4289</v>
      </c>
      <c r="L260" s="67"/>
      <c r="M260" s="63" t="s">
        <v>1621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2444</v>
      </c>
      <c r="U260" s="70" t="s">
        <v>2444</v>
      </c>
      <c r="V260" s="70" t="s">
        <v>2444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61" t="str">
        <f>IF(ISNA(VLOOKUP(X260,Sheet2!J:J,1,0)),"//","")</f>
        <v/>
      </c>
      <c r="AC260" s="110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3830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7" t="s">
        <v>3</v>
      </c>
      <c r="J261" s="65" t="s">
        <v>1555</v>
      </c>
      <c r="K261" s="66" t="s">
        <v>4289</v>
      </c>
      <c r="L261" s="67"/>
      <c r="M261" s="63" t="s">
        <v>1808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2444</v>
      </c>
      <c r="U261" s="70" t="s">
        <v>2444</v>
      </c>
      <c r="V261" s="70" t="s">
        <v>2444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61" t="str">
        <f>IF(ISNA(VLOOKUP(X261,Sheet2!J:J,1,0)),"//","")</f>
        <v/>
      </c>
      <c r="AC261" s="110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3831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7" t="s">
        <v>3</v>
      </c>
      <c r="J262" s="65" t="s">
        <v>1555</v>
      </c>
      <c r="K262" s="66" t="s">
        <v>4289</v>
      </c>
      <c r="L262" s="67"/>
      <c r="M262" s="63" t="s">
        <v>1625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2444</v>
      </c>
      <c r="U262" s="70" t="s">
        <v>2444</v>
      </c>
      <c r="V262" s="70" t="s">
        <v>2444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61" t="str">
        <f>IF(ISNA(VLOOKUP(X262,Sheet2!J:J,1,0)),"//","")</f>
        <v/>
      </c>
      <c r="AC262" s="110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3831</v>
      </c>
      <c r="D263" s="59" t="s">
        <v>159</v>
      </c>
      <c r="E263" s="65" t="s">
        <v>158</v>
      </c>
      <c r="F263" s="65" t="s">
        <v>158</v>
      </c>
      <c r="G263" s="193">
        <v>0</v>
      </c>
      <c r="H263" s="193">
        <v>0</v>
      </c>
      <c r="I263" s="177" t="s">
        <v>3</v>
      </c>
      <c r="J263" s="65" t="s">
        <v>1555</v>
      </c>
      <c r="K263" s="66" t="s">
        <v>4289</v>
      </c>
      <c r="L263" s="67"/>
      <c r="M263" s="63" t="s">
        <v>1809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2444</v>
      </c>
      <c r="U263" s="70" t="s">
        <v>2444</v>
      </c>
      <c r="V263" s="70" t="s">
        <v>2444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61" t="str">
        <f>IF(ISNA(VLOOKUP(X263,Sheet2!J:J,1,0)),"//","")</f>
        <v/>
      </c>
      <c r="AC263" s="110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3832</v>
      </c>
      <c r="D264" s="59" t="s">
        <v>25</v>
      </c>
      <c r="E264" s="65" t="s">
        <v>2795</v>
      </c>
      <c r="F264" s="65" t="s">
        <v>3072</v>
      </c>
      <c r="G264" s="91">
        <v>0</v>
      </c>
      <c r="H264" s="91">
        <v>0</v>
      </c>
      <c r="I264" s="177" t="s">
        <v>3</v>
      </c>
      <c r="J264" s="65" t="s">
        <v>1555</v>
      </c>
      <c r="K264" s="66" t="s">
        <v>4289</v>
      </c>
      <c r="L264" s="67"/>
      <c r="M264" s="63" t="s">
        <v>2775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2444</v>
      </c>
      <c r="U264" s="70" t="s">
        <v>2444</v>
      </c>
      <c r="V264" s="70" t="s">
        <v>2444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61" t="str">
        <f>IF(ISNA(VLOOKUP(X264,Sheet2!J:J,1,0)),"//","")</f>
        <v/>
      </c>
      <c r="AC264" s="110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3832</v>
      </c>
      <c r="D265" s="59" t="s">
        <v>25</v>
      </c>
      <c r="E265" s="65" t="s">
        <v>2795</v>
      </c>
      <c r="F265" s="65" t="s">
        <v>2779</v>
      </c>
      <c r="G265" s="91">
        <v>0</v>
      </c>
      <c r="H265" s="91">
        <v>0</v>
      </c>
      <c r="I265" s="176" t="s">
        <v>476</v>
      </c>
      <c r="J265" s="65" t="s">
        <v>1555</v>
      </c>
      <c r="K265" s="66" t="s">
        <v>4289</v>
      </c>
      <c r="L265" s="67"/>
      <c r="M265" s="63" t="s">
        <v>2776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2444</v>
      </c>
      <c r="U265" s="70" t="s">
        <v>2444</v>
      </c>
      <c r="V265" s="70" t="s">
        <v>2444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61" t="str">
        <f>IF(ISNA(VLOOKUP(X265,Sheet2!J:J,1,0)),"//","")</f>
        <v/>
      </c>
      <c r="AC265" s="110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3832</v>
      </c>
      <c r="D266" s="59" t="s">
        <v>159</v>
      </c>
      <c r="E266" s="65" t="s">
        <v>2796</v>
      </c>
      <c r="F266" s="65" t="s">
        <v>2780</v>
      </c>
      <c r="G266" s="91">
        <v>0</v>
      </c>
      <c r="H266" s="91">
        <v>0</v>
      </c>
      <c r="I266" s="177" t="s">
        <v>3</v>
      </c>
      <c r="J266" s="65" t="s">
        <v>1555</v>
      </c>
      <c r="K266" s="66" t="s">
        <v>4289</v>
      </c>
      <c r="L266" s="67"/>
      <c r="M266" s="63" t="s">
        <v>2777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2444</v>
      </c>
      <c r="U266" s="70" t="s">
        <v>2444</v>
      </c>
      <c r="V266" s="70" t="s">
        <v>2444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61" t="str">
        <f>IF(ISNA(VLOOKUP(X266,Sheet2!J:J,1,0)),"//","")</f>
        <v/>
      </c>
      <c r="AC266" s="110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3832</v>
      </c>
      <c r="D267" s="59" t="s">
        <v>159</v>
      </c>
      <c r="E267" s="65" t="s">
        <v>2796</v>
      </c>
      <c r="F267" s="65" t="s">
        <v>3072</v>
      </c>
      <c r="G267" s="91">
        <v>0</v>
      </c>
      <c r="H267" s="91">
        <v>0</v>
      </c>
      <c r="I267" s="176" t="s">
        <v>476</v>
      </c>
      <c r="J267" s="65" t="s">
        <v>1555</v>
      </c>
      <c r="K267" s="66" t="s">
        <v>4289</v>
      </c>
      <c r="L267" s="67"/>
      <c r="M267" s="63" t="s">
        <v>2778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2444</v>
      </c>
      <c r="U267" s="70" t="s">
        <v>2444</v>
      </c>
      <c r="V267" s="70" t="s">
        <v>2444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61" t="str">
        <f>IF(ISNA(VLOOKUP(X267,Sheet2!J:J,1,0)),"//","")</f>
        <v/>
      </c>
      <c r="AC267" s="110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3833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7" t="s">
        <v>3</v>
      </c>
      <c r="J268" s="65" t="s">
        <v>1555</v>
      </c>
      <c r="K268" s="66" t="s">
        <v>4289</v>
      </c>
      <c r="L268" s="67"/>
      <c r="M268" s="63" t="s">
        <v>1663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2444</v>
      </c>
      <c r="U268" s="70" t="s">
        <v>2444</v>
      </c>
      <c r="V268" s="70" t="s">
        <v>2444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61" t="str">
        <f>IF(ISNA(VLOOKUP(X268,Sheet2!J:J,1,0)),"//","")</f>
        <v/>
      </c>
      <c r="AC268" s="110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3833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7" t="s">
        <v>3</v>
      </c>
      <c r="J269" s="65" t="s">
        <v>1555</v>
      </c>
      <c r="K269" s="66" t="s">
        <v>4289</v>
      </c>
      <c r="L269" s="67"/>
      <c r="M269" s="63" t="s">
        <v>1816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2444</v>
      </c>
      <c r="U269" s="70" t="s">
        <v>2444</v>
      </c>
      <c r="V269" s="70" t="s">
        <v>2444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61" t="str">
        <f>IF(ISNA(VLOOKUP(X269,Sheet2!J:J,1,0)),"//","")</f>
        <v/>
      </c>
      <c r="AC269" s="110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3834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7" t="s">
        <v>3</v>
      </c>
      <c r="J270" s="65" t="s">
        <v>1555</v>
      </c>
      <c r="K270" s="66" t="s">
        <v>4289</v>
      </c>
      <c r="L270" s="67"/>
      <c r="M270" s="63" t="s">
        <v>1726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2444</v>
      </c>
      <c r="U270" s="70" t="s">
        <v>2444</v>
      </c>
      <c r="V270" s="70" t="s">
        <v>2444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61" t="str">
        <f>IF(ISNA(VLOOKUP(X270,Sheet2!J:J,1,0)),"//","")</f>
        <v/>
      </c>
      <c r="AC270" s="110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3834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7" t="s">
        <v>3</v>
      </c>
      <c r="J271" s="65" t="s">
        <v>1555</v>
      </c>
      <c r="K271" s="66" t="s">
        <v>4289</v>
      </c>
      <c r="L271" s="67"/>
      <c r="M271" s="63" t="s">
        <v>1909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2444</v>
      </c>
      <c r="U271" s="70" t="s">
        <v>2444</v>
      </c>
      <c r="V271" s="70" t="s">
        <v>2444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61" t="str">
        <f>IF(ISNA(VLOOKUP(X271,Sheet2!J:J,1,0)),"//","")</f>
        <v/>
      </c>
      <c r="AC271" s="110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3835</v>
      </c>
      <c r="D272" s="59" t="s">
        <v>25</v>
      </c>
      <c r="E272" s="65" t="s">
        <v>114</v>
      </c>
      <c r="F272" s="65" t="s">
        <v>1261</v>
      </c>
      <c r="G272" s="91">
        <v>0</v>
      </c>
      <c r="H272" s="91">
        <v>0</v>
      </c>
      <c r="I272" s="177" t="s">
        <v>3</v>
      </c>
      <c r="J272" s="65" t="s">
        <v>1555</v>
      </c>
      <c r="K272" s="66" t="s">
        <v>4289</v>
      </c>
      <c r="L272" s="67"/>
      <c r="M272" s="63" t="s">
        <v>1747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2444</v>
      </c>
      <c r="U272" s="70" t="s">
        <v>2444</v>
      </c>
      <c r="V272" s="70" t="s">
        <v>2444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61" t="str">
        <f>IF(ISNA(VLOOKUP(X272,Sheet2!J:J,1,0)),"//","")</f>
        <v/>
      </c>
      <c r="AC272" s="110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3835</v>
      </c>
      <c r="D273" s="59" t="s">
        <v>25</v>
      </c>
      <c r="E273" s="65" t="s">
        <v>114</v>
      </c>
      <c r="F273" s="65" t="s">
        <v>1518</v>
      </c>
      <c r="G273" s="91">
        <v>0</v>
      </c>
      <c r="H273" s="91">
        <v>0</v>
      </c>
      <c r="I273" s="176" t="s">
        <v>476</v>
      </c>
      <c r="J273" s="65" t="s">
        <v>1555</v>
      </c>
      <c r="K273" s="66" t="s">
        <v>4289</v>
      </c>
      <c r="L273" s="67"/>
      <c r="M273" s="63" t="s">
        <v>2293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2444</v>
      </c>
      <c r="U273" s="70" t="s">
        <v>2444</v>
      </c>
      <c r="V273" s="70" t="s">
        <v>2444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61" t="str">
        <f>IF(ISNA(VLOOKUP(X273,Sheet2!J:J,1,0)),"//","")</f>
        <v/>
      </c>
      <c r="AC273" s="110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3835</v>
      </c>
      <c r="D274" s="59" t="s">
        <v>25</v>
      </c>
      <c r="E274" s="65" t="s">
        <v>114</v>
      </c>
      <c r="F274" s="65" t="s">
        <v>1524</v>
      </c>
      <c r="G274" s="68">
        <v>0</v>
      </c>
      <c r="H274" s="68">
        <v>0</v>
      </c>
      <c r="I274" s="176" t="s">
        <v>476</v>
      </c>
      <c r="J274" s="65" t="s">
        <v>1555</v>
      </c>
      <c r="K274" s="66" t="s">
        <v>4289</v>
      </c>
      <c r="L274" s="67"/>
      <c r="M274" s="63" t="s">
        <v>2336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2444</v>
      </c>
      <c r="U274" s="70" t="s">
        <v>2444</v>
      </c>
      <c r="V274" s="70" t="s">
        <v>2444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61" t="str">
        <f>IF(ISNA(VLOOKUP(X274,Sheet2!J:J,1,0)),"//","")</f>
        <v/>
      </c>
      <c r="AC274" s="110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3835</v>
      </c>
      <c r="D275" s="59" t="s">
        <v>159</v>
      </c>
      <c r="E275" s="65" t="s">
        <v>229</v>
      </c>
      <c r="F275" s="65" t="s">
        <v>1343</v>
      </c>
      <c r="G275" s="91">
        <v>0</v>
      </c>
      <c r="H275" s="91">
        <v>0</v>
      </c>
      <c r="I275" s="177" t="s">
        <v>3</v>
      </c>
      <c r="J275" s="65" t="s">
        <v>1555</v>
      </c>
      <c r="K275" s="66" t="s">
        <v>4289</v>
      </c>
      <c r="L275" s="67"/>
      <c r="M275" s="63" t="s">
        <v>1910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2444</v>
      </c>
      <c r="U275" s="70" t="s">
        <v>2444</v>
      </c>
      <c r="V275" s="70" t="s">
        <v>2444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61" t="str">
        <f>IF(ISNA(VLOOKUP(X275,Sheet2!J:J,1,0)),"//","")</f>
        <v/>
      </c>
      <c r="AC275" s="110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3835</v>
      </c>
      <c r="D276" s="59" t="s">
        <v>159</v>
      </c>
      <c r="E276" s="65" t="s">
        <v>229</v>
      </c>
      <c r="F276" s="65" t="s">
        <v>1261</v>
      </c>
      <c r="G276" s="91">
        <v>0</v>
      </c>
      <c r="H276" s="91">
        <v>0</v>
      </c>
      <c r="I276" s="176" t="s">
        <v>476</v>
      </c>
      <c r="J276" s="65" t="s">
        <v>1555</v>
      </c>
      <c r="K276" s="66" t="s">
        <v>4289</v>
      </c>
      <c r="L276" s="67"/>
      <c r="M276" s="63" t="s">
        <v>2298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2444</v>
      </c>
      <c r="U276" s="70" t="s">
        <v>2444</v>
      </c>
      <c r="V276" s="70" t="s">
        <v>2444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61" t="str">
        <f>IF(ISNA(VLOOKUP(X276,Sheet2!J:J,1,0)),"//","")</f>
        <v/>
      </c>
      <c r="AC276" s="110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3835</v>
      </c>
      <c r="D277" s="59" t="s">
        <v>159</v>
      </c>
      <c r="E277" s="65" t="s">
        <v>229</v>
      </c>
      <c r="F277" s="65" t="s">
        <v>1518</v>
      </c>
      <c r="G277" s="68">
        <v>0</v>
      </c>
      <c r="H277" s="68">
        <v>0</v>
      </c>
      <c r="I277" s="176" t="s">
        <v>476</v>
      </c>
      <c r="J277" s="65" t="s">
        <v>1555</v>
      </c>
      <c r="K277" s="66" t="s">
        <v>4289</v>
      </c>
      <c r="L277" s="67"/>
      <c r="M277" s="63" t="s">
        <v>2337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2444</v>
      </c>
      <c r="U277" s="70" t="s">
        <v>2444</v>
      </c>
      <c r="V277" s="70" t="s">
        <v>2444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61" t="str">
        <f>IF(ISNA(VLOOKUP(X277,Sheet2!J:J,1,0)),"//","")</f>
        <v/>
      </c>
      <c r="AC277" s="110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4703</v>
      </c>
      <c r="D278" t="s">
        <v>25</v>
      </c>
      <c r="E278" t="s">
        <v>4704</v>
      </c>
      <c r="F278" t="s">
        <v>1262</v>
      </c>
      <c r="G278" s="91">
        <v>0</v>
      </c>
      <c r="H278" s="91">
        <v>0</v>
      </c>
      <c r="I278" s="177" t="s">
        <v>3</v>
      </c>
      <c r="J278" s="65" t="s">
        <v>1555</v>
      </c>
      <c r="K278" s="66" t="s">
        <v>4289</v>
      </c>
      <c r="L278" s="67"/>
      <c r="M278" t="s">
        <v>4751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2444</v>
      </c>
      <c r="U278" s="70" t="s">
        <v>2444</v>
      </c>
      <c r="V278" s="70" t="s">
        <v>2444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61" t="str">
        <f>IF(ISNA(VLOOKUP(X278,Sheet2!J:J,1,0)),"//","")</f>
        <v/>
      </c>
      <c r="AC278" s="110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4703</v>
      </c>
      <c r="D279" t="s">
        <v>25</v>
      </c>
      <c r="E279" t="s">
        <v>4704</v>
      </c>
      <c r="F279" t="s">
        <v>4705</v>
      </c>
      <c r="G279" s="91">
        <v>0</v>
      </c>
      <c r="H279" s="91">
        <v>0</v>
      </c>
      <c r="I279" s="176" t="s">
        <v>476</v>
      </c>
      <c r="J279" s="65" t="s">
        <v>1555</v>
      </c>
      <c r="K279" s="66" t="s">
        <v>4289</v>
      </c>
      <c r="L279" s="67"/>
      <c r="M279" t="s">
        <v>4752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2444</v>
      </c>
      <c r="U279" s="70" t="s">
        <v>2444</v>
      </c>
      <c r="V279" s="70" t="s">
        <v>2444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61" t="str">
        <f>IF(ISNA(VLOOKUP(X279,Sheet2!J:J,1,0)),"//","")</f>
        <v/>
      </c>
      <c r="AC279" s="110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4703</v>
      </c>
      <c r="D280" t="s">
        <v>159</v>
      </c>
      <c r="E280" t="s">
        <v>4706</v>
      </c>
      <c r="F280" t="s">
        <v>4707</v>
      </c>
      <c r="G280" s="91">
        <v>0</v>
      </c>
      <c r="H280" s="91">
        <v>0</v>
      </c>
      <c r="I280" s="177" t="s">
        <v>3</v>
      </c>
      <c r="J280" s="65" t="s">
        <v>1555</v>
      </c>
      <c r="K280" s="66" t="s">
        <v>4289</v>
      </c>
      <c r="L280" s="67"/>
      <c r="M280" t="s">
        <v>4753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2444</v>
      </c>
      <c r="U280" s="70" t="s">
        <v>2444</v>
      </c>
      <c r="V280" s="70" t="s">
        <v>2444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61" t="str">
        <f>IF(ISNA(VLOOKUP(X280,Sheet2!J:J,1,0)),"//","")</f>
        <v/>
      </c>
      <c r="AC280" s="110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4703</v>
      </c>
      <c r="D281" t="s">
        <v>159</v>
      </c>
      <c r="E281" t="s">
        <v>4706</v>
      </c>
      <c r="F281" t="s">
        <v>1262</v>
      </c>
      <c r="G281" s="91">
        <v>0</v>
      </c>
      <c r="H281" s="91">
        <v>0</v>
      </c>
      <c r="I281" s="176" t="s">
        <v>476</v>
      </c>
      <c r="J281" s="65" t="s">
        <v>1555</v>
      </c>
      <c r="K281" s="66" t="s">
        <v>4289</v>
      </c>
      <c r="L281" s="67"/>
      <c r="M281" t="s">
        <v>4754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2444</v>
      </c>
      <c r="U281" s="70" t="s">
        <v>2444</v>
      </c>
      <c r="V281" s="70" t="s">
        <v>2444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61" t="str">
        <f>IF(ISNA(VLOOKUP(X281,Sheet2!J:J,1,0)),"//","")</f>
        <v/>
      </c>
      <c r="AC281" s="110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4708</v>
      </c>
      <c r="D282" t="s">
        <v>25</v>
      </c>
      <c r="E282" t="s">
        <v>4709</v>
      </c>
      <c r="F282" t="s">
        <v>1263</v>
      </c>
      <c r="G282" s="91">
        <v>0</v>
      </c>
      <c r="H282" s="91">
        <v>0</v>
      </c>
      <c r="I282" s="177" t="s">
        <v>3</v>
      </c>
      <c r="J282" s="65" t="s">
        <v>1555</v>
      </c>
      <c r="K282" s="66" t="s">
        <v>4289</v>
      </c>
      <c r="L282" s="67"/>
      <c r="M282" t="s">
        <v>4755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2444</v>
      </c>
      <c r="U282" s="70" t="s">
        <v>2444</v>
      </c>
      <c r="V282" s="70" t="s">
        <v>2444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61" t="str">
        <f>IF(ISNA(VLOOKUP(X282,Sheet2!J:J,1,0)),"//","")</f>
        <v/>
      </c>
      <c r="AC282" s="110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4708</v>
      </c>
      <c r="D283" t="s">
        <v>25</v>
      </c>
      <c r="E283" t="s">
        <v>4709</v>
      </c>
      <c r="F283" t="s">
        <v>4705</v>
      </c>
      <c r="G283" s="91">
        <v>0</v>
      </c>
      <c r="H283" s="91">
        <v>0</v>
      </c>
      <c r="I283" s="176" t="s">
        <v>476</v>
      </c>
      <c r="J283" s="65" t="s">
        <v>1555</v>
      </c>
      <c r="K283" s="66" t="s">
        <v>4289</v>
      </c>
      <c r="L283" s="67"/>
      <c r="M283" t="s">
        <v>4756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2444</v>
      </c>
      <c r="U283" s="70" t="s">
        <v>2444</v>
      </c>
      <c r="V283" s="70" t="s">
        <v>2444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61" t="str">
        <f>IF(ISNA(VLOOKUP(X283,Sheet2!J:J,1,0)),"//","")</f>
        <v/>
      </c>
      <c r="AC283" s="110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4708</v>
      </c>
      <c r="D284" t="s">
        <v>159</v>
      </c>
      <c r="E284" t="s">
        <v>4710</v>
      </c>
      <c r="F284" t="s">
        <v>4707</v>
      </c>
      <c r="G284" s="91">
        <v>0</v>
      </c>
      <c r="H284" s="91">
        <v>0</v>
      </c>
      <c r="I284" s="177" t="s">
        <v>3</v>
      </c>
      <c r="J284" s="65" t="s">
        <v>1555</v>
      </c>
      <c r="K284" s="66" t="s">
        <v>4289</v>
      </c>
      <c r="L284" s="67"/>
      <c r="M284" t="s">
        <v>4757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2444</v>
      </c>
      <c r="U284" s="70" t="s">
        <v>2444</v>
      </c>
      <c r="V284" s="70" t="s">
        <v>2444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61" t="str">
        <f>IF(ISNA(VLOOKUP(X284,Sheet2!J:J,1,0)),"//","")</f>
        <v/>
      </c>
      <c r="AC284" s="110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4708</v>
      </c>
      <c r="D285" t="s">
        <v>159</v>
      </c>
      <c r="E285" t="s">
        <v>4710</v>
      </c>
      <c r="F285" t="s">
        <v>1263</v>
      </c>
      <c r="G285" s="91">
        <v>0</v>
      </c>
      <c r="H285" s="91">
        <v>0</v>
      </c>
      <c r="I285" s="176" t="s">
        <v>476</v>
      </c>
      <c r="J285" s="65" t="s">
        <v>1555</v>
      </c>
      <c r="K285" s="66" t="s">
        <v>4289</v>
      </c>
      <c r="L285" s="67"/>
      <c r="M285" t="s">
        <v>4758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2444</v>
      </c>
      <c r="U285" s="70" t="s">
        <v>2444</v>
      </c>
      <c r="V285" s="70" t="s">
        <v>2444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61" t="str">
        <f>IF(ISNA(VLOOKUP(X285,Sheet2!J:J,1,0)),"//","")</f>
        <v/>
      </c>
      <c r="AC285" s="110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4711</v>
      </c>
      <c r="D286" t="s">
        <v>25</v>
      </c>
      <c r="E286" t="s">
        <v>4712</v>
      </c>
      <c r="F286" t="s">
        <v>4712</v>
      </c>
      <c r="G286" s="91">
        <v>0</v>
      </c>
      <c r="H286" s="91">
        <v>0</v>
      </c>
      <c r="I286" s="177" t="s">
        <v>3</v>
      </c>
      <c r="J286" s="65" t="s">
        <v>1555</v>
      </c>
      <c r="K286" s="66" t="s">
        <v>4289</v>
      </c>
      <c r="L286" s="67"/>
      <c r="M286" t="s">
        <v>4759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2444</v>
      </c>
      <c r="U286" s="70" t="s">
        <v>2444</v>
      </c>
      <c r="V286" s="70" t="s">
        <v>2444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61" t="str">
        <f>IF(ISNA(VLOOKUP(X286,Sheet2!J:J,1,0)),"//","")</f>
        <v/>
      </c>
      <c r="AC286" s="110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4711</v>
      </c>
      <c r="D287" t="s">
        <v>159</v>
      </c>
      <c r="E287" t="s">
        <v>4713</v>
      </c>
      <c r="F287" t="s">
        <v>4713</v>
      </c>
      <c r="G287" s="91">
        <v>0</v>
      </c>
      <c r="H287" s="91">
        <v>0</v>
      </c>
      <c r="I287" s="177" t="s">
        <v>3</v>
      </c>
      <c r="J287" s="65" t="s">
        <v>1555</v>
      </c>
      <c r="K287" s="66" t="s">
        <v>4289</v>
      </c>
      <c r="L287" s="67"/>
      <c r="M287" t="s">
        <v>4760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2444</v>
      </c>
      <c r="U287" s="70" t="s">
        <v>2444</v>
      </c>
      <c r="V287" s="70" t="s">
        <v>2444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61" t="str">
        <f>IF(ISNA(VLOOKUP(X287,Sheet2!J:J,1,0)),"//","")</f>
        <v/>
      </c>
      <c r="AC287" s="110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4714</v>
      </c>
      <c r="D288" t="s">
        <v>25</v>
      </c>
      <c r="E288" t="s">
        <v>4715</v>
      </c>
      <c r="F288" t="s">
        <v>4715</v>
      </c>
      <c r="G288" s="91">
        <v>0</v>
      </c>
      <c r="H288" s="91">
        <v>0</v>
      </c>
      <c r="I288" s="177" t="s">
        <v>3</v>
      </c>
      <c r="J288" s="65" t="s">
        <v>1555</v>
      </c>
      <c r="K288" s="66" t="s">
        <v>4289</v>
      </c>
      <c r="L288" s="67"/>
      <c r="M288" t="s">
        <v>4761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2444</v>
      </c>
      <c r="U288" s="70" t="s">
        <v>2444</v>
      </c>
      <c r="V288" s="70" t="s">
        <v>2444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61" t="str">
        <f>IF(ISNA(VLOOKUP(X288,Sheet2!J:J,1,0)),"//","")</f>
        <v/>
      </c>
      <c r="AC288" s="110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4714</v>
      </c>
      <c r="D289" t="s">
        <v>159</v>
      </c>
      <c r="E289" t="s">
        <v>4716</v>
      </c>
      <c r="F289" t="s">
        <v>4716</v>
      </c>
      <c r="G289" s="91">
        <v>0</v>
      </c>
      <c r="H289" s="91">
        <v>0</v>
      </c>
      <c r="I289" s="177" t="s">
        <v>3</v>
      </c>
      <c r="J289" s="65" t="s">
        <v>1555</v>
      </c>
      <c r="K289" s="66" t="s">
        <v>4289</v>
      </c>
      <c r="L289" s="67"/>
      <c r="M289" t="s">
        <v>4762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2444</v>
      </c>
      <c r="U289" s="70" t="s">
        <v>2444</v>
      </c>
      <c r="V289" s="70" t="s">
        <v>2444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61" t="str">
        <f>IF(ISNA(VLOOKUP(X289,Sheet2!J:J,1,0)),"//","")</f>
        <v/>
      </c>
      <c r="AC289" s="110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3836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7" t="s">
        <v>3</v>
      </c>
      <c r="J290" s="65" t="s">
        <v>1555</v>
      </c>
      <c r="K290" s="66" t="s">
        <v>4289</v>
      </c>
      <c r="L290" s="67"/>
      <c r="M290" s="63" t="s">
        <v>1778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2444</v>
      </c>
      <c r="U290" s="70" t="s">
        <v>2444</v>
      </c>
      <c r="V290" s="70" t="s">
        <v>2444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61" t="str">
        <f>IF(ISNA(VLOOKUP(X290,Sheet2!J:J,1,0)),"//","")</f>
        <v/>
      </c>
      <c r="AC290" s="110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3836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7" t="s">
        <v>3</v>
      </c>
      <c r="J291" s="65" t="s">
        <v>1555</v>
      </c>
      <c r="K291" s="66" t="s">
        <v>4289</v>
      </c>
      <c r="L291" s="67"/>
      <c r="M291" s="63" t="s">
        <v>2134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2444</v>
      </c>
      <c r="U291" s="70" t="s">
        <v>2444</v>
      </c>
      <c r="V291" s="70" t="s">
        <v>2444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61" t="str">
        <f>IF(ISNA(VLOOKUP(X291,Sheet2!J:J,1,0)),"//","")</f>
        <v/>
      </c>
      <c r="AC291" s="110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3837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7" t="s">
        <v>3</v>
      </c>
      <c r="J292" s="65" t="s">
        <v>1555</v>
      </c>
      <c r="K292" s="66" t="s">
        <v>4289</v>
      </c>
      <c r="L292" s="67"/>
      <c r="M292" s="63" t="s">
        <v>1779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2444</v>
      </c>
      <c r="U292" s="70" t="s">
        <v>2444</v>
      </c>
      <c r="V292" s="70" t="s">
        <v>2444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61" t="str">
        <f>IF(ISNA(VLOOKUP(X292,Sheet2!J:J,1,0)),"//","")</f>
        <v/>
      </c>
      <c r="AC292" s="110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3837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7" t="s">
        <v>3</v>
      </c>
      <c r="J293" s="65" t="s">
        <v>1555</v>
      </c>
      <c r="K293" s="66" t="s">
        <v>4289</v>
      </c>
      <c r="L293" s="67"/>
      <c r="M293" s="63" t="s">
        <v>2135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2444</v>
      </c>
      <c r="U293" s="70" t="s">
        <v>2444</v>
      </c>
      <c r="V293" s="70" t="s">
        <v>2444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61" t="str">
        <f>IF(ISNA(VLOOKUP(X293,Sheet2!J:J,1,0)),"//","")</f>
        <v/>
      </c>
      <c r="AC293" s="110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3838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7" t="s">
        <v>3</v>
      </c>
      <c r="J294" s="65" t="s">
        <v>1555</v>
      </c>
      <c r="K294" s="66" t="s">
        <v>4289</v>
      </c>
      <c r="L294" s="67"/>
      <c r="M294" s="63" t="s">
        <v>1780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2444</v>
      </c>
      <c r="U294" s="70" t="s">
        <v>2444</v>
      </c>
      <c r="V294" s="70" t="s">
        <v>2444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61" t="str">
        <f>IF(ISNA(VLOOKUP(X294,Sheet2!J:J,1,0)),"//","")</f>
        <v/>
      </c>
      <c r="AC294" s="110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3838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7" t="s">
        <v>3</v>
      </c>
      <c r="J295" s="65" t="s">
        <v>1555</v>
      </c>
      <c r="K295" s="66" t="s">
        <v>4289</v>
      </c>
      <c r="L295" s="67"/>
      <c r="M295" s="63" t="s">
        <v>2136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2444</v>
      </c>
      <c r="U295" s="70" t="s">
        <v>2444</v>
      </c>
      <c r="V295" s="70" t="s">
        <v>2444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61" t="str">
        <f>IF(ISNA(VLOOKUP(X295,Sheet2!J:J,1,0)),"//","")</f>
        <v/>
      </c>
      <c r="AC295" s="110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3839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7" t="s">
        <v>3</v>
      </c>
      <c r="J296" s="65" t="s">
        <v>1555</v>
      </c>
      <c r="K296" s="66" t="s">
        <v>4289</v>
      </c>
      <c r="L296" s="67"/>
      <c r="M296" s="63" t="s">
        <v>4418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2444</v>
      </c>
      <c r="U296" s="70" t="s">
        <v>2444</v>
      </c>
      <c r="V296" s="70" t="s">
        <v>2444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61" t="str">
        <f>IF(ISNA(VLOOKUP(X296,Sheet2!J:J,1,0)),"//","")</f>
        <v/>
      </c>
      <c r="AC296" s="110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3839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6" t="s">
        <v>476</v>
      </c>
      <c r="J297" s="65" t="s">
        <v>1555</v>
      </c>
      <c r="K297" s="66" t="s">
        <v>4289</v>
      </c>
      <c r="L297" s="67"/>
      <c r="M297" s="63" t="s">
        <v>4419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2444</v>
      </c>
      <c r="U297" s="70" t="s">
        <v>2444</v>
      </c>
      <c r="V297" s="70" t="s">
        <v>2444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61" t="str">
        <f>IF(ISNA(VLOOKUP(X297,Sheet2!J:J,1,0)),"//","")</f>
        <v/>
      </c>
      <c r="AC297" s="110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3839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7" t="s">
        <v>3</v>
      </c>
      <c r="J298" s="65" t="s">
        <v>1555</v>
      </c>
      <c r="K298" s="66" t="s">
        <v>4289</v>
      </c>
      <c r="L298" s="67"/>
      <c r="M298" s="63" t="s">
        <v>4420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2444</v>
      </c>
      <c r="U298" s="70" t="s">
        <v>2444</v>
      </c>
      <c r="V298" s="70" t="s">
        <v>2444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61" t="str">
        <f>IF(ISNA(VLOOKUP(X298,Sheet2!J:J,1,0)),"//","")</f>
        <v/>
      </c>
      <c r="AC298" s="110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3839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6" t="s">
        <v>476</v>
      </c>
      <c r="J299" s="65" t="s">
        <v>1555</v>
      </c>
      <c r="K299" s="66" t="s">
        <v>4289</v>
      </c>
      <c r="L299" s="67"/>
      <c r="M299" s="63" t="s">
        <v>4421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2444</v>
      </c>
      <c r="U299" s="70" t="s">
        <v>2444</v>
      </c>
      <c r="V299" s="70" t="s">
        <v>2444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61" t="str">
        <f>IF(ISNA(VLOOKUP(X299,Sheet2!J:J,1,0)),"//","")</f>
        <v/>
      </c>
      <c r="AC299" s="110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4717</v>
      </c>
      <c r="D300" t="s">
        <v>25</v>
      </c>
      <c r="E300" t="s">
        <v>4718</v>
      </c>
      <c r="F300" t="s">
        <v>4718</v>
      </c>
      <c r="G300" s="91">
        <v>0</v>
      </c>
      <c r="H300" s="91">
        <v>0</v>
      </c>
      <c r="I300" s="177" t="s">
        <v>3</v>
      </c>
      <c r="J300" s="65" t="s">
        <v>1555</v>
      </c>
      <c r="K300" s="66" t="s">
        <v>4289</v>
      </c>
      <c r="L300" s="67"/>
      <c r="M300" t="s">
        <v>4763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2444</v>
      </c>
      <c r="U300" s="70" t="s">
        <v>2444</v>
      </c>
      <c r="V300" s="70" t="s">
        <v>2444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61" t="str">
        <f>IF(ISNA(VLOOKUP(X300,Sheet2!J:J,1,0)),"//","")</f>
        <v/>
      </c>
      <c r="AC300" s="110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4717</v>
      </c>
      <c r="D301" t="s">
        <v>159</v>
      </c>
      <c r="E301" t="s">
        <v>4719</v>
      </c>
      <c r="F301" t="s">
        <v>4719</v>
      </c>
      <c r="G301" s="91">
        <v>0</v>
      </c>
      <c r="H301" s="91">
        <v>0</v>
      </c>
      <c r="I301" s="177" t="s">
        <v>3</v>
      </c>
      <c r="J301" s="65" t="s">
        <v>1555</v>
      </c>
      <c r="K301" s="66" t="s">
        <v>4289</v>
      </c>
      <c r="L301" s="67"/>
      <c r="M301" t="s">
        <v>4764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2444</v>
      </c>
      <c r="U301" s="70" t="s">
        <v>2444</v>
      </c>
      <c r="V301" s="70" t="s">
        <v>2444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61" t="str">
        <f>IF(ISNA(VLOOKUP(X301,Sheet2!J:J,1,0)),"//","")</f>
        <v/>
      </c>
      <c r="AC301" s="110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3840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7" t="s">
        <v>3</v>
      </c>
      <c r="J302" s="65" t="s">
        <v>1555</v>
      </c>
      <c r="K302" s="66" t="s">
        <v>4289</v>
      </c>
      <c r="L302" s="67"/>
      <c r="M302" s="63" t="s">
        <v>2128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2444</v>
      </c>
      <c r="U302" s="70" t="s">
        <v>2444</v>
      </c>
      <c r="V302" s="70" t="s">
        <v>2444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61" t="str">
        <f>IF(ISNA(VLOOKUP(X302,Sheet2!J:J,1,0)),"//","")</f>
        <v/>
      </c>
      <c r="AC302" s="110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3840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7" t="s">
        <v>3</v>
      </c>
      <c r="J303" s="65" t="s">
        <v>1555</v>
      </c>
      <c r="K303" s="66" t="s">
        <v>4289</v>
      </c>
      <c r="L303" s="67"/>
      <c r="M303" s="63" t="s">
        <v>1811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2444</v>
      </c>
      <c r="U303" s="70" t="s">
        <v>2444</v>
      </c>
      <c r="V303" s="70" t="s">
        <v>2444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61" t="str">
        <f>IF(ISNA(VLOOKUP(X303,Sheet2!J:J,1,0)),"//","")</f>
        <v/>
      </c>
      <c r="AC303" s="110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3841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7" t="s">
        <v>3</v>
      </c>
      <c r="J304" s="65" t="s">
        <v>1555</v>
      </c>
      <c r="K304" s="66" t="s">
        <v>4289</v>
      </c>
      <c r="L304" s="67"/>
      <c r="M304" s="63" t="s">
        <v>1817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2444</v>
      </c>
      <c r="U304" s="70" t="s">
        <v>2444</v>
      </c>
      <c r="V304" s="70" t="s">
        <v>2444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61" t="str">
        <f>IF(ISNA(VLOOKUP(X304,Sheet2!J:J,1,0)),"//","")</f>
        <v/>
      </c>
      <c r="AC304" s="110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3841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7" t="s">
        <v>3</v>
      </c>
      <c r="J305" s="65" t="s">
        <v>1555</v>
      </c>
      <c r="K305" s="66" t="s">
        <v>4289</v>
      </c>
      <c r="L305" s="67"/>
      <c r="M305" s="63" t="s">
        <v>1828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2444</v>
      </c>
      <c r="U305" s="70" t="s">
        <v>2444</v>
      </c>
      <c r="V305" s="70" t="s">
        <v>2444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61" t="str">
        <f>IF(ISNA(VLOOKUP(X305,Sheet2!J:J,1,0)),"//","")</f>
        <v/>
      </c>
      <c r="AC305" s="110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4720</v>
      </c>
      <c r="D306" t="s">
        <v>159</v>
      </c>
      <c r="E306" t="s">
        <v>4721</v>
      </c>
      <c r="F306" t="s">
        <v>4721</v>
      </c>
      <c r="G306" s="91">
        <v>0</v>
      </c>
      <c r="H306" s="91">
        <v>0</v>
      </c>
      <c r="I306" s="177" t="s">
        <v>3</v>
      </c>
      <c r="J306" s="65" t="s">
        <v>1555</v>
      </c>
      <c r="K306" s="66" t="s">
        <v>4289</v>
      </c>
      <c r="L306" s="67"/>
      <c r="M306" t="s">
        <v>4765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2444</v>
      </c>
      <c r="U306" s="70" t="s">
        <v>2444</v>
      </c>
      <c r="V306" s="70" t="s">
        <v>2444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61" t="str">
        <f>IF(ISNA(VLOOKUP(X306,Sheet2!J:J,1,0)),"//","")</f>
        <v/>
      </c>
      <c r="AC306" s="110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4720</v>
      </c>
      <c r="D307" t="s">
        <v>25</v>
      </c>
      <c r="E307" t="s">
        <v>4722</v>
      </c>
      <c r="F307" t="s">
        <v>4722</v>
      </c>
      <c r="G307" s="91">
        <v>0</v>
      </c>
      <c r="H307" s="91">
        <v>0</v>
      </c>
      <c r="I307" s="177" t="s">
        <v>3</v>
      </c>
      <c r="J307" s="65" t="s">
        <v>1555</v>
      </c>
      <c r="K307" s="66" t="s">
        <v>4289</v>
      </c>
      <c r="L307" s="67"/>
      <c r="M307" t="s">
        <v>4766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2444</v>
      </c>
      <c r="U307" s="70" t="s">
        <v>2444</v>
      </c>
      <c r="V307" s="70" t="s">
        <v>2444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61" t="str">
        <f>IF(ISNA(VLOOKUP(X307,Sheet2!J:J,1,0)),"//","")</f>
        <v/>
      </c>
      <c r="AC307" s="110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3842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7" t="s">
        <v>3</v>
      </c>
      <c r="J308" s="65" t="s">
        <v>1555</v>
      </c>
      <c r="K308" s="66" t="s">
        <v>4289</v>
      </c>
      <c r="L308" s="67"/>
      <c r="M308" s="63" t="s">
        <v>1818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2444</v>
      </c>
      <c r="U308" s="70" t="s">
        <v>2444</v>
      </c>
      <c r="V308" s="70" t="s">
        <v>2444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61" t="str">
        <f>IF(ISNA(VLOOKUP(X308,Sheet2!J:J,1,0)),"//","")</f>
        <v/>
      </c>
      <c r="AC308" s="110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3842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6" t="s">
        <v>476</v>
      </c>
      <c r="J309" s="65" t="s">
        <v>1555</v>
      </c>
      <c r="K309" s="66" t="s">
        <v>4289</v>
      </c>
      <c r="L309" s="67"/>
      <c r="M309" s="63" t="s">
        <v>2294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2444</v>
      </c>
      <c r="U309" s="70" t="s">
        <v>2444</v>
      </c>
      <c r="V309" s="70" t="s">
        <v>2444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61" t="str">
        <f>IF(ISNA(VLOOKUP(X309,Sheet2!J:J,1,0)),"//","")</f>
        <v/>
      </c>
      <c r="AC309" s="110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3842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7" t="s">
        <v>3</v>
      </c>
      <c r="J310" s="65" t="s">
        <v>1555</v>
      </c>
      <c r="K310" s="66" t="s">
        <v>4289</v>
      </c>
      <c r="L310" s="67"/>
      <c r="M310" s="63" t="s">
        <v>2034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2444</v>
      </c>
      <c r="U310" s="70" t="s">
        <v>2444</v>
      </c>
      <c r="V310" s="70" t="s">
        <v>2444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61" t="str">
        <f>IF(ISNA(VLOOKUP(X310,Sheet2!J:J,1,0)),"//","")</f>
        <v/>
      </c>
      <c r="AC310" s="110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3842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6" t="s">
        <v>476</v>
      </c>
      <c r="J311" s="65" t="s">
        <v>1555</v>
      </c>
      <c r="K311" s="66" t="s">
        <v>4289</v>
      </c>
      <c r="L311" s="67"/>
      <c r="M311" s="63" t="s">
        <v>2302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2444</v>
      </c>
      <c r="U311" s="70" t="s">
        <v>2444</v>
      </c>
      <c r="V311" s="70" t="s">
        <v>2444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61" t="str">
        <f>IF(ISNA(VLOOKUP(X311,Sheet2!J:J,1,0)),"//","")</f>
        <v/>
      </c>
      <c r="AC311" s="110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3843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7" t="s">
        <v>3</v>
      </c>
      <c r="J312" s="65" t="s">
        <v>1555</v>
      </c>
      <c r="K312" s="66" t="s">
        <v>4289</v>
      </c>
      <c r="L312" s="67"/>
      <c r="M312" s="63" t="s">
        <v>1819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2444</v>
      </c>
      <c r="U312" s="70" t="s">
        <v>2444</v>
      </c>
      <c r="V312" s="70" t="s">
        <v>2444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61" t="str">
        <f>IF(ISNA(VLOOKUP(X312,Sheet2!J:J,1,0)),"//","")</f>
        <v/>
      </c>
      <c r="AC312" s="110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3843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6" t="s">
        <v>476</v>
      </c>
      <c r="J313" s="65" t="s">
        <v>1555</v>
      </c>
      <c r="K313" s="66" t="s">
        <v>4289</v>
      </c>
      <c r="L313" s="67"/>
      <c r="M313" s="63" t="s">
        <v>2295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2444</v>
      </c>
      <c r="U313" s="70" t="s">
        <v>2444</v>
      </c>
      <c r="V313" s="70" t="s">
        <v>2444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61" t="str">
        <f>IF(ISNA(VLOOKUP(X313,Sheet2!J:J,1,0)),"//","")</f>
        <v/>
      </c>
      <c r="AC313" s="110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3843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7" t="s">
        <v>3</v>
      </c>
      <c r="J314" s="65" t="s">
        <v>1555</v>
      </c>
      <c r="K314" s="66" t="s">
        <v>4289</v>
      </c>
      <c r="L314" s="67"/>
      <c r="M314" s="63" t="s">
        <v>2081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2444</v>
      </c>
      <c r="U314" s="70" t="s">
        <v>2444</v>
      </c>
      <c r="V314" s="70" t="s">
        <v>2444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61" t="str">
        <f>IF(ISNA(VLOOKUP(X314,Sheet2!J:J,1,0)),"//","")</f>
        <v/>
      </c>
      <c r="AC314" s="110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3843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6" t="s">
        <v>476</v>
      </c>
      <c r="J315" s="65" t="s">
        <v>1555</v>
      </c>
      <c r="K315" s="66" t="s">
        <v>4289</v>
      </c>
      <c r="L315" s="67"/>
      <c r="M315" s="63" t="s">
        <v>2303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2444</v>
      </c>
      <c r="U315" s="70" t="s">
        <v>2444</v>
      </c>
      <c r="V315" s="70" t="s">
        <v>2444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61" t="str">
        <f>IF(ISNA(VLOOKUP(X315,Sheet2!J:J,1,0)),"//","")</f>
        <v/>
      </c>
      <c r="AC315" s="110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3844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7" t="s">
        <v>3</v>
      </c>
      <c r="J316" s="65" t="s">
        <v>1555</v>
      </c>
      <c r="K316" s="66" t="s">
        <v>4289</v>
      </c>
      <c r="L316" s="67"/>
      <c r="M316" s="63" t="s">
        <v>1820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2444</v>
      </c>
      <c r="U316" s="70" t="s">
        <v>2444</v>
      </c>
      <c r="V316" s="70" t="s">
        <v>2444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61" t="str">
        <f>IF(ISNA(VLOOKUP(X316,Sheet2!J:J,1,0)),"//","")</f>
        <v/>
      </c>
      <c r="AC316" s="110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3844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6" t="s">
        <v>476</v>
      </c>
      <c r="J317" s="65" t="s">
        <v>1555</v>
      </c>
      <c r="K317" s="66" t="s">
        <v>4289</v>
      </c>
      <c r="L317" s="67"/>
      <c r="M317" s="63" t="s">
        <v>2296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2444</v>
      </c>
      <c r="U317" s="70" t="s">
        <v>2444</v>
      </c>
      <c r="V317" s="70" t="s">
        <v>2444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61" t="str">
        <f>IF(ISNA(VLOOKUP(X317,Sheet2!J:J,1,0)),"//","")</f>
        <v/>
      </c>
      <c r="AC317" s="110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3844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6" t="s">
        <v>476</v>
      </c>
      <c r="J318" s="65" t="s">
        <v>1555</v>
      </c>
      <c r="K318" s="66" t="s">
        <v>4289</v>
      </c>
      <c r="L318" s="67"/>
      <c r="M318" s="63" t="s">
        <v>2297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2444</v>
      </c>
      <c r="U318" s="70" t="s">
        <v>2444</v>
      </c>
      <c r="V318" s="70" t="s">
        <v>2444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61" t="str">
        <f>IF(ISNA(VLOOKUP(X318,Sheet2!J:J,1,0)),"//","")</f>
        <v/>
      </c>
      <c r="AC318" s="110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3844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7" t="s">
        <v>3</v>
      </c>
      <c r="J319" s="65" t="s">
        <v>1555</v>
      </c>
      <c r="K319" s="66" t="s">
        <v>4289</v>
      </c>
      <c r="L319" s="67"/>
      <c r="M319" s="63" t="s">
        <v>2086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2444</v>
      </c>
      <c r="U319" s="70" t="s">
        <v>2444</v>
      </c>
      <c r="V319" s="70" t="s">
        <v>2444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61" t="str">
        <f>IF(ISNA(VLOOKUP(X319,Sheet2!J:J,1,0)),"//","")</f>
        <v/>
      </c>
      <c r="AC319" s="110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3844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6" t="s">
        <v>476</v>
      </c>
      <c r="J320" s="65" t="s">
        <v>1555</v>
      </c>
      <c r="K320" s="66" t="s">
        <v>4289</v>
      </c>
      <c r="L320" s="67"/>
      <c r="M320" s="63" t="s">
        <v>2304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2444</v>
      </c>
      <c r="U320" s="70" t="s">
        <v>2444</v>
      </c>
      <c r="V320" s="70" t="s">
        <v>2444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61" t="str">
        <f>IF(ISNA(VLOOKUP(X320,Sheet2!J:J,1,0)),"//","")</f>
        <v/>
      </c>
      <c r="AC320" s="110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3844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6" t="s">
        <v>476</v>
      </c>
      <c r="J321" s="65" t="s">
        <v>1555</v>
      </c>
      <c r="K321" s="66" t="s">
        <v>4289</v>
      </c>
      <c r="L321" s="67"/>
      <c r="M321" s="63" t="s">
        <v>2305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2444</v>
      </c>
      <c r="U321" s="70" t="s">
        <v>2444</v>
      </c>
      <c r="V321" s="70" t="s">
        <v>2444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61" t="str">
        <f>IF(ISNA(VLOOKUP(X321,Sheet2!J:J,1,0)),"//","")</f>
        <v/>
      </c>
      <c r="AC321" s="110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3845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7" t="s">
        <v>3</v>
      </c>
      <c r="J322" s="65" t="s">
        <v>1555</v>
      </c>
      <c r="K322" s="66" t="s">
        <v>4289</v>
      </c>
      <c r="L322" s="67"/>
      <c r="M322" s="63" t="s">
        <v>1821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2444</v>
      </c>
      <c r="U322" s="70" t="s">
        <v>2444</v>
      </c>
      <c r="V322" s="70" t="s">
        <v>2444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61" t="str">
        <f>IF(ISNA(VLOOKUP(X322,Sheet2!J:J,1,0)),"//","")</f>
        <v/>
      </c>
      <c r="AC322" s="110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4693</v>
      </c>
      <c r="D323" s="59" t="s">
        <v>25</v>
      </c>
      <c r="E323" s="84" t="s">
        <v>4694</v>
      </c>
      <c r="F323" s="65" t="s">
        <v>168</v>
      </c>
      <c r="G323" s="68">
        <v>0</v>
      </c>
      <c r="H323" s="68">
        <v>0</v>
      </c>
      <c r="I323" s="178" t="s">
        <v>3</v>
      </c>
      <c r="J323" s="65" t="s">
        <v>1555</v>
      </c>
      <c r="K323" s="66" t="s">
        <v>4289</v>
      </c>
      <c r="L323" s="67"/>
      <c r="M323" s="63" t="s">
        <v>4687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2444</v>
      </c>
      <c r="U323" s="70" t="s">
        <v>2444</v>
      </c>
      <c r="V323" s="70" t="s">
        <v>2444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61" t="str">
        <f>IF(ISNA(VLOOKUP(X323,Sheet2!J:J,1,0)),"//","")</f>
        <v/>
      </c>
      <c r="AC323" s="110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4693</v>
      </c>
      <c r="D324" s="59" t="s">
        <v>25</v>
      </c>
      <c r="E324" s="84" t="s">
        <v>4694</v>
      </c>
      <c r="F324" s="65" t="s">
        <v>4695</v>
      </c>
      <c r="G324" s="68">
        <v>0</v>
      </c>
      <c r="H324" s="68">
        <v>0</v>
      </c>
      <c r="I324" s="176" t="s">
        <v>476</v>
      </c>
      <c r="J324" s="65" t="s">
        <v>1555</v>
      </c>
      <c r="K324" s="66" t="s">
        <v>4289</v>
      </c>
      <c r="L324" s="67"/>
      <c r="M324" s="63" t="s">
        <v>4688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2444</v>
      </c>
      <c r="U324" s="70" t="s">
        <v>2444</v>
      </c>
      <c r="V324" s="70" t="s">
        <v>2444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61" t="str">
        <f>IF(ISNA(VLOOKUP(X324,Sheet2!J:J,1,0)),"//","")</f>
        <v/>
      </c>
      <c r="AC324" s="110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3845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7" t="s">
        <v>3</v>
      </c>
      <c r="J325" s="65" t="s">
        <v>1555</v>
      </c>
      <c r="K325" s="66" t="s">
        <v>4289</v>
      </c>
      <c r="L325" s="67"/>
      <c r="M325" s="63" t="s">
        <v>2098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2444</v>
      </c>
      <c r="U325" s="70" t="s">
        <v>2444</v>
      </c>
      <c r="V325" s="70" t="s">
        <v>2444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61" t="str">
        <f>IF(ISNA(VLOOKUP(X325,Sheet2!J:J,1,0)),"//","")</f>
        <v/>
      </c>
      <c r="AC325" s="110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4693</v>
      </c>
      <c r="D326" s="59" t="s">
        <v>159</v>
      </c>
      <c r="E326" s="84" t="s">
        <v>4696</v>
      </c>
      <c r="F326" s="65" t="s">
        <v>4695</v>
      </c>
      <c r="G326" s="68">
        <v>0</v>
      </c>
      <c r="H326" s="68">
        <v>0</v>
      </c>
      <c r="I326" s="178" t="s">
        <v>3</v>
      </c>
      <c r="J326" s="65" t="s">
        <v>1555</v>
      </c>
      <c r="K326" s="66" t="s">
        <v>4289</v>
      </c>
      <c r="L326" s="67"/>
      <c r="M326" s="63" t="s">
        <v>4689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2444</v>
      </c>
      <c r="U326" s="70" t="s">
        <v>2444</v>
      </c>
      <c r="V326" s="70" t="s">
        <v>2444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61" t="str">
        <f>IF(ISNA(VLOOKUP(X326,Sheet2!J:J,1,0)),"//","")</f>
        <v/>
      </c>
      <c r="AC326" s="110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4693</v>
      </c>
      <c r="D327" s="59" t="s">
        <v>159</v>
      </c>
      <c r="E327" s="84" t="s">
        <v>4696</v>
      </c>
      <c r="F327" s="65" t="s">
        <v>480</v>
      </c>
      <c r="G327" s="68">
        <v>0</v>
      </c>
      <c r="H327" s="68">
        <v>0</v>
      </c>
      <c r="I327" s="176" t="s">
        <v>476</v>
      </c>
      <c r="J327" s="65" t="s">
        <v>1555</v>
      </c>
      <c r="K327" s="66" t="s">
        <v>4289</v>
      </c>
      <c r="L327" s="67"/>
      <c r="M327" s="63" t="s">
        <v>4690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2444</v>
      </c>
      <c r="U327" s="70" t="s">
        <v>2444</v>
      </c>
      <c r="V327" s="70" t="s">
        <v>2444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61" t="str">
        <f>IF(ISNA(VLOOKUP(X327,Sheet2!J:J,1,0)),"//","")</f>
        <v/>
      </c>
      <c r="AC327" s="110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4723</v>
      </c>
      <c r="D328" t="s">
        <v>159</v>
      </c>
      <c r="E328" t="s">
        <v>4724</v>
      </c>
      <c r="F328" t="s">
        <v>4725</v>
      </c>
      <c r="G328" s="91">
        <v>0</v>
      </c>
      <c r="H328" s="91">
        <v>0</v>
      </c>
      <c r="I328" s="177" t="s">
        <v>3</v>
      </c>
      <c r="J328" s="65" t="s">
        <v>1555</v>
      </c>
      <c r="K328" s="66" t="s">
        <v>4289</v>
      </c>
      <c r="L328" s="67"/>
      <c r="M328" t="s">
        <v>4767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2444</v>
      </c>
      <c r="U328" s="70" t="s">
        <v>2444</v>
      </c>
      <c r="V328" s="70" t="s">
        <v>2444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61" t="str">
        <f>IF(ISNA(VLOOKUP(X328,Sheet2!J:J,1,0)),"//","")</f>
        <v/>
      </c>
      <c r="AC328" s="110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4723</v>
      </c>
      <c r="D329" t="s">
        <v>159</v>
      </c>
      <c r="E329" t="s">
        <v>4724</v>
      </c>
      <c r="F329" t="s">
        <v>366</v>
      </c>
      <c r="G329" s="91">
        <v>0</v>
      </c>
      <c r="H329" s="91">
        <v>0</v>
      </c>
      <c r="I329" s="176" t="s">
        <v>476</v>
      </c>
      <c r="J329" s="65" t="s">
        <v>1555</v>
      </c>
      <c r="K329" s="66" t="s">
        <v>4289</v>
      </c>
      <c r="L329" s="67"/>
      <c r="M329" t="s">
        <v>4768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2444</v>
      </c>
      <c r="U329" s="70" t="s">
        <v>2444</v>
      </c>
      <c r="V329" s="70" t="s">
        <v>2444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61" t="str">
        <f>IF(ISNA(VLOOKUP(X329,Sheet2!J:J,1,0)),"//","")</f>
        <v/>
      </c>
      <c r="AC329" s="110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4723</v>
      </c>
      <c r="D330" t="s">
        <v>25</v>
      </c>
      <c r="E330" t="s">
        <v>4726</v>
      </c>
      <c r="F330" t="s">
        <v>366</v>
      </c>
      <c r="G330" s="91">
        <v>0</v>
      </c>
      <c r="H330" s="91">
        <v>0</v>
      </c>
      <c r="I330" s="177" t="s">
        <v>3</v>
      </c>
      <c r="J330" s="65" t="s">
        <v>1555</v>
      </c>
      <c r="K330" s="66" t="s">
        <v>4289</v>
      </c>
      <c r="L330" s="67"/>
      <c r="M330" t="s">
        <v>4769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2444</v>
      </c>
      <c r="U330" s="70" t="s">
        <v>2444</v>
      </c>
      <c r="V330" s="70" t="s">
        <v>2444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61" t="str">
        <f>IF(ISNA(VLOOKUP(X330,Sheet2!J:J,1,0)),"//","")</f>
        <v/>
      </c>
      <c r="AC330" s="110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4723</v>
      </c>
      <c r="D331" t="s">
        <v>25</v>
      </c>
      <c r="E331" t="s">
        <v>4726</v>
      </c>
      <c r="F331" t="s">
        <v>4727</v>
      </c>
      <c r="G331" s="91">
        <v>0</v>
      </c>
      <c r="H331" s="91">
        <v>0</v>
      </c>
      <c r="I331" s="176" t="s">
        <v>476</v>
      </c>
      <c r="J331" s="65" t="s">
        <v>1555</v>
      </c>
      <c r="K331" s="66" t="s">
        <v>4289</v>
      </c>
      <c r="L331" s="67"/>
      <c r="M331" t="s">
        <v>4770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2444</v>
      </c>
      <c r="U331" s="70" t="s">
        <v>2444</v>
      </c>
      <c r="V331" s="70" t="s">
        <v>2444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61" t="str">
        <f>IF(ISNA(VLOOKUP(X331,Sheet2!J:J,1,0)),"//","")</f>
        <v/>
      </c>
      <c r="AC331" s="110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3846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7" t="s">
        <v>3</v>
      </c>
      <c r="J332" s="65" t="s">
        <v>1555</v>
      </c>
      <c r="K332" s="66" t="s">
        <v>4289</v>
      </c>
      <c r="L332" s="67"/>
      <c r="M332" s="63" t="s">
        <v>1825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2444</v>
      </c>
      <c r="U332" s="70" t="s">
        <v>2444</v>
      </c>
      <c r="V332" s="70" t="s">
        <v>2444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61" t="str">
        <f>IF(ISNA(VLOOKUP(X332,Sheet2!J:J,1,0)),"//","")</f>
        <v/>
      </c>
      <c r="AC332" s="110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3846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7" t="s">
        <v>3</v>
      </c>
      <c r="J333" s="65" t="s">
        <v>1555</v>
      </c>
      <c r="K333" s="66" t="s">
        <v>4289</v>
      </c>
      <c r="L333" s="67"/>
      <c r="M333" s="63" t="s">
        <v>1936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2444</v>
      </c>
      <c r="U333" s="70" t="s">
        <v>2444</v>
      </c>
      <c r="V333" s="70" t="s">
        <v>2444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61" t="str">
        <f>IF(ISNA(VLOOKUP(X333,Sheet2!J:J,1,0)),"//","")</f>
        <v/>
      </c>
      <c r="AC333" s="110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3847</v>
      </c>
      <c r="D334" s="59" t="s">
        <v>25</v>
      </c>
      <c r="E334" s="65" t="s">
        <v>3738</v>
      </c>
      <c r="F334" s="65" t="s">
        <v>3738</v>
      </c>
      <c r="G334" s="91">
        <v>0</v>
      </c>
      <c r="H334" s="91">
        <v>0</v>
      </c>
      <c r="I334" s="177" t="s">
        <v>3</v>
      </c>
      <c r="J334" s="65" t="s">
        <v>1555</v>
      </c>
      <c r="K334" s="66" t="s">
        <v>4289</v>
      </c>
      <c r="L334" s="67"/>
      <c r="M334" s="63" t="s">
        <v>1860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2444</v>
      </c>
      <c r="U334" s="70" t="s">
        <v>2444</v>
      </c>
      <c r="V334" s="70" t="s">
        <v>2444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61" t="str">
        <f>IF(ISNA(VLOOKUP(X334,Sheet2!J:J,1,0)),"//","")</f>
        <v/>
      </c>
      <c r="AC334" s="110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3847</v>
      </c>
      <c r="D335" s="59" t="s">
        <v>159</v>
      </c>
      <c r="E335" s="65" t="s">
        <v>3739</v>
      </c>
      <c r="F335" s="65" t="s">
        <v>3739</v>
      </c>
      <c r="G335" s="91">
        <v>0</v>
      </c>
      <c r="H335" s="91">
        <v>0</v>
      </c>
      <c r="I335" s="177" t="s">
        <v>3</v>
      </c>
      <c r="J335" s="65" t="s">
        <v>1555</v>
      </c>
      <c r="K335" s="66" t="s">
        <v>4289</v>
      </c>
      <c r="L335" s="67"/>
      <c r="M335" s="63" t="s">
        <v>1911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2444</v>
      </c>
      <c r="U335" s="70" t="s">
        <v>2444</v>
      </c>
      <c r="V335" s="70" t="s">
        <v>2444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61" t="str">
        <f>IF(ISNA(VLOOKUP(X335,Sheet2!J:J,1,0)),"//","")</f>
        <v/>
      </c>
      <c r="AC335" s="110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3848</v>
      </c>
      <c r="D336" s="59" t="s">
        <v>25</v>
      </c>
      <c r="E336" s="74" t="s">
        <v>2798</v>
      </c>
      <c r="F336" s="74" t="s">
        <v>1535</v>
      </c>
      <c r="G336" s="75">
        <v>0</v>
      </c>
      <c r="H336" s="75">
        <v>0</v>
      </c>
      <c r="I336" s="177" t="s">
        <v>3</v>
      </c>
      <c r="J336" s="65" t="s">
        <v>1555</v>
      </c>
      <c r="K336" s="66" t="s">
        <v>4289</v>
      </c>
      <c r="L336" s="67"/>
      <c r="M336" s="63" t="s">
        <v>2801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2444</v>
      </c>
      <c r="U336" s="70" t="s">
        <v>2444</v>
      </c>
      <c r="V336" s="70" t="s">
        <v>2444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61" t="str">
        <f>IF(ISNA(VLOOKUP(X336,Sheet2!J:J,1,0)),"//","")</f>
        <v/>
      </c>
      <c r="AC336" s="110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3848</v>
      </c>
      <c r="D337" s="59" t="s">
        <v>25</v>
      </c>
      <c r="E337" s="74" t="s">
        <v>2798</v>
      </c>
      <c r="F337" s="74" t="s">
        <v>477</v>
      </c>
      <c r="G337" s="75">
        <v>0</v>
      </c>
      <c r="H337" s="75">
        <v>0</v>
      </c>
      <c r="I337" s="176" t="s">
        <v>476</v>
      </c>
      <c r="J337" s="65" t="s">
        <v>1555</v>
      </c>
      <c r="K337" s="66" t="s">
        <v>4289</v>
      </c>
      <c r="L337" s="67"/>
      <c r="M337" s="63" t="s">
        <v>2802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2444</v>
      </c>
      <c r="U337" s="70" t="s">
        <v>2444</v>
      </c>
      <c r="V337" s="70" t="s">
        <v>2444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61" t="str">
        <f>IF(ISNA(VLOOKUP(X337,Sheet2!J:J,1,0)),"//","")</f>
        <v/>
      </c>
      <c r="AC337" s="110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3848</v>
      </c>
      <c r="D338" s="59" t="s">
        <v>159</v>
      </c>
      <c r="E338" s="65" t="s">
        <v>2799</v>
      </c>
      <c r="F338" s="77" t="s">
        <v>253</v>
      </c>
      <c r="G338" s="91">
        <v>0</v>
      </c>
      <c r="H338" s="91">
        <v>0</v>
      </c>
      <c r="I338" s="177" t="s">
        <v>3</v>
      </c>
      <c r="J338" s="65" t="s">
        <v>1555</v>
      </c>
      <c r="K338" s="66" t="s">
        <v>4289</v>
      </c>
      <c r="L338" s="67"/>
      <c r="M338" s="63" t="s">
        <v>2806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2444</v>
      </c>
      <c r="U338" s="70" t="s">
        <v>2444</v>
      </c>
      <c r="V338" s="70" t="s">
        <v>2444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61" t="str">
        <f>IF(ISNA(VLOOKUP(X338,Sheet2!J:J,1,0)),"//","")</f>
        <v/>
      </c>
      <c r="AC338" s="110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3848</v>
      </c>
      <c r="D339" s="59" t="s">
        <v>159</v>
      </c>
      <c r="E339" s="80" t="s">
        <v>2799</v>
      </c>
      <c r="F339" s="81" t="s">
        <v>1535</v>
      </c>
      <c r="G339" s="75">
        <v>0</v>
      </c>
      <c r="H339" s="75">
        <v>0</v>
      </c>
      <c r="I339" s="176" t="s">
        <v>476</v>
      </c>
      <c r="J339" s="65" t="s">
        <v>1555</v>
      </c>
      <c r="K339" s="66" t="s">
        <v>4289</v>
      </c>
      <c r="L339" s="67"/>
      <c r="M339" s="63" t="s">
        <v>2808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2444</v>
      </c>
      <c r="U339" s="70" t="s">
        <v>2444</v>
      </c>
      <c r="V339" s="70" t="s">
        <v>2444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61" t="str">
        <f>IF(ISNA(VLOOKUP(X339,Sheet2!J:J,1,0)),"//","")</f>
        <v/>
      </c>
      <c r="AC339" s="110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4728</v>
      </c>
      <c r="D340" t="s">
        <v>25</v>
      </c>
      <c r="E340" t="s">
        <v>4729</v>
      </c>
      <c r="F340" t="s">
        <v>4729</v>
      </c>
      <c r="G340" s="91">
        <v>0</v>
      </c>
      <c r="H340" s="91">
        <v>0</v>
      </c>
      <c r="I340" s="177" t="s">
        <v>3</v>
      </c>
      <c r="J340" s="65" t="s">
        <v>1555</v>
      </c>
      <c r="K340" s="66" t="s">
        <v>4289</v>
      </c>
      <c r="L340" s="67"/>
      <c r="M340" t="s">
        <v>4771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2444</v>
      </c>
      <c r="U340" s="70" t="s">
        <v>2444</v>
      </c>
      <c r="V340" s="70" t="s">
        <v>2444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61" t="str">
        <f>IF(ISNA(VLOOKUP(X340,Sheet2!J:J,1,0)),"//","")</f>
        <v/>
      </c>
      <c r="AC340" s="110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4728</v>
      </c>
      <c r="D341" t="s">
        <v>159</v>
      </c>
      <c r="E341" t="s">
        <v>4730</v>
      </c>
      <c r="F341" t="s">
        <v>4730</v>
      </c>
      <c r="G341" s="91">
        <v>0</v>
      </c>
      <c r="H341" s="91">
        <v>0</v>
      </c>
      <c r="I341" s="177" t="s">
        <v>3</v>
      </c>
      <c r="J341" s="65" t="s">
        <v>1555</v>
      </c>
      <c r="K341" s="66" t="s">
        <v>4289</v>
      </c>
      <c r="L341" s="67"/>
      <c r="M341" t="s">
        <v>4772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2444</v>
      </c>
      <c r="U341" s="70" t="s">
        <v>2444</v>
      </c>
      <c r="V341" s="70" t="s">
        <v>2444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61" t="str">
        <f>IF(ISNA(VLOOKUP(X341,Sheet2!J:J,1,0)),"//","")</f>
        <v/>
      </c>
      <c r="AC341" s="110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4731</v>
      </c>
      <c r="D342" t="s">
        <v>159</v>
      </c>
      <c r="E342" s="17" t="s">
        <v>4793</v>
      </c>
      <c r="F342" s="17" t="s">
        <v>4793</v>
      </c>
      <c r="G342" s="91">
        <v>0</v>
      </c>
      <c r="H342" s="91">
        <v>0</v>
      </c>
      <c r="I342" s="177" t="s">
        <v>3</v>
      </c>
      <c r="J342" s="65" t="s">
        <v>1555</v>
      </c>
      <c r="K342" s="66" t="s">
        <v>4289</v>
      </c>
      <c r="L342" s="67"/>
      <c r="M342" t="s">
        <v>4773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2444</v>
      </c>
      <c r="U342" s="70" t="s">
        <v>2444</v>
      </c>
      <c r="V342" s="70" t="s">
        <v>2444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61" t="str">
        <f>IF(ISNA(VLOOKUP(X342,Sheet2!J:J,1,0)),"//","")</f>
        <v/>
      </c>
      <c r="AC342" s="110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4731</v>
      </c>
      <c r="D343" t="s">
        <v>25</v>
      </c>
      <c r="E343" s="17" t="s">
        <v>4794</v>
      </c>
      <c r="F343" s="17" t="s">
        <v>4794</v>
      </c>
      <c r="G343" s="91">
        <v>0</v>
      </c>
      <c r="H343" s="91">
        <v>0</v>
      </c>
      <c r="I343" s="177" t="s">
        <v>3</v>
      </c>
      <c r="J343" s="65" t="s">
        <v>1555</v>
      </c>
      <c r="K343" s="66" t="s">
        <v>4289</v>
      </c>
      <c r="L343" s="67"/>
      <c r="M343" t="s">
        <v>4774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2444</v>
      </c>
      <c r="U343" s="70" t="s">
        <v>2444</v>
      </c>
      <c r="V343" s="70" t="s">
        <v>2444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61" t="str">
        <f>IF(ISNA(VLOOKUP(X343,Sheet2!J:J,1,0)),"//","")</f>
        <v/>
      </c>
      <c r="AC343" s="110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3849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7" t="s">
        <v>3</v>
      </c>
      <c r="J344" s="65" t="s">
        <v>1555</v>
      </c>
      <c r="K344" s="66" t="s">
        <v>4289</v>
      </c>
      <c r="L344" s="67"/>
      <c r="M344" s="63" t="s">
        <v>1912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2444</v>
      </c>
      <c r="U344" s="70" t="s">
        <v>2444</v>
      </c>
      <c r="V344" s="70" t="s">
        <v>2444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61" t="str">
        <f>IF(ISNA(VLOOKUP(X344,Sheet2!J:J,1,0)),"//","")</f>
        <v/>
      </c>
      <c r="AC344" s="110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3849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7" t="s">
        <v>3</v>
      </c>
      <c r="J345" s="65" t="s">
        <v>1555</v>
      </c>
      <c r="K345" s="66" t="s">
        <v>4289</v>
      </c>
      <c r="L345" s="67"/>
      <c r="M345" s="63" t="s">
        <v>1949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2444</v>
      </c>
      <c r="U345" s="70" t="s">
        <v>2444</v>
      </c>
      <c r="V345" s="70" t="s">
        <v>2444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61" t="str">
        <f>IF(ISNA(VLOOKUP(X345,Sheet2!J:J,1,0)),"//","")</f>
        <v/>
      </c>
      <c r="AC345" s="110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4732</v>
      </c>
      <c r="D346" t="s">
        <v>159</v>
      </c>
      <c r="E346" t="s">
        <v>4733</v>
      </c>
      <c r="F346" t="s">
        <v>4734</v>
      </c>
      <c r="G346" s="68">
        <v>0</v>
      </c>
      <c r="H346" s="68">
        <v>0</v>
      </c>
      <c r="I346" s="176" t="s">
        <v>476</v>
      </c>
      <c r="J346" s="65" t="s">
        <v>1555</v>
      </c>
      <c r="K346" s="66" t="s">
        <v>4289</v>
      </c>
      <c r="L346" s="67"/>
      <c r="M346" t="s">
        <v>4775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2444</v>
      </c>
      <c r="U346" s="70" t="s">
        <v>2444</v>
      </c>
      <c r="V346" s="70" t="s">
        <v>2444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61" t="str">
        <f>IF(ISNA(VLOOKUP(X346,Sheet2!J:J,1,0)),"//","")</f>
        <v/>
      </c>
      <c r="AC346" s="110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4732</v>
      </c>
      <c r="D347" t="s">
        <v>159</v>
      </c>
      <c r="E347" t="s">
        <v>4733</v>
      </c>
      <c r="F347" t="s">
        <v>1344</v>
      </c>
      <c r="G347" s="193">
        <v>0</v>
      </c>
      <c r="H347" s="193">
        <v>0</v>
      </c>
      <c r="I347" s="177" t="s">
        <v>3</v>
      </c>
      <c r="J347" s="65" t="s">
        <v>1555</v>
      </c>
      <c r="K347" s="66" t="s">
        <v>4289</v>
      </c>
      <c r="L347" s="67"/>
      <c r="M347" t="s">
        <v>4776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2444</v>
      </c>
      <c r="U347" s="70" t="s">
        <v>2444</v>
      </c>
      <c r="V347" s="70" t="s">
        <v>2444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61" t="str">
        <f>IF(ISNA(VLOOKUP(X347,Sheet2!J:J,1,0)),"//","")</f>
        <v/>
      </c>
      <c r="AC347" s="110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4732</v>
      </c>
      <c r="D348" t="s">
        <v>159</v>
      </c>
      <c r="E348" t="s">
        <v>4733</v>
      </c>
      <c r="F348" t="s">
        <v>898</v>
      </c>
      <c r="G348" s="73">
        <v>0</v>
      </c>
      <c r="H348" s="73">
        <v>0</v>
      </c>
      <c r="I348" s="176" t="s">
        <v>476</v>
      </c>
      <c r="J348" s="65" t="s">
        <v>1555</v>
      </c>
      <c r="K348" s="66" t="s">
        <v>4289</v>
      </c>
      <c r="L348" s="67"/>
      <c r="M348" t="s">
        <v>4777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2444</v>
      </c>
      <c r="U348" s="70" t="s">
        <v>2444</v>
      </c>
      <c r="V348" s="70" t="s">
        <v>2444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61" t="str">
        <f>IF(ISNA(VLOOKUP(X348,Sheet2!J:J,1,0)),"//","")</f>
        <v/>
      </c>
      <c r="AC348" s="110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4732</v>
      </c>
      <c r="D349" t="s">
        <v>25</v>
      </c>
      <c r="E349" t="s">
        <v>4735</v>
      </c>
      <c r="F349" t="s">
        <v>1344</v>
      </c>
      <c r="G349" s="91">
        <v>0</v>
      </c>
      <c r="H349" s="91">
        <v>0</v>
      </c>
      <c r="I349" s="177" t="s">
        <v>3</v>
      </c>
      <c r="J349" s="65" t="s">
        <v>1555</v>
      </c>
      <c r="K349" s="66" t="s">
        <v>4289</v>
      </c>
      <c r="L349" s="67"/>
      <c r="M349" t="s">
        <v>4778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2444</v>
      </c>
      <c r="U349" s="70" t="s">
        <v>2444</v>
      </c>
      <c r="V349" s="70" t="s">
        <v>2444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61" t="str">
        <f>IF(ISNA(VLOOKUP(X349,Sheet2!J:J,1,0)),"//","")</f>
        <v/>
      </c>
      <c r="AC349" s="110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4732</v>
      </c>
      <c r="D350" t="s">
        <v>25</v>
      </c>
      <c r="E350" t="s">
        <v>4735</v>
      </c>
      <c r="F350" t="s">
        <v>4736</v>
      </c>
      <c r="G350" s="68">
        <v>0</v>
      </c>
      <c r="H350" s="68">
        <v>0</v>
      </c>
      <c r="I350" s="176" t="s">
        <v>476</v>
      </c>
      <c r="J350" s="65" t="s">
        <v>1555</v>
      </c>
      <c r="K350" s="66" t="s">
        <v>4289</v>
      </c>
      <c r="L350" s="67"/>
      <c r="M350" t="s">
        <v>4779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2444</v>
      </c>
      <c r="U350" s="70" t="s">
        <v>2444</v>
      </c>
      <c r="V350" s="70" t="s">
        <v>2444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61" t="str">
        <f>IF(ISNA(VLOOKUP(X350,Sheet2!J:J,1,0)),"//","")</f>
        <v/>
      </c>
      <c r="AC350" s="110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4732</v>
      </c>
      <c r="D351" t="s">
        <v>25</v>
      </c>
      <c r="E351" t="s">
        <v>4735</v>
      </c>
      <c r="F351" t="s">
        <v>898</v>
      </c>
      <c r="G351" s="68">
        <v>0</v>
      </c>
      <c r="H351" s="68">
        <v>0</v>
      </c>
      <c r="I351" s="176" t="s">
        <v>476</v>
      </c>
      <c r="J351" s="65" t="s">
        <v>1555</v>
      </c>
      <c r="K351" s="66" t="s">
        <v>4289</v>
      </c>
      <c r="L351" s="67"/>
      <c r="M351" t="s">
        <v>4780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2444</v>
      </c>
      <c r="U351" s="70" t="s">
        <v>2444</v>
      </c>
      <c r="V351" s="70" t="s">
        <v>2444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61" t="str">
        <f>IF(ISNA(VLOOKUP(X351,Sheet2!J:J,1,0)),"//","")</f>
        <v/>
      </c>
      <c r="AC351" s="110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3850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7" t="s">
        <v>3</v>
      </c>
      <c r="J352" s="65" t="s">
        <v>1555</v>
      </c>
      <c r="K352" s="66" t="s">
        <v>4289</v>
      </c>
      <c r="L352" s="67"/>
      <c r="M352" s="63" t="s">
        <v>1913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2444</v>
      </c>
      <c r="U352" s="70" t="s">
        <v>2444</v>
      </c>
      <c r="V352" s="70" t="s">
        <v>2444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61" t="str">
        <f>IF(ISNA(VLOOKUP(X352,Sheet2!J:J,1,0)),"//","")</f>
        <v/>
      </c>
      <c r="AC352" s="110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3850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7" t="s">
        <v>3</v>
      </c>
      <c r="J353" s="65" t="s">
        <v>1555</v>
      </c>
      <c r="K353" s="66" t="s">
        <v>4289</v>
      </c>
      <c r="L353" s="67"/>
      <c r="M353" s="63" t="s">
        <v>2162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2444</v>
      </c>
      <c r="U353" s="70" t="s">
        <v>2444</v>
      </c>
      <c r="V353" s="70" t="s">
        <v>2444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61" t="str">
        <f>IF(ISNA(VLOOKUP(X353,Sheet2!J:J,1,0)),"//","")</f>
        <v/>
      </c>
      <c r="AC353" s="110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3851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7" t="s">
        <v>3</v>
      </c>
      <c r="J354" s="65" t="s">
        <v>1555</v>
      </c>
      <c r="K354" s="66" t="s">
        <v>4289</v>
      </c>
      <c r="L354" s="67"/>
      <c r="M354" s="63" t="s">
        <v>1969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2444</v>
      </c>
      <c r="U354" s="70" t="s">
        <v>2444</v>
      </c>
      <c r="V354" s="70" t="s">
        <v>2444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61" t="str">
        <f>IF(ISNA(VLOOKUP(X354,Sheet2!J:J,1,0)),"//","")</f>
        <v/>
      </c>
      <c r="AC354" s="110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3851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7" t="s">
        <v>3</v>
      </c>
      <c r="J355" s="65" t="s">
        <v>1555</v>
      </c>
      <c r="K355" s="66" t="s">
        <v>4289</v>
      </c>
      <c r="L355" s="67"/>
      <c r="M355" s="63" t="s">
        <v>1946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2444</v>
      </c>
      <c r="U355" s="70" t="s">
        <v>2444</v>
      </c>
      <c r="V355" s="70" t="s">
        <v>2444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61" t="str">
        <f>IF(ISNA(VLOOKUP(X355,Sheet2!J:J,1,0)),"//","")</f>
        <v/>
      </c>
      <c r="AC355" s="110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3852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7" t="s">
        <v>3</v>
      </c>
      <c r="J356" s="65" t="s">
        <v>1555</v>
      </c>
      <c r="K356" s="66" t="s">
        <v>4289</v>
      </c>
      <c r="L356" s="67"/>
      <c r="M356" s="63" t="s">
        <v>1947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2444</v>
      </c>
      <c r="U356" s="70" t="s">
        <v>2444</v>
      </c>
      <c r="V356" s="70" t="s">
        <v>2444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61" t="str">
        <f>IF(ISNA(VLOOKUP(X356,Sheet2!J:J,1,0)),"//","")</f>
        <v/>
      </c>
      <c r="AC356" s="110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3852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6" t="s">
        <v>476</v>
      </c>
      <c r="J357" s="65" t="s">
        <v>1555</v>
      </c>
      <c r="K357" s="66" t="s">
        <v>4289</v>
      </c>
      <c r="L357" s="67"/>
      <c r="M357" s="63" t="s">
        <v>2299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2444</v>
      </c>
      <c r="U357" s="70" t="s">
        <v>2444</v>
      </c>
      <c r="V357" s="70" t="s">
        <v>2444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61" t="str">
        <f>IF(ISNA(VLOOKUP(X357,Sheet2!J:J,1,0)),"//","")</f>
        <v/>
      </c>
      <c r="AC357" s="110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3852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7" t="s">
        <v>3</v>
      </c>
      <c r="J358" s="65" t="s">
        <v>1555</v>
      </c>
      <c r="K358" s="66" t="s">
        <v>4289</v>
      </c>
      <c r="L358" s="67"/>
      <c r="M358" s="63" t="s">
        <v>2100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2444</v>
      </c>
      <c r="U358" s="70" t="s">
        <v>2444</v>
      </c>
      <c r="V358" s="70" t="s">
        <v>2444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61" t="str">
        <f>IF(ISNA(VLOOKUP(X358,Sheet2!J:J,1,0)),"//","")</f>
        <v/>
      </c>
      <c r="AC358" s="110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3852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6" t="s">
        <v>476</v>
      </c>
      <c r="J359" s="65" t="s">
        <v>1555</v>
      </c>
      <c r="K359" s="66" t="s">
        <v>4289</v>
      </c>
      <c r="L359" s="67"/>
      <c r="M359" s="63" t="s">
        <v>2306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2444</v>
      </c>
      <c r="U359" s="70" t="s">
        <v>2444</v>
      </c>
      <c r="V359" s="70" t="s">
        <v>2444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61" t="str">
        <f>IF(ISNA(VLOOKUP(X359,Sheet2!J:J,1,0)),"//","")</f>
        <v/>
      </c>
      <c r="AC359" s="110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3853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7" t="s">
        <v>3</v>
      </c>
      <c r="J360" s="65" t="s">
        <v>1555</v>
      </c>
      <c r="K360" s="66" t="s">
        <v>4289</v>
      </c>
      <c r="L360" s="67"/>
      <c r="M360" s="63" t="s">
        <v>2087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2444</v>
      </c>
      <c r="U360" s="70" t="s">
        <v>2444</v>
      </c>
      <c r="V360" s="70" t="s">
        <v>2444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61" t="str">
        <f>IF(ISNA(VLOOKUP(X360,Sheet2!J:J,1,0)),"//","")</f>
        <v/>
      </c>
      <c r="AC360" s="110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3853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7" t="s">
        <v>3</v>
      </c>
      <c r="J361" s="65" t="s">
        <v>1555</v>
      </c>
      <c r="K361" s="66" t="s">
        <v>4289</v>
      </c>
      <c r="L361" s="67"/>
      <c r="M361" s="63" t="s">
        <v>2164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2444</v>
      </c>
      <c r="U361" s="70" t="s">
        <v>2444</v>
      </c>
      <c r="V361" s="70" t="s">
        <v>2444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61" t="str">
        <f>IF(ISNA(VLOOKUP(X361,Sheet2!J:J,1,0)),"//","")</f>
        <v/>
      </c>
      <c r="AC361" s="110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4737</v>
      </c>
      <c r="D362" t="s">
        <v>25</v>
      </c>
      <c r="E362" t="s">
        <v>4738</v>
      </c>
      <c r="F362" t="s">
        <v>1515</v>
      </c>
      <c r="G362" s="91">
        <v>0</v>
      </c>
      <c r="H362" s="91">
        <v>0</v>
      </c>
      <c r="I362" s="177" t="s">
        <v>3</v>
      </c>
      <c r="J362" s="65" t="s">
        <v>1555</v>
      </c>
      <c r="K362" s="66" t="s">
        <v>4289</v>
      </c>
      <c r="L362" s="67"/>
      <c r="M362" t="s">
        <v>4781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2444</v>
      </c>
      <c r="U362" s="70" t="s">
        <v>2444</v>
      </c>
      <c r="V362" s="70" t="s">
        <v>2444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61" t="str">
        <f>IF(ISNA(VLOOKUP(X362,Sheet2!J:J,1,0)),"//","")</f>
        <v/>
      </c>
      <c r="AC362" s="110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4737</v>
      </c>
      <c r="D363" t="s">
        <v>25</v>
      </c>
      <c r="E363" t="s">
        <v>4738</v>
      </c>
      <c r="F363" t="s">
        <v>4727</v>
      </c>
      <c r="G363" s="91">
        <v>0</v>
      </c>
      <c r="H363" s="91">
        <v>0</v>
      </c>
      <c r="I363" s="176" t="s">
        <v>476</v>
      </c>
      <c r="J363" s="65" t="s">
        <v>1555</v>
      </c>
      <c r="K363" s="66" t="s">
        <v>4289</v>
      </c>
      <c r="L363" s="67"/>
      <c r="M363" t="s">
        <v>4782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2444</v>
      </c>
      <c r="U363" s="70" t="s">
        <v>2444</v>
      </c>
      <c r="V363" s="70" t="s">
        <v>2444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61" t="str">
        <f>IF(ISNA(VLOOKUP(X363,Sheet2!J:J,1,0)),"//","")</f>
        <v/>
      </c>
      <c r="AC363" s="110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4697</v>
      </c>
      <c r="D364" t="s">
        <v>159</v>
      </c>
      <c r="E364" t="s">
        <v>4698</v>
      </c>
      <c r="F364" t="s">
        <v>4698</v>
      </c>
      <c r="G364" s="68">
        <v>0</v>
      </c>
      <c r="H364" s="68">
        <v>0</v>
      </c>
      <c r="I364" s="178" t="s">
        <v>3</v>
      </c>
      <c r="J364" s="65" t="s">
        <v>1555</v>
      </c>
      <c r="K364" s="66" t="s">
        <v>4289</v>
      </c>
      <c r="L364" s="67"/>
      <c r="M364" t="s">
        <v>4691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2444</v>
      </c>
      <c r="U364" s="70" t="s">
        <v>2444</v>
      </c>
      <c r="V364" s="70" t="s">
        <v>2444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61" t="str">
        <f>IF(ISNA(VLOOKUP(X364,Sheet2!J:J,1,0)),"//","")</f>
        <v/>
      </c>
      <c r="AC364" s="110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4737</v>
      </c>
      <c r="D365" t="s">
        <v>159</v>
      </c>
      <c r="E365" t="s">
        <v>4739</v>
      </c>
      <c r="F365" t="s">
        <v>4725</v>
      </c>
      <c r="G365" s="91">
        <v>0</v>
      </c>
      <c r="H365" s="91">
        <v>0</v>
      </c>
      <c r="I365" s="177" t="s">
        <v>3</v>
      </c>
      <c r="J365" s="65" t="s">
        <v>1555</v>
      </c>
      <c r="K365" s="66" t="s">
        <v>4289</v>
      </c>
      <c r="L365" s="67"/>
      <c r="M365" t="s">
        <v>4783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2444</v>
      </c>
      <c r="U365" s="70" t="s">
        <v>2444</v>
      </c>
      <c r="V365" s="70" t="s">
        <v>2444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61" t="str">
        <f>IF(ISNA(VLOOKUP(X365,Sheet2!J:J,1,0)),"//","")</f>
        <v/>
      </c>
      <c r="AC365" s="110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4737</v>
      </c>
      <c r="D366" t="s">
        <v>159</v>
      </c>
      <c r="E366" t="s">
        <v>4739</v>
      </c>
      <c r="F366" t="s">
        <v>1515</v>
      </c>
      <c r="G366" s="91">
        <v>0</v>
      </c>
      <c r="H366" s="91">
        <v>0</v>
      </c>
      <c r="I366" s="176" t="s">
        <v>476</v>
      </c>
      <c r="J366" s="65" t="s">
        <v>1555</v>
      </c>
      <c r="K366" s="66" t="s">
        <v>4289</v>
      </c>
      <c r="L366" s="67"/>
      <c r="M366" t="s">
        <v>4784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2444</v>
      </c>
      <c r="U366" s="70" t="s">
        <v>2444</v>
      </c>
      <c r="V366" s="70" t="s">
        <v>2444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61" t="str">
        <f>IF(ISNA(VLOOKUP(X366,Sheet2!J:J,1,0)),"//","")</f>
        <v/>
      </c>
      <c r="AC366" s="110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4697</v>
      </c>
      <c r="D367" t="s">
        <v>25</v>
      </c>
      <c r="E367" t="s">
        <v>4699</v>
      </c>
      <c r="F367" t="s">
        <v>4699</v>
      </c>
      <c r="G367" s="68">
        <v>0</v>
      </c>
      <c r="H367" s="68">
        <v>0</v>
      </c>
      <c r="I367" s="178" t="s">
        <v>3</v>
      </c>
      <c r="J367" s="65" t="s">
        <v>1555</v>
      </c>
      <c r="K367" s="66" t="s">
        <v>4289</v>
      </c>
      <c r="L367" s="67"/>
      <c r="M367" t="s">
        <v>4692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2444</v>
      </c>
      <c r="U367" s="70" t="s">
        <v>2444</v>
      </c>
      <c r="V367" s="70" t="s">
        <v>2444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61" t="str">
        <f>IF(ISNA(VLOOKUP(X367,Sheet2!J:J,1,0)),"//","")</f>
        <v/>
      </c>
      <c r="AC367" s="110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4740</v>
      </c>
      <c r="D368" t="s">
        <v>25</v>
      </c>
      <c r="E368" t="s">
        <v>4741</v>
      </c>
      <c r="F368" t="s">
        <v>4741</v>
      </c>
      <c r="G368" s="68">
        <v>0</v>
      </c>
      <c r="H368" s="68">
        <v>0</v>
      </c>
      <c r="I368" s="177" t="s">
        <v>3</v>
      </c>
      <c r="J368" s="65" t="s">
        <v>1555</v>
      </c>
      <c r="K368" s="66" t="s">
        <v>4289</v>
      </c>
      <c r="L368" s="67"/>
      <c r="M368" t="s">
        <v>4785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2444</v>
      </c>
      <c r="U368" s="70" t="s">
        <v>2444</v>
      </c>
      <c r="V368" s="70" t="s">
        <v>2444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61" t="str">
        <f>IF(ISNA(VLOOKUP(X368,Sheet2!J:J,1,0)),"//","")</f>
        <v/>
      </c>
      <c r="AC368" s="110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4740</v>
      </c>
      <c r="D369" t="s">
        <v>159</v>
      </c>
      <c r="E369" t="s">
        <v>4742</v>
      </c>
      <c r="F369" t="s">
        <v>4742</v>
      </c>
      <c r="G369" s="68">
        <v>0</v>
      </c>
      <c r="H369" s="68">
        <v>0</v>
      </c>
      <c r="I369" s="177" t="s">
        <v>3</v>
      </c>
      <c r="J369" s="65" t="s">
        <v>1555</v>
      </c>
      <c r="K369" s="66" t="s">
        <v>4289</v>
      </c>
      <c r="L369" s="67"/>
      <c r="M369" t="s">
        <v>4786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2444</v>
      </c>
      <c r="U369" s="70" t="s">
        <v>2444</v>
      </c>
      <c r="V369" s="70" t="s">
        <v>2444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61" t="str">
        <f>IF(ISNA(VLOOKUP(X369,Sheet2!J:J,1,0)),"//","")</f>
        <v/>
      </c>
      <c r="AC369" s="110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3854</v>
      </c>
      <c r="D370" s="59" t="s">
        <v>25</v>
      </c>
      <c r="E370" s="65" t="s">
        <v>1023</v>
      </c>
      <c r="F370" s="65" t="s">
        <v>1523</v>
      </c>
      <c r="G370" s="68">
        <v>0</v>
      </c>
      <c r="H370" s="68">
        <v>0</v>
      </c>
      <c r="I370" s="177" t="s">
        <v>3</v>
      </c>
      <c r="J370" s="65" t="s">
        <v>1555</v>
      </c>
      <c r="K370" s="66" t="s">
        <v>4289</v>
      </c>
      <c r="L370" s="67"/>
      <c r="M370" s="63" t="s">
        <v>2332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2444</v>
      </c>
      <c r="U370" s="70" t="s">
        <v>2444</v>
      </c>
      <c r="V370" s="70" t="s">
        <v>2444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61" t="str">
        <f>IF(ISNA(VLOOKUP(X370,Sheet2!J:J,1,0)),"//","")</f>
        <v/>
      </c>
      <c r="AC370" s="110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3854</v>
      </c>
      <c r="D371" s="59" t="s">
        <v>25</v>
      </c>
      <c r="E371" s="65" t="s">
        <v>1023</v>
      </c>
      <c r="F371" s="65" t="s">
        <v>1524</v>
      </c>
      <c r="G371" s="68">
        <v>0</v>
      </c>
      <c r="H371" s="68">
        <v>0</v>
      </c>
      <c r="I371" s="176" t="s">
        <v>476</v>
      </c>
      <c r="J371" s="65" t="s">
        <v>1555</v>
      </c>
      <c r="K371" s="66" t="s">
        <v>4289</v>
      </c>
      <c r="L371" s="67"/>
      <c r="M371" s="63" t="s">
        <v>2333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2444</v>
      </c>
      <c r="U371" s="70" t="s">
        <v>2444</v>
      </c>
      <c r="V371" s="70" t="s">
        <v>2444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61" t="str">
        <f>IF(ISNA(VLOOKUP(X371,Sheet2!J:J,1,0)),"//","")</f>
        <v/>
      </c>
      <c r="AC371" s="110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3854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6" t="s">
        <v>476</v>
      </c>
      <c r="J372" s="65" t="s">
        <v>1555</v>
      </c>
      <c r="K372" s="66" t="s">
        <v>4289</v>
      </c>
      <c r="L372" s="67"/>
      <c r="M372" s="63" t="s">
        <v>2344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2444</v>
      </c>
      <c r="U372" s="70" t="s">
        <v>2444</v>
      </c>
      <c r="V372" s="70" t="s">
        <v>2444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61" t="str">
        <f>IF(ISNA(VLOOKUP(X372,Sheet2!J:J,1,0)),"//","")</f>
        <v/>
      </c>
      <c r="AC372" s="110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3854</v>
      </c>
      <c r="D373" s="59" t="s">
        <v>159</v>
      </c>
      <c r="E373" s="65" t="s">
        <v>1024</v>
      </c>
      <c r="F373" s="65" t="s">
        <v>1343</v>
      </c>
      <c r="G373" s="68">
        <v>0</v>
      </c>
      <c r="H373" s="68">
        <v>0</v>
      </c>
      <c r="I373" s="177" t="s">
        <v>3</v>
      </c>
      <c r="J373" s="65" t="s">
        <v>1555</v>
      </c>
      <c r="K373" s="66" t="s">
        <v>4289</v>
      </c>
      <c r="L373" s="67"/>
      <c r="M373" s="63" t="s">
        <v>2334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2444</v>
      </c>
      <c r="U373" s="70" t="s">
        <v>2444</v>
      </c>
      <c r="V373" s="70" t="s">
        <v>2444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61" t="str">
        <f>IF(ISNA(VLOOKUP(X373,Sheet2!J:J,1,0)),"//","")</f>
        <v/>
      </c>
      <c r="AC373" s="110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3854</v>
      </c>
      <c r="D374" s="59" t="s">
        <v>159</v>
      </c>
      <c r="E374" s="65" t="s">
        <v>1024</v>
      </c>
      <c r="F374" s="65" t="s">
        <v>1523</v>
      </c>
      <c r="G374" s="68">
        <v>0</v>
      </c>
      <c r="H374" s="68">
        <v>0</v>
      </c>
      <c r="I374" s="176" t="s">
        <v>476</v>
      </c>
      <c r="J374" s="65" t="s">
        <v>1555</v>
      </c>
      <c r="K374" s="66" t="s">
        <v>4289</v>
      </c>
      <c r="L374" s="67"/>
      <c r="M374" s="63" t="s">
        <v>2335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2444</v>
      </c>
      <c r="U374" s="70" t="s">
        <v>2444</v>
      </c>
      <c r="V374" s="70" t="s">
        <v>2444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61" t="str">
        <f>IF(ISNA(VLOOKUP(X374,Sheet2!J:J,1,0)),"//","")</f>
        <v/>
      </c>
      <c r="AC374" s="110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3854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6" t="s">
        <v>476</v>
      </c>
      <c r="J375" s="65" t="s">
        <v>1555</v>
      </c>
      <c r="K375" s="66" t="s">
        <v>4289</v>
      </c>
      <c r="L375" s="67"/>
      <c r="M375" s="63" t="s">
        <v>2345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2444</v>
      </c>
      <c r="U375" s="70" t="s">
        <v>2444</v>
      </c>
      <c r="V375" s="70" t="s">
        <v>2444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61" t="str">
        <f>IF(ISNA(VLOOKUP(X375,Sheet2!J:J,1,0)),"//","")</f>
        <v/>
      </c>
      <c r="AC375" s="110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3855</v>
      </c>
      <c r="D376" s="59" t="s">
        <v>25</v>
      </c>
      <c r="E376" s="65" t="s">
        <v>1025</v>
      </c>
      <c r="F376" s="65" t="s">
        <v>1525</v>
      </c>
      <c r="G376" s="68">
        <v>0</v>
      </c>
      <c r="H376" s="68">
        <v>0</v>
      </c>
      <c r="I376" s="177" t="s">
        <v>3</v>
      </c>
      <c r="J376" s="65" t="s">
        <v>1555</v>
      </c>
      <c r="K376" s="66" t="s">
        <v>4289</v>
      </c>
      <c r="L376" s="67"/>
      <c r="M376" s="63" t="s">
        <v>2338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2444</v>
      </c>
      <c r="U376" s="70" t="s">
        <v>2444</v>
      </c>
      <c r="V376" s="70" t="s">
        <v>2444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61" t="str">
        <f>IF(ISNA(VLOOKUP(X376,Sheet2!J:J,1,0)),"//","")</f>
        <v/>
      </c>
      <c r="AC376" s="110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3855</v>
      </c>
      <c r="D377" s="59" t="s">
        <v>25</v>
      </c>
      <c r="E377" s="65" t="s">
        <v>1025</v>
      </c>
      <c r="F377" s="65" t="s">
        <v>1519</v>
      </c>
      <c r="G377" s="68">
        <v>0</v>
      </c>
      <c r="H377" s="68">
        <v>0</v>
      </c>
      <c r="I377" s="176" t="s">
        <v>476</v>
      </c>
      <c r="J377" s="65" t="s">
        <v>1555</v>
      </c>
      <c r="K377" s="66" t="s">
        <v>4289</v>
      </c>
      <c r="L377" s="67"/>
      <c r="M377" s="63" t="s">
        <v>2339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2444</v>
      </c>
      <c r="U377" s="70" t="s">
        <v>2444</v>
      </c>
      <c r="V377" s="70" t="s">
        <v>2444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61" t="str">
        <f>IF(ISNA(VLOOKUP(X377,Sheet2!J:J,1,0)),"//","")</f>
        <v/>
      </c>
      <c r="AC377" s="110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3855</v>
      </c>
      <c r="D378" s="59" t="s">
        <v>159</v>
      </c>
      <c r="E378" s="65" t="s">
        <v>1026</v>
      </c>
      <c r="F378" s="65" t="s">
        <v>1519</v>
      </c>
      <c r="G378" s="68">
        <v>0</v>
      </c>
      <c r="H378" s="68">
        <v>0</v>
      </c>
      <c r="I378" s="177" t="s">
        <v>3</v>
      </c>
      <c r="J378" s="65" t="s">
        <v>1555</v>
      </c>
      <c r="K378" s="66" t="s">
        <v>4289</v>
      </c>
      <c r="L378" s="67"/>
      <c r="M378" s="63" t="s">
        <v>2340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2444</v>
      </c>
      <c r="U378" s="70" t="s">
        <v>2444</v>
      </c>
      <c r="V378" s="70" t="s">
        <v>2444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61" t="str">
        <f>IF(ISNA(VLOOKUP(X378,Sheet2!J:J,1,0)),"//","")</f>
        <v/>
      </c>
      <c r="AC378" s="110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3855</v>
      </c>
      <c r="D379" s="59" t="s">
        <v>159</v>
      </c>
      <c r="E379" s="65" t="s">
        <v>1026</v>
      </c>
      <c r="F379" s="65" t="s">
        <v>1525</v>
      </c>
      <c r="G379" s="68">
        <v>0</v>
      </c>
      <c r="H379" s="68">
        <v>0</v>
      </c>
      <c r="I379" s="176" t="s">
        <v>476</v>
      </c>
      <c r="J379" s="65" t="s">
        <v>1555</v>
      </c>
      <c r="K379" s="66" t="s">
        <v>4289</v>
      </c>
      <c r="L379" s="67"/>
      <c r="M379" s="63" t="s">
        <v>2341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2444</v>
      </c>
      <c r="U379" s="70" t="s">
        <v>2444</v>
      </c>
      <c r="V379" s="70" t="s">
        <v>2444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61" t="str">
        <f>IF(ISNA(VLOOKUP(X379,Sheet2!J:J,1,0)),"//","")</f>
        <v/>
      </c>
      <c r="AC379" s="110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3827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6" t="s">
        <v>476</v>
      </c>
      <c r="J380" s="65" t="s">
        <v>1555</v>
      </c>
      <c r="K380" s="66" t="s">
        <v>4289</v>
      </c>
      <c r="L380" s="67"/>
      <c r="M380" s="63" t="s">
        <v>2342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2444</v>
      </c>
      <c r="U380" s="70" t="s">
        <v>2444</v>
      </c>
      <c r="V380" s="70" t="s">
        <v>2444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61" t="str">
        <f>IF(ISNA(VLOOKUP(X380,Sheet2!J:J,1,0)),"//","")</f>
        <v/>
      </c>
      <c r="AC380" s="110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3827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6" t="s">
        <v>476</v>
      </c>
      <c r="J381" s="65" t="s">
        <v>1555</v>
      </c>
      <c r="K381" s="66" t="s">
        <v>4289</v>
      </c>
      <c r="L381" s="67"/>
      <c r="M381" s="63" t="s">
        <v>2343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2444</v>
      </c>
      <c r="U381" s="70" t="s">
        <v>2444</v>
      </c>
      <c r="V381" s="70" t="s">
        <v>2444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61" t="str">
        <f>IF(ISNA(VLOOKUP(X381,Sheet2!J:J,1,0)),"//","")</f>
        <v/>
      </c>
      <c r="AC381" s="110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3856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7" t="s">
        <v>3</v>
      </c>
      <c r="J382" s="65" t="s">
        <v>1555</v>
      </c>
      <c r="K382" s="66" t="s">
        <v>4289</v>
      </c>
      <c r="L382" s="67"/>
      <c r="M382" s="63" t="s">
        <v>2374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2444</v>
      </c>
      <c r="U382" s="70" t="s">
        <v>2444</v>
      </c>
      <c r="V382" s="70" t="s">
        <v>2444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61" t="str">
        <f>IF(ISNA(VLOOKUP(X382,Sheet2!J:J,1,0)),"//","")</f>
        <v/>
      </c>
      <c r="AC382" s="110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3856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7" t="s">
        <v>3</v>
      </c>
      <c r="J383" s="65" t="s">
        <v>1555</v>
      </c>
      <c r="K383" s="66" t="s">
        <v>4289</v>
      </c>
      <c r="L383" s="67"/>
      <c r="M383" s="63" t="s">
        <v>2375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2444</v>
      </c>
      <c r="U383" s="70" t="s">
        <v>2444</v>
      </c>
      <c r="V383" s="70" t="s">
        <v>2444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61" t="str">
        <f>IF(ISNA(VLOOKUP(X383,Sheet2!J:J,1,0)),"//","")</f>
        <v/>
      </c>
      <c r="AC383" s="110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4365</v>
      </c>
      <c r="D384" t="s">
        <v>159</v>
      </c>
      <c r="E384" t="s">
        <v>4389</v>
      </c>
      <c r="F384" t="s">
        <v>4389</v>
      </c>
      <c r="G384" s="68">
        <v>0</v>
      </c>
      <c r="H384" s="68">
        <v>0</v>
      </c>
      <c r="I384" s="177" t="s">
        <v>3</v>
      </c>
      <c r="J384" s="65" t="s">
        <v>1555</v>
      </c>
      <c r="K384" s="66" t="s">
        <v>4289</v>
      </c>
      <c r="L384" s="67"/>
      <c r="M384" t="s">
        <v>4372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2444</v>
      </c>
      <c r="U384" s="70" t="s">
        <v>2444</v>
      </c>
      <c r="V384" s="70" t="s">
        <v>2444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61" t="str">
        <f>IF(ISNA(VLOOKUP(X384,Sheet2!J:J,1,0)),"//","")</f>
        <v/>
      </c>
      <c r="AC384" s="110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4365</v>
      </c>
      <c r="D385" t="s">
        <v>25</v>
      </c>
      <c r="E385" t="s">
        <v>4390</v>
      </c>
      <c r="F385" t="s">
        <v>4390</v>
      </c>
      <c r="G385" s="68">
        <v>0</v>
      </c>
      <c r="H385" s="68">
        <v>0</v>
      </c>
      <c r="I385" s="177" t="s">
        <v>3</v>
      </c>
      <c r="J385" s="65" t="s">
        <v>1555</v>
      </c>
      <c r="K385" s="66" t="s">
        <v>4289</v>
      </c>
      <c r="L385" s="67"/>
      <c r="M385" t="s">
        <v>4373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2444</v>
      </c>
      <c r="U385" s="70" t="s">
        <v>2444</v>
      </c>
      <c r="V385" s="70" t="s">
        <v>2444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61" t="str">
        <f>IF(ISNA(VLOOKUP(X385,Sheet2!J:J,1,0)),"//","")</f>
        <v/>
      </c>
      <c r="AC385" s="110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4366</v>
      </c>
      <c r="D386" t="s">
        <v>25</v>
      </c>
      <c r="E386" t="s">
        <v>4391</v>
      </c>
      <c r="F386" t="s">
        <v>4391</v>
      </c>
      <c r="G386" s="68">
        <v>0</v>
      </c>
      <c r="H386" s="68">
        <v>0</v>
      </c>
      <c r="I386" s="177" t="s">
        <v>3</v>
      </c>
      <c r="J386" s="65" t="s">
        <v>1555</v>
      </c>
      <c r="K386" s="66" t="s">
        <v>4289</v>
      </c>
      <c r="L386" s="67"/>
      <c r="M386" t="s">
        <v>4374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2444</v>
      </c>
      <c r="U386" s="70" t="s">
        <v>2444</v>
      </c>
      <c r="V386" s="70" t="s">
        <v>2444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61" t="str">
        <f>IF(ISNA(VLOOKUP(X386,Sheet2!J:J,1,0)),"//","")</f>
        <v/>
      </c>
      <c r="AC386" s="110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4366</v>
      </c>
      <c r="D387" t="s">
        <v>159</v>
      </c>
      <c r="E387" t="s">
        <v>4392</v>
      </c>
      <c r="F387" t="s">
        <v>4392</v>
      </c>
      <c r="G387" s="68">
        <v>0</v>
      </c>
      <c r="H387" s="68">
        <v>0</v>
      </c>
      <c r="I387" s="177" t="s">
        <v>3</v>
      </c>
      <c r="J387" s="65" t="s">
        <v>1555</v>
      </c>
      <c r="K387" s="66" t="s">
        <v>4289</v>
      </c>
      <c r="L387" s="67"/>
      <c r="M387" t="s">
        <v>4375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2444</v>
      </c>
      <c r="U387" s="70" t="s">
        <v>2444</v>
      </c>
      <c r="V387" s="70" t="s">
        <v>2444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61" t="str">
        <f>IF(ISNA(VLOOKUP(X387,Sheet2!J:J,1,0)),"//","")</f>
        <v/>
      </c>
      <c r="AC387" s="110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4367</v>
      </c>
      <c r="D388" t="s">
        <v>159</v>
      </c>
      <c r="E388" t="s">
        <v>4393</v>
      </c>
      <c r="F388" t="s">
        <v>4393</v>
      </c>
      <c r="G388" s="68">
        <v>0</v>
      </c>
      <c r="H388" s="68">
        <v>0</v>
      </c>
      <c r="I388" s="177" t="s">
        <v>3</v>
      </c>
      <c r="J388" s="65" t="s">
        <v>1555</v>
      </c>
      <c r="K388" s="66" t="s">
        <v>4289</v>
      </c>
      <c r="L388" s="67"/>
      <c r="M388" t="s">
        <v>4376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2444</v>
      </c>
      <c r="U388" s="70" t="s">
        <v>2444</v>
      </c>
      <c r="V388" s="70" t="s">
        <v>2444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61" t="str">
        <f>IF(ISNA(VLOOKUP(X388,Sheet2!J:J,1,0)),"//","")</f>
        <v/>
      </c>
      <c r="AC388" s="110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4367</v>
      </c>
      <c r="D389" t="s">
        <v>25</v>
      </c>
      <c r="E389" t="s">
        <v>4394</v>
      </c>
      <c r="F389" t="s">
        <v>4394</v>
      </c>
      <c r="G389" s="68">
        <v>0</v>
      </c>
      <c r="H389" s="68">
        <v>0</v>
      </c>
      <c r="I389" s="177" t="s">
        <v>3</v>
      </c>
      <c r="J389" s="65" t="s">
        <v>1555</v>
      </c>
      <c r="K389" s="66" t="s">
        <v>4289</v>
      </c>
      <c r="L389" s="67"/>
      <c r="M389" t="s">
        <v>4377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2444</v>
      </c>
      <c r="U389" s="70" t="s">
        <v>2444</v>
      </c>
      <c r="V389" s="70" t="s">
        <v>2444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61" t="str">
        <f>IF(ISNA(VLOOKUP(X389,Sheet2!J:J,1,0)),"//","")</f>
        <v/>
      </c>
      <c r="AC389" s="110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4368</v>
      </c>
      <c r="D390" t="s">
        <v>159</v>
      </c>
      <c r="E390" t="s">
        <v>4395</v>
      </c>
      <c r="F390" t="s">
        <v>4395</v>
      </c>
      <c r="G390" s="68">
        <v>0</v>
      </c>
      <c r="H390" s="68">
        <v>0</v>
      </c>
      <c r="I390" s="177" t="s">
        <v>3</v>
      </c>
      <c r="J390" s="65" t="s">
        <v>1555</v>
      </c>
      <c r="K390" s="66" t="s">
        <v>4289</v>
      </c>
      <c r="L390" s="67"/>
      <c r="M390" t="s">
        <v>4378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2444</v>
      </c>
      <c r="U390" s="70" t="s">
        <v>2444</v>
      </c>
      <c r="V390" s="70" t="s">
        <v>2444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61" t="str">
        <f>IF(ISNA(VLOOKUP(X390,Sheet2!J:J,1,0)),"//","")</f>
        <v/>
      </c>
      <c r="AC390" s="110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4368</v>
      </c>
      <c r="D391" t="s">
        <v>25</v>
      </c>
      <c r="E391" t="s">
        <v>4396</v>
      </c>
      <c r="F391" t="s">
        <v>4396</v>
      </c>
      <c r="G391" s="68">
        <v>0</v>
      </c>
      <c r="H391" s="68">
        <v>0</v>
      </c>
      <c r="I391" s="177" t="s">
        <v>3</v>
      </c>
      <c r="J391" s="65" t="s">
        <v>1555</v>
      </c>
      <c r="K391" s="66" t="s">
        <v>4289</v>
      </c>
      <c r="L391" s="67"/>
      <c r="M391" t="s">
        <v>4379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2444</v>
      </c>
      <c r="U391" s="70" t="s">
        <v>2444</v>
      </c>
      <c r="V391" s="70" t="s">
        <v>2444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61" t="str">
        <f>IF(ISNA(VLOOKUP(X391,Sheet2!J:J,1,0)),"//","")</f>
        <v/>
      </c>
      <c r="AC391" s="110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4369</v>
      </c>
      <c r="D392" t="s">
        <v>159</v>
      </c>
      <c r="E392" t="s">
        <v>4397</v>
      </c>
      <c r="F392" t="s">
        <v>4397</v>
      </c>
      <c r="G392" s="68">
        <v>0</v>
      </c>
      <c r="H392" s="68">
        <v>0</v>
      </c>
      <c r="I392" s="177" t="s">
        <v>3</v>
      </c>
      <c r="J392" s="65" t="s">
        <v>1555</v>
      </c>
      <c r="K392" s="66" t="s">
        <v>4289</v>
      </c>
      <c r="L392" s="67"/>
      <c r="M392" t="s">
        <v>4380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2444</v>
      </c>
      <c r="U392" s="70" t="s">
        <v>2444</v>
      </c>
      <c r="V392" s="70" t="s">
        <v>2444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61" t="str">
        <f>IF(ISNA(VLOOKUP(X392,Sheet2!J:J,1,0)),"//","")</f>
        <v/>
      </c>
      <c r="AC392" s="110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4369</v>
      </c>
      <c r="D393" t="s">
        <v>25</v>
      </c>
      <c r="E393" t="s">
        <v>4398</v>
      </c>
      <c r="F393" t="s">
        <v>4398</v>
      </c>
      <c r="G393" s="68">
        <v>0</v>
      </c>
      <c r="H393" s="68">
        <v>0</v>
      </c>
      <c r="I393" s="177" t="s">
        <v>3</v>
      </c>
      <c r="J393" s="65" t="s">
        <v>1555</v>
      </c>
      <c r="K393" s="66" t="s">
        <v>4289</v>
      </c>
      <c r="L393" s="67"/>
      <c r="M393" t="s">
        <v>4381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2444</v>
      </c>
      <c r="U393" s="70" t="s">
        <v>2444</v>
      </c>
      <c r="V393" s="70" t="s">
        <v>2444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61" t="str">
        <f>IF(ISNA(VLOOKUP(X393,Sheet2!J:J,1,0)),"//","")</f>
        <v/>
      </c>
      <c r="AC393" s="110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9" t="s">
        <v>4370</v>
      </c>
      <c r="D394" t="s">
        <v>159</v>
      </c>
      <c r="E394" t="s">
        <v>4595</v>
      </c>
      <c r="F394" t="s">
        <v>4386</v>
      </c>
      <c r="G394" s="68">
        <v>0</v>
      </c>
      <c r="H394" s="68">
        <v>0</v>
      </c>
      <c r="I394" s="177" t="s">
        <v>3</v>
      </c>
      <c r="J394" s="65" t="s">
        <v>1555</v>
      </c>
      <c r="K394" s="66" t="s">
        <v>4289</v>
      </c>
      <c r="L394" s="67"/>
      <c r="M394" t="s">
        <v>4384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2444</v>
      </c>
      <c r="U394" s="70" t="s">
        <v>2444</v>
      </c>
      <c r="V394" s="70" t="s">
        <v>2444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61" t="str">
        <f>IF(ISNA(VLOOKUP(X394,Sheet2!J:J,1,0)),"//","")</f>
        <v/>
      </c>
      <c r="AC394" s="110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4370</v>
      </c>
      <c r="D395" t="s">
        <v>159</v>
      </c>
      <c r="E395" t="s">
        <v>4595</v>
      </c>
      <c r="F395" t="s">
        <v>1524</v>
      </c>
      <c r="G395" s="68">
        <v>0</v>
      </c>
      <c r="H395" s="68">
        <v>0</v>
      </c>
      <c r="I395" s="176" t="s">
        <v>476</v>
      </c>
      <c r="J395" s="65" t="s">
        <v>1555</v>
      </c>
      <c r="K395" s="66" t="s">
        <v>4289</v>
      </c>
      <c r="M395" t="s">
        <v>4387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10" t="s">
        <v>2444</v>
      </c>
      <c r="U395" s="117" t="s">
        <v>2444</v>
      </c>
      <c r="V395" s="117" t="s">
        <v>2444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61" t="str">
        <f>IF(ISNA(VLOOKUP(X395,Sheet2!J:J,1,0)),"//","")</f>
        <v/>
      </c>
      <c r="AC395" s="110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4370</v>
      </c>
      <c r="D396" t="s">
        <v>25</v>
      </c>
      <c r="E396" t="s">
        <v>4596</v>
      </c>
      <c r="F396" t="s">
        <v>1343</v>
      </c>
      <c r="G396" s="68">
        <v>0</v>
      </c>
      <c r="H396" s="68">
        <v>0</v>
      </c>
      <c r="I396" s="177" t="s">
        <v>3</v>
      </c>
      <c r="J396" s="65" t="s">
        <v>1555</v>
      </c>
      <c r="K396" s="66" t="s">
        <v>4289</v>
      </c>
      <c r="L396" s="67"/>
      <c r="M396" t="s">
        <v>4385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2444</v>
      </c>
      <c r="U396" s="70" t="s">
        <v>2444</v>
      </c>
      <c r="V396" s="70" t="s">
        <v>2444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61" t="str">
        <f>IF(ISNA(VLOOKUP(X396,Sheet2!J:J,1,0)),"//","")</f>
        <v/>
      </c>
      <c r="AC396" s="110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4370</v>
      </c>
      <c r="D397" t="s">
        <v>25</v>
      </c>
      <c r="E397" t="s">
        <v>4596</v>
      </c>
      <c r="F397" t="s">
        <v>4386</v>
      </c>
      <c r="G397" s="68">
        <v>0</v>
      </c>
      <c r="H397" s="68">
        <v>0</v>
      </c>
      <c r="I397" s="176" t="s">
        <v>476</v>
      </c>
      <c r="J397" s="65" t="s">
        <v>1555</v>
      </c>
      <c r="K397" s="66" t="s">
        <v>4289</v>
      </c>
      <c r="M397" t="s">
        <v>4388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10" t="s">
        <v>2444</v>
      </c>
      <c r="U397" s="117" t="s">
        <v>2444</v>
      </c>
      <c r="V397" s="117" t="s">
        <v>2444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61" t="str">
        <f>IF(ISNA(VLOOKUP(X397,Sheet2!J:J,1,0)),"//","")</f>
        <v/>
      </c>
      <c r="AC397" s="110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4371</v>
      </c>
      <c r="D398" t="s">
        <v>159</v>
      </c>
      <c r="E398" t="s">
        <v>4399</v>
      </c>
      <c r="F398" t="s">
        <v>4399</v>
      </c>
      <c r="G398" s="68">
        <v>0</v>
      </c>
      <c r="H398" s="68">
        <v>0</v>
      </c>
      <c r="I398" s="177" t="s">
        <v>3</v>
      </c>
      <c r="J398" s="65" t="s">
        <v>1555</v>
      </c>
      <c r="K398" s="66" t="s">
        <v>4289</v>
      </c>
      <c r="L398" s="67"/>
      <c r="M398" t="s">
        <v>4382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2444</v>
      </c>
      <c r="U398" s="70" t="s">
        <v>2444</v>
      </c>
      <c r="V398" s="70" t="s">
        <v>2444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61" t="str">
        <f>IF(ISNA(VLOOKUP(X398,Sheet2!J:J,1,0)),"//","")</f>
        <v/>
      </c>
      <c r="AC398" s="110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4371</v>
      </c>
      <c r="D399" t="s">
        <v>25</v>
      </c>
      <c r="E399" t="s">
        <v>4400</v>
      </c>
      <c r="F399" t="s">
        <v>4400</v>
      </c>
      <c r="G399" s="68">
        <v>0</v>
      </c>
      <c r="H399" s="68">
        <v>0</v>
      </c>
      <c r="I399" s="177" t="s">
        <v>3</v>
      </c>
      <c r="J399" s="65" t="s">
        <v>1555</v>
      </c>
      <c r="K399" s="66" t="s">
        <v>4289</v>
      </c>
      <c r="L399" s="67"/>
      <c r="M399" t="s">
        <v>4383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61" t="str">
        <f>IF(ISNA(VLOOKUP(X399,Sheet2!J:J,1,0)),"//","")</f>
        <v/>
      </c>
      <c r="AC399" s="110" t="str">
        <f t="shared" si="74"/>
        <v/>
      </c>
      <c r="AD399" t="b">
        <f t="shared" si="75"/>
        <v>1</v>
      </c>
    </row>
    <row r="400" spans="1:30" s="17" customFormat="1">
      <c r="A400" s="110">
        <f t="shared" si="78"/>
        <v>400</v>
      </c>
      <c r="B400" s="55">
        <f t="shared" si="68"/>
        <v>388</v>
      </c>
      <c r="C400" s="112" t="s">
        <v>4105</v>
      </c>
      <c r="D400" s="112" t="s">
        <v>7</v>
      </c>
      <c r="E400" s="137" t="str">
        <f t="shared" ref="E400:E407" si="79">CHAR(34)&amp;IF(B400&lt;10,"000",IF(B400&lt;100,"00",IF(B400&lt;1000,"0","")))&amp;$B400&amp;CHAR(34)</f>
        <v>"0388"</v>
      </c>
      <c r="F400" s="113" t="str">
        <f t="shared" ref="F400:F407" si="80">E400</f>
        <v>"0388"</v>
      </c>
      <c r="G400" s="194">
        <v>0</v>
      </c>
      <c r="H400" s="194">
        <v>0</v>
      </c>
      <c r="I400" s="181" t="s">
        <v>28</v>
      </c>
      <c r="J400" s="65" t="s">
        <v>1555</v>
      </c>
      <c r="K400" s="115" t="s">
        <v>4125</v>
      </c>
      <c r="M400" s="138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10" t="s">
        <v>2444</v>
      </c>
      <c r="U400" s="117" t="s">
        <v>2444</v>
      </c>
      <c r="V400" s="117" t="s">
        <v>2444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61" t="str">
        <f>IF(ISNA(VLOOKUP(X400,Sheet2!J:J,1,0)),"//","")</f>
        <v/>
      </c>
      <c r="AC400" s="110" t="str">
        <f t="shared" si="74"/>
        <v/>
      </c>
      <c r="AD400" t="b">
        <f t="shared" si="75"/>
        <v>1</v>
      </c>
    </row>
    <row r="401" spans="1:30" s="17" customFormat="1">
      <c r="A401" s="110">
        <f t="shared" si="78"/>
        <v>401</v>
      </c>
      <c r="B401" s="55">
        <f t="shared" si="68"/>
        <v>389</v>
      </c>
      <c r="C401" s="112" t="s">
        <v>4105</v>
      </c>
      <c r="D401" s="112" t="s">
        <v>7</v>
      </c>
      <c r="E401" s="137" t="str">
        <f t="shared" si="79"/>
        <v>"0389"</v>
      </c>
      <c r="F401" s="113" t="str">
        <f t="shared" si="80"/>
        <v>"0389"</v>
      </c>
      <c r="G401" s="194">
        <v>0</v>
      </c>
      <c r="H401" s="194">
        <v>0</v>
      </c>
      <c r="I401" s="181" t="s">
        <v>28</v>
      </c>
      <c r="J401" s="65" t="s">
        <v>1555</v>
      </c>
      <c r="K401" s="115" t="s">
        <v>4125</v>
      </c>
      <c r="M401" s="138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10" t="s">
        <v>2444</v>
      </c>
      <c r="U401" s="117" t="s">
        <v>2444</v>
      </c>
      <c r="V401" s="117" t="s">
        <v>2444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61" t="str">
        <f>IF(ISNA(VLOOKUP(X401,Sheet2!J:J,1,0)),"//","")</f>
        <v/>
      </c>
      <c r="AC401" s="110" t="str">
        <f t="shared" si="74"/>
        <v/>
      </c>
      <c r="AD401" t="b">
        <f t="shared" si="75"/>
        <v>1</v>
      </c>
    </row>
    <row r="402" spans="1:30" s="17" customFormat="1">
      <c r="A402" s="110">
        <f t="shared" si="78"/>
        <v>402</v>
      </c>
      <c r="B402" s="55">
        <f t="shared" si="68"/>
        <v>390</v>
      </c>
      <c r="C402" s="112" t="s">
        <v>4105</v>
      </c>
      <c r="D402" s="112" t="s">
        <v>7</v>
      </c>
      <c r="E402" s="137" t="str">
        <f t="shared" si="79"/>
        <v>"0390"</v>
      </c>
      <c r="F402" s="113" t="str">
        <f t="shared" si="80"/>
        <v>"0390"</v>
      </c>
      <c r="G402" s="194">
        <v>0</v>
      </c>
      <c r="H402" s="194">
        <v>0</v>
      </c>
      <c r="I402" s="181" t="s">
        <v>28</v>
      </c>
      <c r="J402" s="65" t="s">
        <v>1555</v>
      </c>
      <c r="K402" s="115" t="s">
        <v>4125</v>
      </c>
      <c r="M402" s="138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10" t="s">
        <v>2444</v>
      </c>
      <c r="U402" s="117" t="s">
        <v>2444</v>
      </c>
      <c r="V402" s="117" t="s">
        <v>2444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61" t="str">
        <f>IF(ISNA(VLOOKUP(X402,Sheet2!J:J,1,0)),"//","")</f>
        <v/>
      </c>
      <c r="AC402" s="110" t="str">
        <f t="shared" si="74"/>
        <v/>
      </c>
      <c r="AD402" t="b">
        <f t="shared" si="75"/>
        <v>1</v>
      </c>
    </row>
    <row r="403" spans="1:30" s="17" customFormat="1">
      <c r="A403" s="110">
        <f t="shared" si="78"/>
        <v>403</v>
      </c>
      <c r="B403" s="55">
        <f t="shared" si="68"/>
        <v>391</v>
      </c>
      <c r="C403" s="112" t="s">
        <v>4105</v>
      </c>
      <c r="D403" s="112" t="s">
        <v>7</v>
      </c>
      <c r="E403" s="137" t="str">
        <f t="shared" si="79"/>
        <v>"0391"</v>
      </c>
      <c r="F403" s="113" t="str">
        <f t="shared" si="80"/>
        <v>"0391"</v>
      </c>
      <c r="G403" s="194">
        <v>0</v>
      </c>
      <c r="H403" s="194">
        <v>0</v>
      </c>
      <c r="I403" s="181" t="s">
        <v>28</v>
      </c>
      <c r="J403" s="65" t="s">
        <v>1555</v>
      </c>
      <c r="K403" s="115" t="s">
        <v>4125</v>
      </c>
      <c r="M403" s="138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10" t="s">
        <v>2444</v>
      </c>
      <c r="U403" s="117" t="s">
        <v>2444</v>
      </c>
      <c r="V403" s="117" t="s">
        <v>2444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61" t="str">
        <f>IF(ISNA(VLOOKUP(X403,Sheet2!J:J,1,0)),"//","")</f>
        <v/>
      </c>
      <c r="AC403" s="110" t="str">
        <f t="shared" si="74"/>
        <v/>
      </c>
      <c r="AD403" t="b">
        <f t="shared" si="75"/>
        <v>1</v>
      </c>
    </row>
    <row r="404" spans="1:30" s="17" customFormat="1">
      <c r="A404" s="110">
        <f t="shared" si="78"/>
        <v>404</v>
      </c>
      <c r="B404" s="55">
        <f t="shared" si="68"/>
        <v>392</v>
      </c>
      <c r="C404" s="112" t="s">
        <v>4105</v>
      </c>
      <c r="D404" s="112" t="s">
        <v>7</v>
      </c>
      <c r="E404" s="137" t="str">
        <f t="shared" si="79"/>
        <v>"0392"</v>
      </c>
      <c r="F404" s="113" t="str">
        <f t="shared" si="80"/>
        <v>"0392"</v>
      </c>
      <c r="G404" s="194">
        <v>0</v>
      </c>
      <c r="H404" s="194">
        <v>0</v>
      </c>
      <c r="I404" s="181" t="s">
        <v>28</v>
      </c>
      <c r="J404" s="65" t="s">
        <v>1555</v>
      </c>
      <c r="K404" s="115" t="s">
        <v>4125</v>
      </c>
      <c r="M404" s="138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10" t="s">
        <v>2444</v>
      </c>
      <c r="U404" s="117" t="s">
        <v>2444</v>
      </c>
      <c r="V404" s="117" t="s">
        <v>2444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61" t="str">
        <f>IF(ISNA(VLOOKUP(X404,Sheet2!J:J,1,0)),"//","")</f>
        <v/>
      </c>
      <c r="AC404" s="110" t="str">
        <f t="shared" si="74"/>
        <v/>
      </c>
      <c r="AD404" t="b">
        <f t="shared" si="75"/>
        <v>1</v>
      </c>
    </row>
    <row r="405" spans="1:30" s="17" customFormat="1">
      <c r="A405" s="110">
        <f t="shared" si="78"/>
        <v>405</v>
      </c>
      <c r="B405" s="55">
        <f t="shared" si="68"/>
        <v>393</v>
      </c>
      <c r="C405" s="112" t="s">
        <v>4105</v>
      </c>
      <c r="D405" s="112" t="s">
        <v>7</v>
      </c>
      <c r="E405" s="137" t="str">
        <f t="shared" si="79"/>
        <v>"0393"</v>
      </c>
      <c r="F405" s="113" t="str">
        <f t="shared" si="80"/>
        <v>"0393"</v>
      </c>
      <c r="G405" s="194">
        <v>0</v>
      </c>
      <c r="H405" s="194">
        <v>0</v>
      </c>
      <c r="I405" s="181" t="s">
        <v>28</v>
      </c>
      <c r="J405" s="65" t="s">
        <v>1555</v>
      </c>
      <c r="K405" s="115" t="s">
        <v>4125</v>
      </c>
      <c r="M405" s="138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10" t="s">
        <v>2444</v>
      </c>
      <c r="U405" s="117" t="s">
        <v>2444</v>
      </c>
      <c r="V405" s="117" t="s">
        <v>2444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61" t="str">
        <f>IF(ISNA(VLOOKUP(X405,Sheet2!J:J,1,0)),"//","")</f>
        <v/>
      </c>
      <c r="AC405" s="110" t="str">
        <f t="shared" si="74"/>
        <v/>
      </c>
      <c r="AD405" t="b">
        <f t="shared" si="75"/>
        <v>1</v>
      </c>
    </row>
    <row r="406" spans="1:30" s="17" customFormat="1">
      <c r="A406" s="110">
        <f t="shared" si="78"/>
        <v>406</v>
      </c>
      <c r="B406" s="55">
        <f t="shared" si="68"/>
        <v>394</v>
      </c>
      <c r="C406" s="112" t="s">
        <v>4105</v>
      </c>
      <c r="D406" s="112" t="s">
        <v>7</v>
      </c>
      <c r="E406" s="137" t="str">
        <f t="shared" si="79"/>
        <v>"0394"</v>
      </c>
      <c r="F406" s="113" t="str">
        <f t="shared" si="80"/>
        <v>"0394"</v>
      </c>
      <c r="G406" s="194">
        <v>0</v>
      </c>
      <c r="H406" s="194">
        <v>0</v>
      </c>
      <c r="I406" s="181" t="s">
        <v>28</v>
      </c>
      <c r="J406" s="65" t="s">
        <v>1555</v>
      </c>
      <c r="K406" s="115" t="s">
        <v>4125</v>
      </c>
      <c r="M406" s="138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10" t="s">
        <v>2444</v>
      </c>
      <c r="U406" s="117" t="s">
        <v>2444</v>
      </c>
      <c r="V406" s="117" t="s">
        <v>2444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61" t="str">
        <f>IF(ISNA(VLOOKUP(X406,Sheet2!J:J,1,0)),"//","")</f>
        <v/>
      </c>
      <c r="AC406" s="110" t="str">
        <f t="shared" si="74"/>
        <v/>
      </c>
      <c r="AD406" t="b">
        <f t="shared" si="75"/>
        <v>1</v>
      </c>
    </row>
    <row r="407" spans="1:30" s="17" customFormat="1">
      <c r="A407" s="110">
        <f t="shared" si="78"/>
        <v>407</v>
      </c>
      <c r="B407" s="55">
        <f t="shared" si="68"/>
        <v>395</v>
      </c>
      <c r="C407" s="112" t="s">
        <v>4105</v>
      </c>
      <c r="D407" s="112" t="s">
        <v>7</v>
      </c>
      <c r="E407" s="137" t="str">
        <f t="shared" si="79"/>
        <v>"0395"</v>
      </c>
      <c r="F407" s="113" t="str">
        <f t="shared" si="80"/>
        <v>"0395"</v>
      </c>
      <c r="G407" s="194">
        <v>0</v>
      </c>
      <c r="H407" s="194">
        <v>0</v>
      </c>
      <c r="I407" s="181" t="s">
        <v>28</v>
      </c>
      <c r="J407" s="65" t="s">
        <v>1555</v>
      </c>
      <c r="K407" s="115" t="s">
        <v>4125</v>
      </c>
      <c r="M407" s="138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10" t="s">
        <v>2444</v>
      </c>
      <c r="U407" s="117" t="s">
        <v>2444</v>
      </c>
      <c r="V407" s="117" t="s">
        <v>2444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61" t="str">
        <f>IF(ISNA(VLOOKUP(X407,Sheet2!J:J,1,0)),"//","")</f>
        <v/>
      </c>
      <c r="AC407" s="110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2444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2444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2444</v>
      </c>
      <c r="U408" s="90" t="s">
        <v>2444</v>
      </c>
      <c r="V408" s="90" t="s">
        <v>2444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61" t="str">
        <f>IF(ISNA(VLOOKUP(X408,Sheet2!J:J,1,0)),"//","")</f>
        <v/>
      </c>
      <c r="AC408" s="110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2444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2444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2444</v>
      </c>
      <c r="U409" s="90" t="s">
        <v>2444</v>
      </c>
      <c r="V409" s="90" t="s">
        <v>2444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61" t="str">
        <f>IF(ISNA(VLOOKUP(X409,Sheet2!J:J,1,0)),"//","")</f>
        <v/>
      </c>
      <c r="AC409" s="110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4416</v>
      </c>
      <c r="D410" s="59" t="s">
        <v>3106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2444</v>
      </c>
      <c r="U410" s="90" t="s">
        <v>2444</v>
      </c>
      <c r="V410" s="90" t="s">
        <v>2444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61" t="str">
        <f>IF(ISNA(VLOOKUP(X410,Sheet2!J:J,1,0)),"//","")</f>
        <v/>
      </c>
      <c r="AC410" s="110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3857</v>
      </c>
      <c r="D411" s="59" t="s">
        <v>2607</v>
      </c>
      <c r="E411" s="65" t="s">
        <v>100</v>
      </c>
      <c r="F411" s="65" t="s">
        <v>100</v>
      </c>
      <c r="G411" s="91">
        <v>0</v>
      </c>
      <c r="H411" s="91">
        <v>99</v>
      </c>
      <c r="I411" s="177" t="s">
        <v>3</v>
      </c>
      <c r="J411" s="65" t="s">
        <v>1555</v>
      </c>
      <c r="K411" s="66" t="s">
        <v>4289</v>
      </c>
      <c r="L411" s="67"/>
      <c r="M411" s="63" t="s">
        <v>1723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2444</v>
      </c>
      <c r="U411" s="70" t="s">
        <v>2444</v>
      </c>
      <c r="V411" s="70" t="s">
        <v>2444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61" t="str">
        <f>IF(ISNA(VLOOKUP(X411,Sheet2!J:J,1,0)),"//","")</f>
        <v>//</v>
      </c>
      <c r="AC411" s="110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3858</v>
      </c>
      <c r="D412" s="59" t="s">
        <v>2607</v>
      </c>
      <c r="E412" s="65" t="s">
        <v>102</v>
      </c>
      <c r="F412" s="65" t="s">
        <v>102</v>
      </c>
      <c r="G412" s="91">
        <v>0</v>
      </c>
      <c r="H412" s="91">
        <v>99</v>
      </c>
      <c r="I412" s="177" t="s">
        <v>3</v>
      </c>
      <c r="J412" s="65" t="s">
        <v>1555</v>
      </c>
      <c r="K412" s="66" t="s">
        <v>4289</v>
      </c>
      <c r="L412" s="67"/>
      <c r="M412" s="63" t="s">
        <v>1725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2444</v>
      </c>
      <c r="U412" s="70" t="s">
        <v>2444</v>
      </c>
      <c r="V412" s="70" t="s">
        <v>2444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61" t="str">
        <f>IF(ISNA(VLOOKUP(X412,Sheet2!J:J,1,0)),"//","")</f>
        <v>//</v>
      </c>
      <c r="AC412" s="110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3859</v>
      </c>
      <c r="D413" s="59" t="s">
        <v>2607</v>
      </c>
      <c r="E413" s="65" t="s">
        <v>101</v>
      </c>
      <c r="F413" s="65" t="s">
        <v>101</v>
      </c>
      <c r="G413" s="91">
        <v>0</v>
      </c>
      <c r="H413" s="91">
        <v>99</v>
      </c>
      <c r="I413" s="177" t="s">
        <v>3</v>
      </c>
      <c r="J413" s="65" t="s">
        <v>1555</v>
      </c>
      <c r="K413" s="66" t="s">
        <v>4289</v>
      </c>
      <c r="L413" s="67"/>
      <c r="M413" s="63" t="s">
        <v>1724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2444</v>
      </c>
      <c r="U413" s="70" t="s">
        <v>2444</v>
      </c>
      <c r="V413" s="70" t="s">
        <v>2444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61" t="str">
        <f>IF(ISNA(VLOOKUP(X413,Sheet2!J:J,1,0)),"//","")</f>
        <v>//</v>
      </c>
      <c r="AC413" s="110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3860</v>
      </c>
      <c r="D414" s="59" t="s">
        <v>2607</v>
      </c>
      <c r="E414" s="65" t="s">
        <v>111</v>
      </c>
      <c r="F414" s="65" t="s">
        <v>111</v>
      </c>
      <c r="G414" s="91">
        <v>0</v>
      </c>
      <c r="H414" s="91">
        <v>99</v>
      </c>
      <c r="I414" s="177" t="s">
        <v>3</v>
      </c>
      <c r="J414" s="65" t="s">
        <v>1555</v>
      </c>
      <c r="K414" s="66" t="s">
        <v>4289</v>
      </c>
      <c r="L414" s="67"/>
      <c r="M414" s="63" t="s">
        <v>1744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2444</v>
      </c>
      <c r="U414" s="70" t="s">
        <v>2444</v>
      </c>
      <c r="V414" s="70" t="s">
        <v>2444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61" t="str">
        <f>IF(ISNA(VLOOKUP(X414,Sheet2!J:J,1,0)),"//","")</f>
        <v>//</v>
      </c>
      <c r="AC414" s="110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3861</v>
      </c>
      <c r="D415" s="59" t="s">
        <v>2607</v>
      </c>
      <c r="E415" s="65" t="s">
        <v>113</v>
      </c>
      <c r="F415" s="65" t="s">
        <v>113</v>
      </c>
      <c r="G415" s="91">
        <v>0</v>
      </c>
      <c r="H415" s="91">
        <v>99</v>
      </c>
      <c r="I415" s="177" t="s">
        <v>3</v>
      </c>
      <c r="J415" s="65" t="s">
        <v>1555</v>
      </c>
      <c r="K415" s="66" t="s">
        <v>4289</v>
      </c>
      <c r="L415" s="67"/>
      <c r="M415" s="63" t="s">
        <v>1746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2444</v>
      </c>
      <c r="U415" s="70" t="s">
        <v>2444</v>
      </c>
      <c r="V415" s="70" t="s">
        <v>2444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61" t="str">
        <f>IF(ISNA(VLOOKUP(X415,Sheet2!J:J,1,0)),"//","")</f>
        <v>//</v>
      </c>
      <c r="AC415" s="110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3862</v>
      </c>
      <c r="D416" s="59" t="s">
        <v>2607</v>
      </c>
      <c r="E416" s="65" t="s">
        <v>112</v>
      </c>
      <c r="F416" s="65" t="s">
        <v>112</v>
      </c>
      <c r="G416" s="91">
        <v>0</v>
      </c>
      <c r="H416" s="91">
        <v>99</v>
      </c>
      <c r="I416" s="177" t="s">
        <v>3</v>
      </c>
      <c r="J416" s="65" t="s">
        <v>1555</v>
      </c>
      <c r="K416" s="66" t="s">
        <v>4289</v>
      </c>
      <c r="L416" s="67"/>
      <c r="M416" s="63" t="s">
        <v>1745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2444</v>
      </c>
      <c r="U416" s="70" t="s">
        <v>2444</v>
      </c>
      <c r="V416" s="70" t="s">
        <v>2444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61" t="str">
        <f>IF(ISNA(VLOOKUP(X416,Sheet2!J:J,1,0)),"//","")</f>
        <v>//</v>
      </c>
      <c r="AC416" s="110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3867</v>
      </c>
      <c r="D417" s="59" t="s">
        <v>7</v>
      </c>
      <c r="E417" s="65" t="s">
        <v>236</v>
      </c>
      <c r="F417" s="65" t="s">
        <v>236</v>
      </c>
      <c r="G417" s="193">
        <v>0</v>
      </c>
      <c r="H417" s="193">
        <v>0</v>
      </c>
      <c r="I417" s="177" t="s">
        <v>3</v>
      </c>
      <c r="J417" s="65" t="s">
        <v>1555</v>
      </c>
      <c r="K417" s="66" t="s">
        <v>4289</v>
      </c>
      <c r="L417" s="67"/>
      <c r="M417" s="63" t="s">
        <v>3518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2935</v>
      </c>
      <c r="U417" s="70" t="s">
        <v>2444</v>
      </c>
      <c r="V417" s="70" t="s">
        <v>2444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61" t="str">
        <f>IF(ISNA(VLOOKUP(X417,Sheet2!J:J,1,0)),"//","")</f>
        <v>//</v>
      </c>
      <c r="AC417" s="110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3868</v>
      </c>
      <c r="D418" s="59" t="s">
        <v>7</v>
      </c>
      <c r="E418" s="65" t="s">
        <v>1348</v>
      </c>
      <c r="F418" s="65" t="s">
        <v>1348</v>
      </c>
      <c r="G418" s="91">
        <v>0</v>
      </c>
      <c r="H418" s="91">
        <v>0</v>
      </c>
      <c r="I418" s="177" t="s">
        <v>3</v>
      </c>
      <c r="J418" s="65" t="s">
        <v>1555</v>
      </c>
      <c r="K418" s="66" t="s">
        <v>4289</v>
      </c>
      <c r="L418" s="67"/>
      <c r="M418" s="63" t="s">
        <v>3519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2935</v>
      </c>
      <c r="U418" s="70" t="s">
        <v>2444</v>
      </c>
      <c r="V418" s="70" t="s">
        <v>2444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61" t="str">
        <f>IF(ISNA(VLOOKUP(X418,Sheet2!J:J,1,0)),"//","")</f>
        <v>//</v>
      </c>
      <c r="AC418" s="110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3869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7" t="s">
        <v>3</v>
      </c>
      <c r="J419" s="65" t="s">
        <v>1555</v>
      </c>
      <c r="K419" s="66" t="s">
        <v>4289</v>
      </c>
      <c r="L419" s="67"/>
      <c r="M419" s="63" t="s">
        <v>3520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2935</v>
      </c>
      <c r="U419" s="70" t="s">
        <v>2444</v>
      </c>
      <c r="V419" s="70" t="s">
        <v>2444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61" t="str">
        <f>IF(ISNA(VLOOKUP(X419,Sheet2!J:J,1,0)),"//","")</f>
        <v>//</v>
      </c>
      <c r="AC419" s="110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3870</v>
      </c>
      <c r="D420" s="59" t="s">
        <v>12</v>
      </c>
      <c r="E420" s="65" t="s">
        <v>1189</v>
      </c>
      <c r="F420" s="65" t="s">
        <v>1189</v>
      </c>
      <c r="G420" s="91">
        <v>0</v>
      </c>
      <c r="H420" s="91">
        <v>63</v>
      </c>
      <c r="I420" s="177" t="s">
        <v>3</v>
      </c>
      <c r="J420" s="65" t="s">
        <v>1555</v>
      </c>
      <c r="K420" s="66" t="s">
        <v>4289</v>
      </c>
      <c r="L420" s="67"/>
      <c r="M420" s="63" t="s">
        <v>1620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2444</v>
      </c>
      <c r="U420" s="70" t="s">
        <v>2444</v>
      </c>
      <c r="V420" s="70" t="s">
        <v>2444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61" t="str">
        <f>IF(ISNA(VLOOKUP(X420,Sheet2!J:J,1,0)),"//","")</f>
        <v>//</v>
      </c>
      <c r="AC420" s="110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3871</v>
      </c>
      <c r="D421" s="59" t="s">
        <v>12</v>
      </c>
      <c r="E421" s="65" t="s">
        <v>1183</v>
      </c>
      <c r="F421" s="65" t="s">
        <v>1183</v>
      </c>
      <c r="G421" s="91">
        <v>0</v>
      </c>
      <c r="H421" s="91">
        <v>63</v>
      </c>
      <c r="I421" s="177" t="s">
        <v>3</v>
      </c>
      <c r="J421" s="65" t="s">
        <v>1555</v>
      </c>
      <c r="K421" s="66" t="s">
        <v>4289</v>
      </c>
      <c r="L421" s="67"/>
      <c r="M421" s="63" t="s">
        <v>1608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2444</v>
      </c>
      <c r="U421" s="70" t="s">
        <v>2444</v>
      </c>
      <c r="V421" s="70" t="s">
        <v>2444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61" t="str">
        <f>IF(ISNA(VLOOKUP(X421,Sheet2!J:J,1,0)),"//","")</f>
        <v>//</v>
      </c>
      <c r="AC421" s="110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3872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7" t="s">
        <v>3</v>
      </c>
      <c r="J422" s="65" t="s">
        <v>1555</v>
      </c>
      <c r="K422" s="66" t="s">
        <v>4289</v>
      </c>
      <c r="L422" s="67"/>
      <c r="M422" s="63" t="s">
        <v>1633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2444</v>
      </c>
      <c r="U422" s="70" t="s">
        <v>2444</v>
      </c>
      <c r="V422" s="70" t="s">
        <v>2444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61" t="str">
        <f>IF(ISNA(VLOOKUP(X422,Sheet2!J:J,1,0)),"//","")</f>
        <v>//</v>
      </c>
      <c r="AC422" s="110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3873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7" t="s">
        <v>3</v>
      </c>
      <c r="J423" s="65" t="s">
        <v>1555</v>
      </c>
      <c r="K423" s="66" t="s">
        <v>4289</v>
      </c>
      <c r="L423" s="67"/>
      <c r="M423" s="63" t="s">
        <v>2031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2444</v>
      </c>
      <c r="U423" s="70" t="s">
        <v>2444</v>
      </c>
      <c r="V423" s="70" t="s">
        <v>2444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61" t="str">
        <f>IF(ISNA(VLOOKUP(X423,Sheet2!J:J,1,0)),"//","")</f>
        <v>//</v>
      </c>
      <c r="AC423" s="110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3874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7" t="s">
        <v>3</v>
      </c>
      <c r="J424" s="65" t="s">
        <v>1555</v>
      </c>
      <c r="K424" s="66" t="s">
        <v>4289</v>
      </c>
      <c r="L424" s="67"/>
      <c r="M424" s="63" t="s">
        <v>1720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2444</v>
      </c>
      <c r="U424" s="70" t="s">
        <v>2444</v>
      </c>
      <c r="V424" s="70" t="s">
        <v>2444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61" t="str">
        <f>IF(ISNA(VLOOKUP(X424,Sheet2!J:J,1,0)),"//","")</f>
        <v>//</v>
      </c>
      <c r="AC424" s="110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3875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7" t="s">
        <v>3</v>
      </c>
      <c r="J425" s="65" t="s">
        <v>1555</v>
      </c>
      <c r="K425" s="66" t="s">
        <v>4289</v>
      </c>
      <c r="L425" s="67"/>
      <c r="M425" s="63" t="s">
        <v>2003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2935</v>
      </c>
      <c r="U425" s="70" t="s">
        <v>2444</v>
      </c>
      <c r="V425" s="70" t="s">
        <v>2444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61" t="str">
        <f>IF(ISNA(VLOOKUP(X425,Sheet2!J:J,1,0)),"//","")</f>
        <v>//</v>
      </c>
      <c r="AC425" s="110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3876</v>
      </c>
      <c r="D426" s="59" t="s">
        <v>12</v>
      </c>
      <c r="E426" s="65" t="s">
        <v>1388</v>
      </c>
      <c r="F426" s="65" t="s">
        <v>1388</v>
      </c>
      <c r="G426" s="91">
        <v>0</v>
      </c>
      <c r="H426" s="91">
        <v>63</v>
      </c>
      <c r="I426" s="177" t="s">
        <v>3</v>
      </c>
      <c r="J426" s="65" t="s">
        <v>1555</v>
      </c>
      <c r="K426" s="66" t="s">
        <v>4289</v>
      </c>
      <c r="L426" s="67"/>
      <c r="M426" s="63" t="s">
        <v>2004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2935</v>
      </c>
      <c r="U426" s="70" t="s">
        <v>2444</v>
      </c>
      <c r="V426" s="70" t="s">
        <v>2444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61" t="str">
        <f>IF(ISNA(VLOOKUP(X426,Sheet2!J:J,1,0)),"//","")</f>
        <v>//</v>
      </c>
      <c r="AC426" s="110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3877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7" t="s">
        <v>3</v>
      </c>
      <c r="J427" s="65" t="s">
        <v>1555</v>
      </c>
      <c r="K427" s="66" t="s">
        <v>4289</v>
      </c>
      <c r="L427" s="67"/>
      <c r="M427" s="63" t="s">
        <v>2012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2935</v>
      </c>
      <c r="U427" s="70" t="s">
        <v>2444</v>
      </c>
      <c r="V427" s="70" t="s">
        <v>2444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61" t="str">
        <f>IF(ISNA(VLOOKUP(X427,Sheet2!J:J,1,0)),"//","")</f>
        <v>//</v>
      </c>
      <c r="AC427" s="110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3878</v>
      </c>
      <c r="D428" s="59" t="s">
        <v>12</v>
      </c>
      <c r="E428" s="65" t="s">
        <v>1392</v>
      </c>
      <c r="F428" s="65" t="s">
        <v>1392</v>
      </c>
      <c r="G428" s="91">
        <v>0</v>
      </c>
      <c r="H428" s="91">
        <v>63</v>
      </c>
      <c r="I428" s="177" t="s">
        <v>3</v>
      </c>
      <c r="J428" s="65" t="s">
        <v>1555</v>
      </c>
      <c r="K428" s="66" t="s">
        <v>4289</v>
      </c>
      <c r="L428" s="67"/>
      <c r="M428" s="63" t="s">
        <v>2013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2935</v>
      </c>
      <c r="U428" s="70" t="s">
        <v>2444</v>
      </c>
      <c r="V428" s="70" t="s">
        <v>2444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61" t="str">
        <f>IF(ISNA(VLOOKUP(X428,Sheet2!J:J,1,0)),"//","")</f>
        <v>//</v>
      </c>
      <c r="AC428" s="110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3879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7" t="s">
        <v>3</v>
      </c>
      <c r="J429" s="65" t="s">
        <v>1555</v>
      </c>
      <c r="K429" s="66" t="s">
        <v>4289</v>
      </c>
      <c r="L429" s="67"/>
      <c r="M429" s="63" t="s">
        <v>2059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2935</v>
      </c>
      <c r="U429" s="70" t="s">
        <v>2444</v>
      </c>
      <c r="V429" s="70" t="s">
        <v>2444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61" t="str">
        <f>IF(ISNA(VLOOKUP(X429,Sheet2!J:J,1,0)),"//","")</f>
        <v>//</v>
      </c>
      <c r="AC429" s="110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3880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7" t="s">
        <v>3</v>
      </c>
      <c r="J430" s="65" t="s">
        <v>1555</v>
      </c>
      <c r="K430" s="66" t="s">
        <v>4289</v>
      </c>
      <c r="L430" s="67"/>
      <c r="M430" s="63" t="s">
        <v>2066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2935</v>
      </c>
      <c r="U430" s="70" t="s">
        <v>2444</v>
      </c>
      <c r="V430" s="70" t="s">
        <v>2444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61" t="str">
        <f>IF(ISNA(VLOOKUP(X430,Sheet2!J:J,1,0)),"//","")</f>
        <v>//</v>
      </c>
      <c r="AC430" s="110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3881</v>
      </c>
      <c r="D431" s="59" t="s">
        <v>12</v>
      </c>
      <c r="E431" s="65" t="s">
        <v>1180</v>
      </c>
      <c r="F431" s="65" t="s">
        <v>1180</v>
      </c>
      <c r="G431" s="91">
        <v>0</v>
      </c>
      <c r="H431" s="91">
        <v>63</v>
      </c>
      <c r="I431" s="177" t="s">
        <v>3</v>
      </c>
      <c r="J431" s="65" t="s">
        <v>1555</v>
      </c>
      <c r="K431" s="66" t="s">
        <v>4289</v>
      </c>
      <c r="L431" s="67"/>
      <c r="M431" s="63" t="s">
        <v>1599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2444</v>
      </c>
      <c r="U431" s="70" t="s">
        <v>2444</v>
      </c>
      <c r="V431" s="70" t="s">
        <v>2444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61" t="str">
        <f>IF(ISNA(VLOOKUP(X431,Sheet2!J:J,1,0)),"//","")</f>
        <v>//</v>
      </c>
      <c r="AC431" s="110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3882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7" t="s">
        <v>3</v>
      </c>
      <c r="J432" s="65" t="s">
        <v>1555</v>
      </c>
      <c r="K432" s="66" t="s">
        <v>4289</v>
      </c>
      <c r="L432" s="67"/>
      <c r="M432" s="63" t="s">
        <v>1837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2444</v>
      </c>
      <c r="U432" s="70" t="s">
        <v>2444</v>
      </c>
      <c r="V432" s="70" t="s">
        <v>2444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61" t="str">
        <f>IF(ISNA(VLOOKUP(X432,Sheet2!J:J,1,0)),"//","")</f>
        <v>//</v>
      </c>
      <c r="AC432" s="110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3883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7" t="s">
        <v>3</v>
      </c>
      <c r="J433" s="65" t="s">
        <v>1555</v>
      </c>
      <c r="K433" s="66" t="s">
        <v>4289</v>
      </c>
      <c r="L433" s="67"/>
      <c r="M433" s="63" t="s">
        <v>2001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2444</v>
      </c>
      <c r="U433" s="70" t="s">
        <v>2444</v>
      </c>
      <c r="V433" s="70" t="s">
        <v>2444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61" t="str">
        <f>IF(ISNA(VLOOKUP(X433,Sheet2!J:J,1,0)),"//","")</f>
        <v>//</v>
      </c>
      <c r="AC433" s="110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3884</v>
      </c>
      <c r="D434" s="59" t="s">
        <v>12</v>
      </c>
      <c r="E434" s="65" t="s">
        <v>1310</v>
      </c>
      <c r="F434" s="65" t="s">
        <v>1310</v>
      </c>
      <c r="G434" s="91">
        <v>0</v>
      </c>
      <c r="H434" s="91">
        <v>64</v>
      </c>
      <c r="I434" s="177" t="s">
        <v>3</v>
      </c>
      <c r="J434" s="65" t="s">
        <v>1555</v>
      </c>
      <c r="K434" s="66" t="s">
        <v>4289</v>
      </c>
      <c r="L434" s="67"/>
      <c r="M434" s="63" t="s">
        <v>1863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2444</v>
      </c>
      <c r="U434" s="70" t="s">
        <v>2444</v>
      </c>
      <c r="V434" s="70" t="s">
        <v>2444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61" t="str">
        <f>IF(ISNA(VLOOKUP(X434,Sheet2!J:J,1,0)),"//","")</f>
        <v>//</v>
      </c>
      <c r="AC434" s="110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3885</v>
      </c>
      <c r="D435" s="59" t="s">
        <v>12</v>
      </c>
      <c r="E435" s="65" t="s">
        <v>1311</v>
      </c>
      <c r="F435" s="65" t="s">
        <v>1311</v>
      </c>
      <c r="G435" s="91">
        <v>0</v>
      </c>
      <c r="H435" s="91">
        <v>64</v>
      </c>
      <c r="I435" s="177" t="s">
        <v>3</v>
      </c>
      <c r="J435" s="65" t="s">
        <v>1555</v>
      </c>
      <c r="K435" s="66" t="s">
        <v>4289</v>
      </c>
      <c r="L435" s="67"/>
      <c r="M435" s="63" t="s">
        <v>1864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2444</v>
      </c>
      <c r="U435" s="70" t="s">
        <v>2444</v>
      </c>
      <c r="V435" s="70" t="s">
        <v>2444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61" t="str">
        <f>IF(ISNA(VLOOKUP(X435,Sheet2!J:J,1,0)),"//","")</f>
        <v>//</v>
      </c>
      <c r="AC435" s="110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3886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7" t="s">
        <v>3</v>
      </c>
      <c r="J436" s="65" t="s">
        <v>1555</v>
      </c>
      <c r="K436" s="66" t="s">
        <v>4289</v>
      </c>
      <c r="L436" s="67"/>
      <c r="M436" s="63" t="s">
        <v>1874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2444</v>
      </c>
      <c r="U436" s="70" t="s">
        <v>2444</v>
      </c>
      <c r="V436" s="70" t="s">
        <v>2444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61" t="str">
        <f>IF(ISNA(VLOOKUP(X436,Sheet2!J:J,1,0)),"//","")</f>
        <v>//</v>
      </c>
      <c r="AC436" s="110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3887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7" t="s">
        <v>3</v>
      </c>
      <c r="J437" s="65" t="s">
        <v>1555</v>
      </c>
      <c r="K437" s="66" t="s">
        <v>4289</v>
      </c>
      <c r="L437" s="67"/>
      <c r="M437" s="63" t="s">
        <v>2286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2935</v>
      </c>
      <c r="U437" s="70" t="s">
        <v>2444</v>
      </c>
      <c r="V437" s="70" t="s">
        <v>2444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61" t="str">
        <f>IF(ISNA(VLOOKUP(X437,Sheet2!J:J,1,0)),"//","")</f>
        <v>//</v>
      </c>
      <c r="AC437" s="110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3888</v>
      </c>
      <c r="D438" s="59" t="s">
        <v>12</v>
      </c>
      <c r="E438" s="78" t="s">
        <v>1398</v>
      </c>
      <c r="F438" s="79" t="s">
        <v>1398</v>
      </c>
      <c r="G438" s="91">
        <v>0</v>
      </c>
      <c r="H438" s="91">
        <v>99</v>
      </c>
      <c r="I438" s="177" t="s">
        <v>3</v>
      </c>
      <c r="J438" s="65" t="s">
        <v>1555</v>
      </c>
      <c r="K438" s="66" t="s">
        <v>4289</v>
      </c>
      <c r="L438" s="67"/>
      <c r="M438" s="63" t="s">
        <v>2036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2934</v>
      </c>
      <c r="U438" s="70" t="s">
        <v>2444</v>
      </c>
      <c r="V438" s="70" t="s">
        <v>2444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61" t="str">
        <f>IF(ISNA(VLOOKUP(X438,Sheet2!J:J,1,0)),"//","")</f>
        <v>//</v>
      </c>
      <c r="AC438" s="110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3889</v>
      </c>
      <c r="D439" s="59" t="s">
        <v>12</v>
      </c>
      <c r="E439" s="78" t="s">
        <v>1399</v>
      </c>
      <c r="F439" s="79" t="s">
        <v>1399</v>
      </c>
      <c r="G439" s="91">
        <v>0</v>
      </c>
      <c r="H439" s="91">
        <v>99</v>
      </c>
      <c r="I439" s="177" t="s">
        <v>3</v>
      </c>
      <c r="J439" s="65" t="s">
        <v>1555</v>
      </c>
      <c r="K439" s="66" t="s">
        <v>4289</v>
      </c>
      <c r="L439" s="67"/>
      <c r="M439" s="63" t="s">
        <v>2037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2934</v>
      </c>
      <c r="U439" s="70" t="s">
        <v>2444</v>
      </c>
      <c r="V439" s="70" t="s">
        <v>2444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61" t="str">
        <f>IF(ISNA(VLOOKUP(X439,Sheet2!J:J,1,0)),"//","")</f>
        <v>//</v>
      </c>
      <c r="AC439" s="110" t="str">
        <f t="shared" si="74"/>
        <v>SDR</v>
      </c>
      <c r="AD439" t="b">
        <f t="shared" si="75"/>
        <v>1</v>
      </c>
    </row>
    <row r="440" spans="1:30" s="17" customFormat="1">
      <c r="A440" s="110">
        <f t="shared" si="83"/>
        <v>440</v>
      </c>
      <c r="B440" s="55">
        <f t="shared" si="68"/>
        <v>425</v>
      </c>
      <c r="C440" s="112" t="s">
        <v>4105</v>
      </c>
      <c r="D440" s="112" t="s">
        <v>7</v>
      </c>
      <c r="E440" s="137" t="str">
        <f t="shared" ref="E440:E447" si="85">CHAR(34)&amp;IF(B440&lt;10,"000",IF(B440&lt;100,"00",IF(B440&lt;1000,"0","")))&amp;$B440&amp;CHAR(34)</f>
        <v>"0425"</v>
      </c>
      <c r="F440" s="113" t="str">
        <f t="shared" ref="F440:F447" si="86">E440</f>
        <v>"0425"</v>
      </c>
      <c r="G440" s="194">
        <v>0</v>
      </c>
      <c r="H440" s="194">
        <v>0</v>
      </c>
      <c r="I440" s="181" t="s">
        <v>28</v>
      </c>
      <c r="J440" s="65" t="s">
        <v>1555</v>
      </c>
      <c r="K440" s="115" t="s">
        <v>4125</v>
      </c>
      <c r="M440" s="138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10" t="s">
        <v>2444</v>
      </c>
      <c r="U440" s="117" t="s">
        <v>2444</v>
      </c>
      <c r="V440" s="117" t="s">
        <v>2444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61" t="str">
        <f>IF(ISNA(VLOOKUP(X440,Sheet2!J:J,1,0)),"//","")</f>
        <v/>
      </c>
      <c r="AC440" s="110" t="str">
        <f t="shared" si="74"/>
        <v/>
      </c>
      <c r="AD440" t="b">
        <f t="shared" si="75"/>
        <v>1</v>
      </c>
    </row>
    <row r="441" spans="1:30" s="17" customFormat="1">
      <c r="A441" s="110">
        <f t="shared" si="83"/>
        <v>441</v>
      </c>
      <c r="B441" s="55">
        <f t="shared" si="68"/>
        <v>426</v>
      </c>
      <c r="C441" s="112" t="s">
        <v>4105</v>
      </c>
      <c r="D441" s="112" t="s">
        <v>7</v>
      </c>
      <c r="E441" s="137" t="str">
        <f t="shared" si="85"/>
        <v>"0426"</v>
      </c>
      <c r="F441" s="113" t="str">
        <f t="shared" si="86"/>
        <v>"0426"</v>
      </c>
      <c r="G441" s="194">
        <v>0</v>
      </c>
      <c r="H441" s="194">
        <v>0</v>
      </c>
      <c r="I441" s="181" t="s">
        <v>28</v>
      </c>
      <c r="J441" s="65" t="s">
        <v>1555</v>
      </c>
      <c r="K441" s="115" t="s">
        <v>4125</v>
      </c>
      <c r="M441" s="138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10" t="s">
        <v>2444</v>
      </c>
      <c r="U441" s="117" t="s">
        <v>2444</v>
      </c>
      <c r="V441" s="117" t="s">
        <v>2444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61" t="str">
        <f>IF(ISNA(VLOOKUP(X441,Sheet2!J:J,1,0)),"//","")</f>
        <v/>
      </c>
      <c r="AC441" s="110" t="str">
        <f t="shared" si="74"/>
        <v/>
      </c>
      <c r="AD441" t="b">
        <f t="shared" si="75"/>
        <v>1</v>
      </c>
    </row>
    <row r="442" spans="1:30" s="17" customFormat="1">
      <c r="A442" s="110">
        <f t="shared" si="83"/>
        <v>442</v>
      </c>
      <c r="B442" s="55">
        <f t="shared" si="68"/>
        <v>427</v>
      </c>
      <c r="C442" s="112" t="s">
        <v>4105</v>
      </c>
      <c r="D442" s="112" t="s">
        <v>7</v>
      </c>
      <c r="E442" s="137" t="str">
        <f t="shared" si="85"/>
        <v>"0427"</v>
      </c>
      <c r="F442" s="113" t="str">
        <f t="shared" si="86"/>
        <v>"0427"</v>
      </c>
      <c r="G442" s="194">
        <v>0</v>
      </c>
      <c r="H442" s="194">
        <v>0</v>
      </c>
      <c r="I442" s="181" t="s">
        <v>28</v>
      </c>
      <c r="J442" s="65" t="s">
        <v>1555</v>
      </c>
      <c r="K442" s="115" t="s">
        <v>4125</v>
      </c>
      <c r="M442" s="138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10" t="s">
        <v>2444</v>
      </c>
      <c r="U442" s="117" t="s">
        <v>2444</v>
      </c>
      <c r="V442" s="117" t="s">
        <v>2444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61" t="str">
        <f>IF(ISNA(VLOOKUP(X442,Sheet2!J:J,1,0)),"//","")</f>
        <v/>
      </c>
      <c r="AC442" s="110" t="str">
        <f t="shared" si="74"/>
        <v/>
      </c>
      <c r="AD442" t="b">
        <f t="shared" si="75"/>
        <v>1</v>
      </c>
    </row>
    <row r="443" spans="1:30" s="17" customFormat="1">
      <c r="A443" s="110">
        <f t="shared" si="83"/>
        <v>443</v>
      </c>
      <c r="B443" s="55">
        <f t="shared" si="68"/>
        <v>428</v>
      </c>
      <c r="C443" s="112" t="s">
        <v>4105</v>
      </c>
      <c r="D443" s="112" t="s">
        <v>7</v>
      </c>
      <c r="E443" s="137" t="str">
        <f t="shared" si="85"/>
        <v>"0428"</v>
      </c>
      <c r="F443" s="113" t="str">
        <f t="shared" si="86"/>
        <v>"0428"</v>
      </c>
      <c r="G443" s="194">
        <v>0</v>
      </c>
      <c r="H443" s="194">
        <v>0</v>
      </c>
      <c r="I443" s="181" t="s">
        <v>28</v>
      </c>
      <c r="J443" s="65" t="s">
        <v>1555</v>
      </c>
      <c r="K443" s="115" t="s">
        <v>4125</v>
      </c>
      <c r="M443" s="138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10" t="s">
        <v>2444</v>
      </c>
      <c r="U443" s="117" t="s">
        <v>2444</v>
      </c>
      <c r="V443" s="117" t="s">
        <v>2444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61" t="str">
        <f>IF(ISNA(VLOOKUP(X443,Sheet2!J:J,1,0)),"//","")</f>
        <v/>
      </c>
      <c r="AC443" s="110" t="str">
        <f t="shared" si="74"/>
        <v/>
      </c>
      <c r="AD443" t="b">
        <f t="shared" si="75"/>
        <v>1</v>
      </c>
    </row>
    <row r="444" spans="1:30" s="17" customFormat="1">
      <c r="A444" s="110">
        <f t="shared" si="83"/>
        <v>444</v>
      </c>
      <c r="B444" s="55">
        <f t="shared" si="68"/>
        <v>429</v>
      </c>
      <c r="C444" s="112" t="s">
        <v>4105</v>
      </c>
      <c r="D444" s="112" t="s">
        <v>7</v>
      </c>
      <c r="E444" s="137" t="str">
        <f t="shared" si="85"/>
        <v>"0429"</v>
      </c>
      <c r="F444" s="113" t="str">
        <f t="shared" si="86"/>
        <v>"0429"</v>
      </c>
      <c r="G444" s="194">
        <v>0</v>
      </c>
      <c r="H444" s="194">
        <v>0</v>
      </c>
      <c r="I444" s="181" t="s">
        <v>28</v>
      </c>
      <c r="J444" s="65" t="s">
        <v>1555</v>
      </c>
      <c r="K444" s="115" t="s">
        <v>4125</v>
      </c>
      <c r="M444" s="138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10" t="s">
        <v>2444</v>
      </c>
      <c r="U444" s="117" t="s">
        <v>2444</v>
      </c>
      <c r="V444" s="117" t="s">
        <v>2444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61" t="str">
        <f>IF(ISNA(VLOOKUP(X444,Sheet2!J:J,1,0)),"//","")</f>
        <v/>
      </c>
      <c r="AC444" s="110" t="str">
        <f t="shared" si="74"/>
        <v/>
      </c>
      <c r="AD444" t="b">
        <f t="shared" si="75"/>
        <v>1</v>
      </c>
    </row>
    <row r="445" spans="1:30" s="17" customFormat="1">
      <c r="A445" s="110">
        <f t="shared" si="83"/>
        <v>445</v>
      </c>
      <c r="B445" s="55">
        <f t="shared" si="68"/>
        <v>430</v>
      </c>
      <c r="C445" s="112" t="s">
        <v>4105</v>
      </c>
      <c r="D445" s="112" t="s">
        <v>7</v>
      </c>
      <c r="E445" s="137" t="str">
        <f t="shared" si="85"/>
        <v>"0430"</v>
      </c>
      <c r="F445" s="113" t="str">
        <f t="shared" si="86"/>
        <v>"0430"</v>
      </c>
      <c r="G445" s="194">
        <v>0</v>
      </c>
      <c r="H445" s="194">
        <v>0</v>
      </c>
      <c r="I445" s="181" t="s">
        <v>28</v>
      </c>
      <c r="J445" s="65" t="s">
        <v>1555</v>
      </c>
      <c r="K445" s="115" t="s">
        <v>4125</v>
      </c>
      <c r="M445" s="138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10" t="s">
        <v>2444</v>
      </c>
      <c r="U445" s="117" t="s">
        <v>2444</v>
      </c>
      <c r="V445" s="117" t="s">
        <v>2444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61" t="str">
        <f>IF(ISNA(VLOOKUP(X445,Sheet2!J:J,1,0)),"//","")</f>
        <v/>
      </c>
      <c r="AC445" s="110" t="str">
        <f t="shared" si="74"/>
        <v/>
      </c>
      <c r="AD445" t="b">
        <f t="shared" si="75"/>
        <v>1</v>
      </c>
    </row>
    <row r="446" spans="1:30" s="17" customFormat="1">
      <c r="A446" s="110">
        <f t="shared" si="83"/>
        <v>446</v>
      </c>
      <c r="B446" s="55">
        <f t="shared" si="68"/>
        <v>431</v>
      </c>
      <c r="C446" s="112" t="s">
        <v>4105</v>
      </c>
      <c r="D446" s="112" t="s">
        <v>7</v>
      </c>
      <c r="E446" s="137" t="str">
        <f t="shared" si="85"/>
        <v>"0431"</v>
      </c>
      <c r="F446" s="113" t="str">
        <f t="shared" si="86"/>
        <v>"0431"</v>
      </c>
      <c r="G446" s="194">
        <v>0</v>
      </c>
      <c r="H446" s="194">
        <v>0</v>
      </c>
      <c r="I446" s="181" t="s">
        <v>28</v>
      </c>
      <c r="J446" s="65" t="s">
        <v>1555</v>
      </c>
      <c r="K446" s="115" t="s">
        <v>4125</v>
      </c>
      <c r="M446" s="138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10" t="s">
        <v>2444</v>
      </c>
      <c r="U446" s="117" t="s">
        <v>2444</v>
      </c>
      <c r="V446" s="117" t="s">
        <v>2444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61" t="str">
        <f>IF(ISNA(VLOOKUP(X446,Sheet2!J:J,1,0)),"//","")</f>
        <v/>
      </c>
      <c r="AC446" s="110" t="str">
        <f t="shared" si="74"/>
        <v/>
      </c>
      <c r="AD446" t="b">
        <f t="shared" si="75"/>
        <v>1</v>
      </c>
    </row>
    <row r="447" spans="1:30" s="17" customFormat="1">
      <c r="A447" s="110">
        <f t="shared" si="83"/>
        <v>447</v>
      </c>
      <c r="B447" s="55">
        <f t="shared" si="68"/>
        <v>432</v>
      </c>
      <c r="C447" s="112" t="s">
        <v>4105</v>
      </c>
      <c r="D447" s="112" t="s">
        <v>7</v>
      </c>
      <c r="E447" s="137" t="str">
        <f t="shared" si="85"/>
        <v>"0432"</v>
      </c>
      <c r="F447" s="113" t="str">
        <f t="shared" si="86"/>
        <v>"0432"</v>
      </c>
      <c r="G447" s="194">
        <v>0</v>
      </c>
      <c r="H447" s="194">
        <v>0</v>
      </c>
      <c r="I447" s="181" t="s">
        <v>28</v>
      </c>
      <c r="J447" s="65" t="s">
        <v>1555</v>
      </c>
      <c r="K447" s="115" t="s">
        <v>4125</v>
      </c>
      <c r="M447" s="138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10" t="s">
        <v>2444</v>
      </c>
      <c r="U447" s="117" t="s">
        <v>2444</v>
      </c>
      <c r="V447" s="117" t="s">
        <v>2444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61" t="str">
        <f>IF(ISNA(VLOOKUP(X447,Sheet2!J:J,1,0)),"//","")</f>
        <v/>
      </c>
      <c r="AC447" s="110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2444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2444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2444</v>
      </c>
      <c r="U448" s="90" t="s">
        <v>2444</v>
      </c>
      <c r="V448" s="90" t="s">
        <v>2444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61" t="str">
        <f>IF(ISNA(VLOOKUP(X448,Sheet2!J:J,1,0)),"//","")</f>
        <v/>
      </c>
      <c r="AC448" s="110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2444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2444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2444</v>
      </c>
      <c r="U449" s="90" t="s">
        <v>2444</v>
      </c>
      <c r="V449" s="90" t="s">
        <v>2444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61" t="str">
        <f>IF(ISNA(VLOOKUP(X449,Sheet2!J:J,1,0)),"//","")</f>
        <v/>
      </c>
      <c r="AC449" s="110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2974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2444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2444</v>
      </c>
      <c r="U450" s="90" t="s">
        <v>2444</v>
      </c>
      <c r="V450" s="90" t="s">
        <v>2444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61" t="str">
        <f>IF(ISNA(VLOOKUP(X450,Sheet2!J:J,1,0)),"//","")</f>
        <v/>
      </c>
      <c r="AC450" s="110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3890</v>
      </c>
      <c r="D451" s="59">
        <v>1</v>
      </c>
      <c r="E451" s="65" t="s">
        <v>1107</v>
      </c>
      <c r="F451" s="65" t="s">
        <v>1107</v>
      </c>
      <c r="G451" s="91">
        <v>0</v>
      </c>
      <c r="H451" s="91">
        <v>0</v>
      </c>
      <c r="I451" s="177" t="s">
        <v>3</v>
      </c>
      <c r="J451" s="65" t="s">
        <v>1557</v>
      </c>
      <c r="K451" s="66" t="s">
        <v>4289</v>
      </c>
      <c r="L451" s="67"/>
      <c r="M451" s="63" t="s">
        <v>1155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2939</v>
      </c>
      <c r="U451" s="70" t="s">
        <v>2444</v>
      </c>
      <c r="V451" s="70" t="s">
        <v>2869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61" t="str">
        <f>IF(ISNA(VLOOKUP(X451,Sheet2!J:J,1,0)),"//","")</f>
        <v/>
      </c>
      <c r="AC451" s="110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3890</v>
      </c>
      <c r="D452" s="59">
        <v>2</v>
      </c>
      <c r="E452" s="65" t="s">
        <v>1484</v>
      </c>
      <c r="F452" s="65" t="s">
        <v>1484</v>
      </c>
      <c r="G452" s="91">
        <v>0</v>
      </c>
      <c r="H452" s="91">
        <v>0</v>
      </c>
      <c r="I452" s="177" t="s">
        <v>3</v>
      </c>
      <c r="J452" s="65" t="s">
        <v>1557</v>
      </c>
      <c r="K452" s="66" t="s">
        <v>4289</v>
      </c>
      <c r="L452" s="67"/>
      <c r="M452" s="63" t="s">
        <v>2224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2444</v>
      </c>
      <c r="U452" s="70" t="s">
        <v>2444</v>
      </c>
      <c r="V452" s="70" t="s">
        <v>2444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61" t="str">
        <f>IF(ISNA(VLOOKUP(X452,Sheet2!J:J,1,0)),"//","")</f>
        <v/>
      </c>
      <c r="AC452" s="110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3891</v>
      </c>
      <c r="D453" s="59">
        <v>0</v>
      </c>
      <c r="E453" s="65" t="s">
        <v>1353</v>
      </c>
      <c r="F453" s="65" t="s">
        <v>520</v>
      </c>
      <c r="G453" s="91">
        <v>0</v>
      </c>
      <c r="H453" s="91">
        <v>0</v>
      </c>
      <c r="I453" s="177" t="s">
        <v>3</v>
      </c>
      <c r="J453" s="65" t="s">
        <v>1555</v>
      </c>
      <c r="K453" s="66" t="s">
        <v>4289</v>
      </c>
      <c r="L453" s="67"/>
      <c r="M453" s="63" t="s">
        <v>1935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2939</v>
      </c>
      <c r="U453" s="70" t="s">
        <v>2444</v>
      </c>
      <c r="V453" s="70" t="s">
        <v>2444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61" t="str">
        <f>IF(ISNA(VLOOKUP(X453,Sheet2!J:J,1,0)),"//","")</f>
        <v/>
      </c>
      <c r="AC453" s="110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3891</v>
      </c>
      <c r="D454" s="22" t="s">
        <v>4883</v>
      </c>
      <c r="E454" s="65" t="s">
        <v>1479</v>
      </c>
      <c r="F454" s="65" t="s">
        <v>1479</v>
      </c>
      <c r="G454" s="91">
        <v>0</v>
      </c>
      <c r="H454" s="91">
        <v>0</v>
      </c>
      <c r="I454" s="177" t="s">
        <v>3</v>
      </c>
      <c r="J454" s="65" t="s">
        <v>1555</v>
      </c>
      <c r="K454" s="66" t="s">
        <v>4289</v>
      </c>
      <c r="L454" s="67"/>
      <c r="M454" s="63" t="s">
        <v>2216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2939</v>
      </c>
      <c r="U454" s="70" t="s">
        <v>2444</v>
      </c>
      <c r="V454" s="70" t="s">
        <v>2444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61" t="str">
        <f>IF(ISNA(VLOOKUP(X454,Sheet2!J:J,1,0)),"//","")</f>
        <v/>
      </c>
      <c r="AC454" s="110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3891</v>
      </c>
      <c r="D455" s="22" t="s">
        <v>4884</v>
      </c>
      <c r="E455" s="65" t="s">
        <v>1482</v>
      </c>
      <c r="F455" s="65" t="s">
        <v>1482</v>
      </c>
      <c r="G455" s="91">
        <v>0</v>
      </c>
      <c r="H455" s="91">
        <v>0</v>
      </c>
      <c r="I455" s="177" t="s">
        <v>3</v>
      </c>
      <c r="J455" s="65" t="s">
        <v>1555</v>
      </c>
      <c r="K455" s="66" t="s">
        <v>4289</v>
      </c>
      <c r="L455" s="67"/>
      <c r="M455" s="63" t="s">
        <v>2221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2939</v>
      </c>
      <c r="U455" s="70" t="s">
        <v>2444</v>
      </c>
      <c r="V455" s="70" t="s">
        <v>2444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61" t="str">
        <f>IF(ISNA(VLOOKUP(X455,Sheet2!J:J,1,0)),"//","")</f>
        <v/>
      </c>
      <c r="AC455" s="110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3891</v>
      </c>
      <c r="D456" s="22" t="s">
        <v>4885</v>
      </c>
      <c r="E456" s="65" t="s">
        <v>1480</v>
      </c>
      <c r="F456" s="65" t="s">
        <v>1480</v>
      </c>
      <c r="G456" s="91">
        <v>0</v>
      </c>
      <c r="H456" s="91">
        <v>0</v>
      </c>
      <c r="I456" s="177" t="s">
        <v>3</v>
      </c>
      <c r="J456" s="65" t="s">
        <v>1555</v>
      </c>
      <c r="K456" s="66" t="s">
        <v>4289</v>
      </c>
      <c r="L456" s="67"/>
      <c r="M456" s="63" t="s">
        <v>2217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2939</v>
      </c>
      <c r="U456" s="70" t="s">
        <v>2444</v>
      </c>
      <c r="V456" s="149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61" t="str">
        <f>IF(ISNA(VLOOKUP(X456,Sheet2!J:J,1,0)),"//","")</f>
        <v>//</v>
      </c>
      <c r="AC456" s="110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3891</v>
      </c>
      <c r="D457" s="22" t="s">
        <v>4886</v>
      </c>
      <c r="E457" s="65" t="s">
        <v>1481</v>
      </c>
      <c r="F457" s="65" t="s">
        <v>1481</v>
      </c>
      <c r="G457" s="91">
        <v>0</v>
      </c>
      <c r="H457" s="91">
        <v>0</v>
      </c>
      <c r="I457" s="177" t="s">
        <v>3</v>
      </c>
      <c r="J457" s="65" t="s">
        <v>1555</v>
      </c>
      <c r="K457" s="66" t="s">
        <v>4289</v>
      </c>
      <c r="L457" s="67"/>
      <c r="M457" s="63" t="s">
        <v>2218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2939</v>
      </c>
      <c r="U457" s="70" t="s">
        <v>2444</v>
      </c>
      <c r="V457" s="149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61" t="str">
        <f>IF(ISNA(VLOOKUP(X457,Sheet2!J:J,1,0)),"//","")</f>
        <v>//</v>
      </c>
      <c r="AC457" s="110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3891</v>
      </c>
      <c r="D458" s="22" t="s">
        <v>4887</v>
      </c>
      <c r="E458" s="65" t="s">
        <v>1483</v>
      </c>
      <c r="F458" s="77" t="s">
        <v>1483</v>
      </c>
      <c r="G458" s="91">
        <v>0</v>
      </c>
      <c r="H458" s="91">
        <v>0</v>
      </c>
      <c r="I458" s="177" t="s">
        <v>3</v>
      </c>
      <c r="J458" s="65" t="s">
        <v>1555</v>
      </c>
      <c r="K458" s="66" t="s">
        <v>4289</v>
      </c>
      <c r="L458" s="67"/>
      <c r="M458" s="63" t="s">
        <v>2222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2939</v>
      </c>
      <c r="U458" s="70" t="s">
        <v>2444</v>
      </c>
      <c r="V458" s="149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61" t="str">
        <f>IF(ISNA(VLOOKUP(X458,Sheet2!J:J,1,0)),"//","")</f>
        <v>//</v>
      </c>
      <c r="AC458" s="110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3891</v>
      </c>
      <c r="D459" s="22" t="s">
        <v>4888</v>
      </c>
      <c r="E459" s="78" t="s">
        <v>433</v>
      </c>
      <c r="F459" s="79" t="s">
        <v>433</v>
      </c>
      <c r="G459" s="91">
        <v>0</v>
      </c>
      <c r="H459" s="91">
        <v>0</v>
      </c>
      <c r="I459" s="177" t="s">
        <v>3</v>
      </c>
      <c r="J459" s="65" t="s">
        <v>1555</v>
      </c>
      <c r="K459" s="66" t="s">
        <v>4289</v>
      </c>
      <c r="L459" s="67"/>
      <c r="M459" s="63" t="s">
        <v>2220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2939</v>
      </c>
      <c r="U459" s="70" t="s">
        <v>2444</v>
      </c>
      <c r="V459" s="149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61" t="str">
        <f>IF(ISNA(VLOOKUP(X459,Sheet2!J:J,1,0)),"//","")</f>
        <v>//</v>
      </c>
      <c r="AC459" s="110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3891</v>
      </c>
      <c r="D460" s="22" t="s">
        <v>4889</v>
      </c>
      <c r="E460" s="78" t="s">
        <v>430</v>
      </c>
      <c r="F460" s="79" t="s">
        <v>430</v>
      </c>
      <c r="G460" s="91">
        <v>0</v>
      </c>
      <c r="H460" s="91">
        <v>0</v>
      </c>
      <c r="I460" s="177" t="s">
        <v>3</v>
      </c>
      <c r="J460" s="65" t="s">
        <v>1555</v>
      </c>
      <c r="K460" s="66" t="s">
        <v>4289</v>
      </c>
      <c r="L460" s="67"/>
      <c r="M460" s="63" t="s">
        <v>2214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2939</v>
      </c>
      <c r="U460" s="70" t="s">
        <v>2444</v>
      </c>
      <c r="V460" s="149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61" t="str">
        <f>IF(ISNA(VLOOKUP(X460,Sheet2!J:J,1,0)),"//","")</f>
        <v>//</v>
      </c>
      <c r="AC460" s="110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3891</v>
      </c>
      <c r="D461" s="22" t="s">
        <v>4890</v>
      </c>
      <c r="E461" s="65" t="s">
        <v>1477</v>
      </c>
      <c r="F461" s="65" t="s">
        <v>1477</v>
      </c>
      <c r="G461" s="91">
        <v>0</v>
      </c>
      <c r="H461" s="91">
        <v>0</v>
      </c>
      <c r="I461" s="177" t="s">
        <v>3</v>
      </c>
      <c r="J461" s="65" t="s">
        <v>1555</v>
      </c>
      <c r="K461" s="66" t="s">
        <v>4289</v>
      </c>
      <c r="L461" s="67"/>
      <c r="M461" s="63" t="s">
        <v>2213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2939</v>
      </c>
      <c r="U461" s="70" t="s">
        <v>2444</v>
      </c>
      <c r="V461" s="149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61" t="str">
        <f>IF(ISNA(VLOOKUP(X461,Sheet2!J:J,1,0)),"//","")</f>
        <v>//</v>
      </c>
      <c r="AC461" s="110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3891</v>
      </c>
      <c r="D462" s="22" t="s">
        <v>4891</v>
      </c>
      <c r="E462" s="65" t="s">
        <v>428</v>
      </c>
      <c r="F462" s="65" t="s">
        <v>428</v>
      </c>
      <c r="G462" s="91">
        <v>0</v>
      </c>
      <c r="H462" s="91">
        <v>0</v>
      </c>
      <c r="I462" s="177" t="s">
        <v>3</v>
      </c>
      <c r="J462" s="65" t="s">
        <v>1555</v>
      </c>
      <c r="K462" s="66" t="s">
        <v>4289</v>
      </c>
      <c r="L462" s="67"/>
      <c r="M462" s="63" t="s">
        <v>2211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2939</v>
      </c>
      <c r="U462" s="70" t="s">
        <v>2444</v>
      </c>
      <c r="V462" s="149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61" t="str">
        <f>IF(ISNA(VLOOKUP(X462,Sheet2!J:J,1,0)),"//","")</f>
        <v>//</v>
      </c>
      <c r="AC462" s="110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3891</v>
      </c>
      <c r="D463" s="22" t="s">
        <v>4892</v>
      </c>
      <c r="E463" s="65" t="s">
        <v>434</v>
      </c>
      <c r="F463" s="65" t="s">
        <v>434</v>
      </c>
      <c r="G463" s="91">
        <v>0</v>
      </c>
      <c r="H463" s="91">
        <v>0</v>
      </c>
      <c r="I463" s="177" t="s">
        <v>3</v>
      </c>
      <c r="J463" s="65" t="s">
        <v>1555</v>
      </c>
      <c r="K463" s="66" t="s">
        <v>4289</v>
      </c>
      <c r="L463" s="67"/>
      <c r="M463" s="63" t="s">
        <v>2223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2939</v>
      </c>
      <c r="U463" s="70" t="s">
        <v>2444</v>
      </c>
      <c r="V463" s="149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61" t="str">
        <f>IF(ISNA(VLOOKUP(X463,Sheet2!J:J,1,0)),"//","")</f>
        <v>//</v>
      </c>
      <c r="AC463" s="110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3891</v>
      </c>
      <c r="D464" s="22" t="s">
        <v>4893</v>
      </c>
      <c r="E464" s="65" t="s">
        <v>431</v>
      </c>
      <c r="F464" s="65" t="s">
        <v>431</v>
      </c>
      <c r="G464" s="91">
        <v>0</v>
      </c>
      <c r="H464" s="91">
        <v>0</v>
      </c>
      <c r="I464" s="177" t="s">
        <v>3</v>
      </c>
      <c r="J464" s="65" t="s">
        <v>1555</v>
      </c>
      <c r="K464" s="66" t="s">
        <v>4289</v>
      </c>
      <c r="L464" s="67"/>
      <c r="M464" s="63" t="s">
        <v>2215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2939</v>
      </c>
      <c r="U464" s="70" t="s">
        <v>2444</v>
      </c>
      <c r="V464" s="149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61" t="str">
        <f>IF(ISNA(VLOOKUP(X464,Sheet2!J:J,1,0)),"//","")</f>
        <v>//</v>
      </c>
      <c r="AC464" s="110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3891</v>
      </c>
      <c r="D465" s="22" t="s">
        <v>4894</v>
      </c>
      <c r="E465" s="65" t="s">
        <v>429</v>
      </c>
      <c r="F465" s="65" t="s">
        <v>429</v>
      </c>
      <c r="G465" s="91">
        <v>0</v>
      </c>
      <c r="H465" s="91">
        <v>0</v>
      </c>
      <c r="I465" s="177" t="s">
        <v>3</v>
      </c>
      <c r="J465" s="65" t="s">
        <v>1555</v>
      </c>
      <c r="K465" s="66" t="s">
        <v>4289</v>
      </c>
      <c r="L465" s="67"/>
      <c r="M465" s="63" t="s">
        <v>2212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2939</v>
      </c>
      <c r="U465" s="70" t="s">
        <v>2444</v>
      </c>
      <c r="V465" s="149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61" t="str">
        <f>IF(ISNA(VLOOKUP(X465,Sheet2!J:J,1,0)),"//","")</f>
        <v>//</v>
      </c>
      <c r="AC465" s="110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3891</v>
      </c>
      <c r="D466" s="22" t="s">
        <v>4895</v>
      </c>
      <c r="E466" s="65" t="s">
        <v>432</v>
      </c>
      <c r="F466" s="65" t="s">
        <v>432</v>
      </c>
      <c r="G466" s="91">
        <v>0</v>
      </c>
      <c r="H466" s="91">
        <v>0</v>
      </c>
      <c r="I466" s="177" t="s">
        <v>3</v>
      </c>
      <c r="J466" s="65" t="s">
        <v>1555</v>
      </c>
      <c r="K466" s="66" t="s">
        <v>4289</v>
      </c>
      <c r="L466" s="67"/>
      <c r="M466" s="63" t="s">
        <v>2219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2939</v>
      </c>
      <c r="U466" s="70" t="s">
        <v>2444</v>
      </c>
      <c r="V466" s="149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61" t="str">
        <f>IF(ISNA(VLOOKUP(X466,Sheet2!J:J,1,0)),"//","")</f>
        <v>//</v>
      </c>
      <c r="AC466" s="110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3891</v>
      </c>
      <c r="D467" s="236" t="s">
        <v>4896</v>
      </c>
      <c r="E467" s="84" t="s">
        <v>4905</v>
      </c>
      <c r="F467" s="84" t="s">
        <v>4905</v>
      </c>
      <c r="G467" s="68">
        <v>0</v>
      </c>
      <c r="H467" s="68">
        <v>0</v>
      </c>
      <c r="I467" s="177" t="s">
        <v>3</v>
      </c>
      <c r="J467" s="65" t="s">
        <v>1555</v>
      </c>
      <c r="K467" s="66" t="s">
        <v>4289</v>
      </c>
      <c r="L467" s="67"/>
      <c r="M467" s="89" t="s">
        <v>4906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2939</v>
      </c>
      <c r="U467" s="70" t="s">
        <v>2444</v>
      </c>
      <c r="V467" s="149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61" t="str">
        <f>IF(ISNA(VLOOKUP(X467,Sheet2!J:J,1,0)),"//","")</f>
        <v>//</v>
      </c>
      <c r="AC467" s="110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3891</v>
      </c>
      <c r="D468" s="22" t="s">
        <v>4882</v>
      </c>
      <c r="E468" s="65" t="s">
        <v>1032</v>
      </c>
      <c r="F468" s="65" t="s">
        <v>1032</v>
      </c>
      <c r="G468" s="68">
        <v>0</v>
      </c>
      <c r="H468" s="68">
        <v>0</v>
      </c>
      <c r="I468" s="177" t="s">
        <v>3</v>
      </c>
      <c r="J468" s="65" t="s">
        <v>1555</v>
      </c>
      <c r="K468" s="66" t="s">
        <v>4289</v>
      </c>
      <c r="L468" s="67"/>
      <c r="M468" s="63" t="s">
        <v>2354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2939</v>
      </c>
      <c r="U468" s="70" t="s">
        <v>2444</v>
      </c>
      <c r="V468" s="149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61" t="str">
        <f>IF(ISNA(VLOOKUP(X468,Sheet2!J:J,1,0)),"//","")</f>
        <v>//</v>
      </c>
      <c r="AC468" s="110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3891</v>
      </c>
      <c r="D469" s="22" t="s">
        <v>4897</v>
      </c>
      <c r="E469" s="65" t="s">
        <v>1033</v>
      </c>
      <c r="F469" s="65" t="s">
        <v>1033</v>
      </c>
      <c r="G469" s="68">
        <v>0</v>
      </c>
      <c r="H469" s="68">
        <v>0</v>
      </c>
      <c r="I469" s="177" t="s">
        <v>3</v>
      </c>
      <c r="J469" s="65" t="s">
        <v>1555</v>
      </c>
      <c r="K469" s="66" t="s">
        <v>4289</v>
      </c>
      <c r="L469" s="67"/>
      <c r="M469" s="63" t="s">
        <v>2355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2939</v>
      </c>
      <c r="U469" s="70" t="s">
        <v>2444</v>
      </c>
      <c r="V469" s="149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61" t="str">
        <f>IF(ISNA(VLOOKUP(X469,Sheet2!J:J,1,0)),"//","")</f>
        <v>//</v>
      </c>
      <c r="AC469" s="110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3891</v>
      </c>
      <c r="D470" s="22" t="s">
        <v>4898</v>
      </c>
      <c r="E470" s="65" t="s">
        <v>1034</v>
      </c>
      <c r="F470" s="65" t="s">
        <v>1034</v>
      </c>
      <c r="G470" s="68">
        <v>0</v>
      </c>
      <c r="H470" s="68">
        <v>0</v>
      </c>
      <c r="I470" s="177" t="s">
        <v>3</v>
      </c>
      <c r="J470" s="65" t="s">
        <v>1555</v>
      </c>
      <c r="K470" s="66" t="s">
        <v>4289</v>
      </c>
      <c r="L470" s="67"/>
      <c r="M470" s="63" t="s">
        <v>2356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2939</v>
      </c>
      <c r="U470" s="70" t="s">
        <v>2444</v>
      </c>
      <c r="V470" s="149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61" t="str">
        <f>IF(ISNA(VLOOKUP(X470,Sheet2!J:J,1,0)),"//","")</f>
        <v>//</v>
      </c>
      <c r="AC470" s="110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3891</v>
      </c>
      <c r="D471" s="22" t="s">
        <v>4899</v>
      </c>
      <c r="E471" s="65" t="s">
        <v>1035</v>
      </c>
      <c r="F471" s="65" t="s">
        <v>1035</v>
      </c>
      <c r="G471" s="68">
        <v>0</v>
      </c>
      <c r="H471" s="68">
        <v>0</v>
      </c>
      <c r="I471" s="177" t="s">
        <v>3</v>
      </c>
      <c r="J471" s="65" t="s">
        <v>1555</v>
      </c>
      <c r="K471" s="66" t="s">
        <v>4289</v>
      </c>
      <c r="L471" s="67"/>
      <c r="M471" s="63" t="s">
        <v>2357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2939</v>
      </c>
      <c r="U471" s="70" t="s">
        <v>2444</v>
      </c>
      <c r="V471" s="149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61" t="str">
        <f>IF(ISNA(VLOOKUP(X471,Sheet2!J:J,1,0)),"//","")</f>
        <v>//</v>
      </c>
      <c r="AC471" s="110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3891</v>
      </c>
      <c r="D472" s="22" t="s">
        <v>4900</v>
      </c>
      <c r="E472" s="65" t="s">
        <v>1036</v>
      </c>
      <c r="F472" s="65" t="s">
        <v>1036</v>
      </c>
      <c r="G472" s="68">
        <v>0</v>
      </c>
      <c r="H472" s="68">
        <v>0</v>
      </c>
      <c r="I472" s="177" t="s">
        <v>3</v>
      </c>
      <c r="J472" s="65" t="s">
        <v>1555</v>
      </c>
      <c r="K472" s="66" t="s">
        <v>4289</v>
      </c>
      <c r="L472" s="67"/>
      <c r="M472" s="63" t="s">
        <v>2358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2939</v>
      </c>
      <c r="U472" s="70" t="s">
        <v>2444</v>
      </c>
      <c r="V472" s="149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61" t="str">
        <f>IF(ISNA(VLOOKUP(X472,Sheet2!J:J,1,0)),"//","")</f>
        <v>//</v>
      </c>
      <c r="AC472" s="110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3891</v>
      </c>
      <c r="D473" s="22" t="s">
        <v>4901</v>
      </c>
      <c r="E473" s="65" t="s">
        <v>1037</v>
      </c>
      <c r="F473" s="65" t="s">
        <v>1037</v>
      </c>
      <c r="G473" s="68">
        <v>0</v>
      </c>
      <c r="H473" s="68">
        <v>0</v>
      </c>
      <c r="I473" s="177" t="s">
        <v>3</v>
      </c>
      <c r="J473" s="65" t="s">
        <v>1555</v>
      </c>
      <c r="K473" s="66" t="s">
        <v>4289</v>
      </c>
      <c r="L473" s="67"/>
      <c r="M473" s="63" t="s">
        <v>2359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2939</v>
      </c>
      <c r="U473" s="70" t="s">
        <v>2444</v>
      </c>
      <c r="V473" s="149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61" t="str">
        <f>IF(ISNA(VLOOKUP(X473,Sheet2!J:J,1,0)),"//","")</f>
        <v>//</v>
      </c>
      <c r="AC473" s="110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3891</v>
      </c>
      <c r="D474" s="22" t="s">
        <v>4902</v>
      </c>
      <c r="E474" s="65" t="s">
        <v>1038</v>
      </c>
      <c r="F474" s="65" t="s">
        <v>1038</v>
      </c>
      <c r="G474" s="68">
        <v>0</v>
      </c>
      <c r="H474" s="68">
        <v>0</v>
      </c>
      <c r="I474" s="177" t="s">
        <v>3</v>
      </c>
      <c r="J474" s="65" t="s">
        <v>1555</v>
      </c>
      <c r="K474" s="66" t="s">
        <v>4289</v>
      </c>
      <c r="L474" s="67"/>
      <c r="M474" s="63" t="s">
        <v>2360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2939</v>
      </c>
      <c r="U474" s="70" t="s">
        <v>2444</v>
      </c>
      <c r="V474" s="149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61" t="str">
        <f>IF(ISNA(VLOOKUP(X474,Sheet2!J:J,1,0)),"//","")</f>
        <v>//</v>
      </c>
      <c r="AC474" s="110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3891</v>
      </c>
      <c r="D475" s="22" t="s">
        <v>4903</v>
      </c>
      <c r="E475" s="65" t="s">
        <v>1039</v>
      </c>
      <c r="F475" s="65" t="s">
        <v>1039</v>
      </c>
      <c r="G475" s="68">
        <v>0</v>
      </c>
      <c r="H475" s="68">
        <v>0</v>
      </c>
      <c r="I475" s="177" t="s">
        <v>3</v>
      </c>
      <c r="J475" s="65" t="s">
        <v>1555</v>
      </c>
      <c r="K475" s="66" t="s">
        <v>4289</v>
      </c>
      <c r="L475" s="67"/>
      <c r="M475" s="63" t="s">
        <v>2361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2939</v>
      </c>
      <c r="U475" s="70" t="s">
        <v>2444</v>
      </c>
      <c r="V475" s="149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61" t="str">
        <f>IF(ISNA(VLOOKUP(X475,Sheet2!J:J,1,0)),"//","")</f>
        <v>//</v>
      </c>
      <c r="AC475" s="110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3891</v>
      </c>
      <c r="D476" s="22" t="s">
        <v>4904</v>
      </c>
      <c r="E476" s="65" t="s">
        <v>1040</v>
      </c>
      <c r="F476" s="65" t="s">
        <v>1040</v>
      </c>
      <c r="G476" s="68">
        <v>0</v>
      </c>
      <c r="H476" s="68">
        <v>0</v>
      </c>
      <c r="I476" s="177" t="s">
        <v>3</v>
      </c>
      <c r="J476" s="65" t="s">
        <v>1555</v>
      </c>
      <c r="K476" s="66" t="s">
        <v>4289</v>
      </c>
      <c r="L476" s="67"/>
      <c r="M476" s="63" t="s">
        <v>2362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2939</v>
      </c>
      <c r="U476" s="70" t="s">
        <v>2444</v>
      </c>
      <c r="V476" s="149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61" t="str">
        <f>IF(ISNA(VLOOKUP(X476,Sheet2!J:J,1,0)),"//","")</f>
        <v>//</v>
      </c>
      <c r="AC476" s="110" t="str">
        <f t="shared" si="94"/>
        <v>SUMX^4</v>
      </c>
      <c r="AD476" t="b">
        <f t="shared" si="95"/>
        <v>0</v>
      </c>
    </row>
    <row r="477" spans="1:30" s="17" customFormat="1">
      <c r="A477" s="110">
        <f t="shared" si="97"/>
        <v>477</v>
      </c>
      <c r="B477" s="55">
        <f t="shared" si="88"/>
        <v>459</v>
      </c>
      <c r="C477" s="112" t="s">
        <v>4105</v>
      </c>
      <c r="D477" s="112" t="s">
        <v>7</v>
      </c>
      <c r="E477" s="137" t="str">
        <f t="shared" ref="E477:E480" si="101">CHAR(34)&amp;IF(B477&lt;10,"000",IF(B477&lt;100,"00",IF(B477&lt;1000,"0","")))&amp;$B477&amp;CHAR(34)</f>
        <v>"0459"</v>
      </c>
      <c r="F477" s="113" t="str">
        <f t="shared" ref="F477:F480" si="102">E477</f>
        <v>"0459"</v>
      </c>
      <c r="G477" s="194">
        <v>0</v>
      </c>
      <c r="H477" s="194">
        <v>0</v>
      </c>
      <c r="I477" s="181" t="s">
        <v>28</v>
      </c>
      <c r="J477" s="65" t="s">
        <v>1555</v>
      </c>
      <c r="K477" s="115" t="s">
        <v>4125</v>
      </c>
      <c r="M477" s="138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10" t="s">
        <v>2444</v>
      </c>
      <c r="U477" s="117" t="s">
        <v>2444</v>
      </c>
      <c r="V477" s="117" t="s">
        <v>2444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61" t="str">
        <f>IF(ISNA(VLOOKUP(X477,Sheet2!J:J,1,0)),"//","")</f>
        <v/>
      </c>
      <c r="AC477" s="110" t="str">
        <f t="shared" si="94"/>
        <v/>
      </c>
      <c r="AD477" t="b">
        <f t="shared" si="95"/>
        <v>1</v>
      </c>
    </row>
    <row r="478" spans="1:30" s="17" customFormat="1">
      <c r="A478" s="110">
        <f t="shared" si="97"/>
        <v>478</v>
      </c>
      <c r="B478" s="55">
        <f t="shared" si="88"/>
        <v>460</v>
      </c>
      <c r="C478" s="112" t="s">
        <v>4105</v>
      </c>
      <c r="D478" s="112" t="s">
        <v>7</v>
      </c>
      <c r="E478" s="137" t="str">
        <f t="shared" si="101"/>
        <v>"0460"</v>
      </c>
      <c r="F478" s="113" t="str">
        <f t="shared" si="102"/>
        <v>"0460"</v>
      </c>
      <c r="G478" s="194">
        <v>0</v>
      </c>
      <c r="H478" s="194">
        <v>0</v>
      </c>
      <c r="I478" s="181" t="s">
        <v>28</v>
      </c>
      <c r="J478" s="65" t="s">
        <v>1555</v>
      </c>
      <c r="K478" s="115" t="s">
        <v>4125</v>
      </c>
      <c r="M478" s="138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10" t="s">
        <v>2444</v>
      </c>
      <c r="U478" s="117" t="s">
        <v>2444</v>
      </c>
      <c r="V478" s="117" t="s">
        <v>2444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61" t="str">
        <f>IF(ISNA(VLOOKUP(X478,Sheet2!J:J,1,0)),"//","")</f>
        <v/>
      </c>
      <c r="AC478" s="110" t="str">
        <f t="shared" si="94"/>
        <v/>
      </c>
      <c r="AD478" t="b">
        <f t="shared" si="95"/>
        <v>1</v>
      </c>
    </row>
    <row r="479" spans="1:30" s="17" customFormat="1">
      <c r="A479" s="110">
        <f t="shared" si="97"/>
        <v>479</v>
      </c>
      <c r="B479" s="55">
        <f t="shared" si="88"/>
        <v>461</v>
      </c>
      <c r="C479" s="112" t="s">
        <v>4105</v>
      </c>
      <c r="D479" s="112" t="s">
        <v>7</v>
      </c>
      <c r="E479" s="137" t="str">
        <f t="shared" si="101"/>
        <v>"0461"</v>
      </c>
      <c r="F479" s="113" t="str">
        <f t="shared" si="102"/>
        <v>"0461"</v>
      </c>
      <c r="G479" s="194">
        <v>0</v>
      </c>
      <c r="H479" s="194">
        <v>0</v>
      </c>
      <c r="I479" s="181" t="s">
        <v>28</v>
      </c>
      <c r="J479" s="65" t="s">
        <v>1555</v>
      </c>
      <c r="K479" s="115" t="s">
        <v>4125</v>
      </c>
      <c r="M479" s="138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10" t="s">
        <v>2444</v>
      </c>
      <c r="U479" s="117" t="s">
        <v>2444</v>
      </c>
      <c r="V479" s="117" t="s">
        <v>2444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61" t="str">
        <f>IF(ISNA(VLOOKUP(X479,Sheet2!J:J,1,0)),"//","")</f>
        <v/>
      </c>
      <c r="AC479" s="110" t="str">
        <f t="shared" si="94"/>
        <v/>
      </c>
      <c r="AD479" t="b">
        <f t="shared" si="95"/>
        <v>1</v>
      </c>
    </row>
    <row r="480" spans="1:30" s="17" customFormat="1">
      <c r="A480" s="110">
        <f t="shared" si="97"/>
        <v>480</v>
      </c>
      <c r="B480" s="55">
        <f t="shared" si="88"/>
        <v>462</v>
      </c>
      <c r="C480" s="112" t="s">
        <v>4105</v>
      </c>
      <c r="D480" s="112" t="s">
        <v>7</v>
      </c>
      <c r="E480" s="137" t="str">
        <f t="shared" si="101"/>
        <v>"0462"</v>
      </c>
      <c r="F480" s="113" t="str">
        <f t="shared" si="102"/>
        <v>"0462"</v>
      </c>
      <c r="G480" s="194">
        <v>0</v>
      </c>
      <c r="H480" s="194">
        <v>0</v>
      </c>
      <c r="I480" s="181" t="s">
        <v>28</v>
      </c>
      <c r="J480" s="65" t="s">
        <v>1555</v>
      </c>
      <c r="K480" s="115" t="s">
        <v>4125</v>
      </c>
      <c r="M480" s="138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10" t="s">
        <v>2444</v>
      </c>
      <c r="U480" s="117" t="s">
        <v>2444</v>
      </c>
      <c r="V480" s="117" t="s">
        <v>2444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61" t="str">
        <f>IF(ISNA(VLOOKUP(X480,Sheet2!J:J,1,0)),"//","")</f>
        <v/>
      </c>
      <c r="AC480" s="110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2444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2444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2444</v>
      </c>
      <c r="U481" s="90" t="s">
        <v>2444</v>
      </c>
      <c r="V481" s="90" t="s">
        <v>2444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61" t="str">
        <f>IF(ISNA(VLOOKUP(X481,Sheet2!J:J,1,0)),"//","")</f>
        <v/>
      </c>
      <c r="AC481" s="110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2444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2444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2444</v>
      </c>
      <c r="U482" s="90" t="s">
        <v>2444</v>
      </c>
      <c r="V482" s="90" t="s">
        <v>2444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61" t="str">
        <f>IF(ISNA(VLOOKUP(X482,Sheet2!J:J,1,0)),"//","")</f>
        <v/>
      </c>
      <c r="AC482" s="110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2973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2444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2444</v>
      </c>
      <c r="U483" s="90" t="s">
        <v>2444</v>
      </c>
      <c r="V483" s="90" t="s">
        <v>2444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61" t="str">
        <f>IF(ISNA(VLOOKUP(X483,Sheet2!J:J,1,0)),"//","")</f>
        <v/>
      </c>
      <c r="AC483" s="110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3892</v>
      </c>
      <c r="D484" s="59" t="s">
        <v>2613</v>
      </c>
      <c r="E484" s="74" t="s">
        <v>2649</v>
      </c>
      <c r="F484" s="74" t="s">
        <v>2649</v>
      </c>
      <c r="G484" s="75">
        <v>0</v>
      </c>
      <c r="H484" s="75">
        <v>0</v>
      </c>
      <c r="I484" s="65" t="s">
        <v>2648</v>
      </c>
      <c r="J484" s="65" t="s">
        <v>1555</v>
      </c>
      <c r="K484" s="66" t="s">
        <v>4125</v>
      </c>
      <c r="L484" s="62" t="s">
        <v>4294</v>
      </c>
      <c r="M484" s="63" t="s">
        <v>2675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2444</v>
      </c>
      <c r="U484" s="70" t="s">
        <v>2444</v>
      </c>
      <c r="V484" s="70" t="s">
        <v>2444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61" t="str">
        <f>IF(ISNA(VLOOKUP(X484,Sheet2!J:J,1,0)),"//","")</f>
        <v/>
      </c>
      <c r="AC484" s="110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3892</v>
      </c>
      <c r="D485" s="59" t="s">
        <v>2614</v>
      </c>
      <c r="E485" s="74" t="s">
        <v>2650</v>
      </c>
      <c r="F485" s="74" t="s">
        <v>2650</v>
      </c>
      <c r="G485" s="75">
        <v>0</v>
      </c>
      <c r="H485" s="75">
        <v>0</v>
      </c>
      <c r="I485" s="65" t="s">
        <v>2648</v>
      </c>
      <c r="J485" s="65" t="s">
        <v>1555</v>
      </c>
      <c r="K485" s="66" t="s">
        <v>4125</v>
      </c>
      <c r="L485" s="62" t="s">
        <v>4293</v>
      </c>
      <c r="M485" s="88" t="s">
        <v>2676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2444</v>
      </c>
      <c r="U485" s="70" t="s">
        <v>2444</v>
      </c>
      <c r="V485" s="70" t="s">
        <v>2444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61" t="str">
        <f>IF(ISNA(VLOOKUP(X485,Sheet2!J:J,1,0)),"//","")</f>
        <v/>
      </c>
      <c r="AC485" s="110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3892</v>
      </c>
      <c r="D486" s="59" t="s">
        <v>2615</v>
      </c>
      <c r="E486" s="74" t="s">
        <v>2651</v>
      </c>
      <c r="F486" s="74" t="s">
        <v>2651</v>
      </c>
      <c r="G486" s="75">
        <v>0</v>
      </c>
      <c r="H486" s="75">
        <v>0</v>
      </c>
      <c r="I486" s="65" t="s">
        <v>2648</v>
      </c>
      <c r="J486" s="65" t="s">
        <v>1555</v>
      </c>
      <c r="K486" s="66" t="s">
        <v>4125</v>
      </c>
      <c r="L486" s="62" t="s">
        <v>3107</v>
      </c>
      <c r="M486" s="63" t="s">
        <v>2677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2444</v>
      </c>
      <c r="U486" s="70" t="s">
        <v>2444</v>
      </c>
      <c r="V486" s="70" t="s">
        <v>2444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61" t="str">
        <f>IF(ISNA(VLOOKUP(X486,Sheet2!J:J,1,0)),"//","")</f>
        <v/>
      </c>
      <c r="AC486" s="110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3892</v>
      </c>
      <c r="D487" s="59" t="s">
        <v>2616</v>
      </c>
      <c r="E487" s="74" t="s">
        <v>2652</v>
      </c>
      <c r="F487" s="74" t="s">
        <v>2652</v>
      </c>
      <c r="G487" s="75">
        <v>0</v>
      </c>
      <c r="H487" s="75">
        <v>0</v>
      </c>
      <c r="I487" s="65" t="s">
        <v>2648</v>
      </c>
      <c r="J487" s="65" t="s">
        <v>1555</v>
      </c>
      <c r="K487" s="66" t="s">
        <v>4125</v>
      </c>
      <c r="L487" s="62" t="s">
        <v>3108</v>
      </c>
      <c r="M487" s="63" t="s">
        <v>2678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2444</v>
      </c>
      <c r="U487" s="70" t="s">
        <v>2444</v>
      </c>
      <c r="V487" s="70" t="s">
        <v>2444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61" t="str">
        <f>IF(ISNA(VLOOKUP(X487,Sheet2!J:J,1,0)),"//","")</f>
        <v/>
      </c>
      <c r="AC487" s="110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3892</v>
      </c>
      <c r="D488" s="59" t="s">
        <v>2617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2648</v>
      </c>
      <c r="J488" s="65" t="s">
        <v>1555</v>
      </c>
      <c r="K488" s="66" t="s">
        <v>4125</v>
      </c>
      <c r="L488" s="62" t="s">
        <v>3109</v>
      </c>
      <c r="M488" s="63" t="s">
        <v>2679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2444</v>
      </c>
      <c r="U488" s="70" t="s">
        <v>2444</v>
      </c>
      <c r="V488" s="70" t="s">
        <v>2444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61" t="str">
        <f>IF(ISNA(VLOOKUP(X488,Sheet2!J:J,1,0)),"//","")</f>
        <v/>
      </c>
      <c r="AC488" s="110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3892</v>
      </c>
      <c r="D489" s="59" t="s">
        <v>2618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2648</v>
      </c>
      <c r="J489" s="65" t="s">
        <v>1555</v>
      </c>
      <c r="K489" s="66" t="s">
        <v>4125</v>
      </c>
      <c r="L489" s="62" t="s">
        <v>3110</v>
      </c>
      <c r="M489" s="63" t="s">
        <v>2680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2444</v>
      </c>
      <c r="U489" s="70" t="s">
        <v>2444</v>
      </c>
      <c r="V489" s="70" t="s">
        <v>2444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61" t="str">
        <f>IF(ISNA(VLOOKUP(X489,Sheet2!J:J,1,0)),"//","")</f>
        <v/>
      </c>
      <c r="AC489" s="110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3892</v>
      </c>
      <c r="D490" s="59" t="s">
        <v>2733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2648</v>
      </c>
      <c r="J490" s="65" t="s">
        <v>1555</v>
      </c>
      <c r="K490" s="66" t="s">
        <v>4125</v>
      </c>
      <c r="L490" s="62"/>
      <c r="M490" s="63" t="s">
        <v>2736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2444</v>
      </c>
      <c r="U490" s="70" t="s">
        <v>2444</v>
      </c>
      <c r="V490" s="70" t="s">
        <v>2444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61" t="str">
        <f>IF(ISNA(VLOOKUP(X490,Sheet2!J:J,1,0)),"//","")</f>
        <v/>
      </c>
      <c r="AC490" s="110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3892</v>
      </c>
      <c r="D491" s="59" t="s">
        <v>2619</v>
      </c>
      <c r="E491" s="74" t="s">
        <v>2653</v>
      </c>
      <c r="F491" s="74" t="s">
        <v>2653</v>
      </c>
      <c r="G491" s="75">
        <v>0</v>
      </c>
      <c r="H491" s="75">
        <v>0</v>
      </c>
      <c r="I491" s="65" t="s">
        <v>2648</v>
      </c>
      <c r="J491" s="65" t="s">
        <v>1555</v>
      </c>
      <c r="K491" s="66" t="s">
        <v>4125</v>
      </c>
      <c r="L491" s="62" t="s">
        <v>3111</v>
      </c>
      <c r="M491" s="63" t="s">
        <v>2681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2444</v>
      </c>
      <c r="U491" s="70" t="s">
        <v>2868</v>
      </c>
      <c r="V491" s="70" t="s">
        <v>2444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61" t="str">
        <f>IF(ISNA(VLOOKUP(X491,Sheet2!J:J,1,0)),"//","")</f>
        <v>//</v>
      </c>
      <c r="AC491" s="110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3892</v>
      </c>
      <c r="D492" s="59" t="s">
        <v>2620</v>
      </c>
      <c r="E492" s="74" t="s">
        <v>2654</v>
      </c>
      <c r="F492" s="74" t="s">
        <v>2654</v>
      </c>
      <c r="G492" s="75">
        <v>0</v>
      </c>
      <c r="H492" s="75">
        <v>0</v>
      </c>
      <c r="I492" s="65" t="s">
        <v>2648</v>
      </c>
      <c r="J492" s="65" t="s">
        <v>1555</v>
      </c>
      <c r="K492" s="66" t="s">
        <v>4125</v>
      </c>
      <c r="L492" s="62" t="s">
        <v>3112</v>
      </c>
      <c r="M492" s="63" t="s">
        <v>2682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2444</v>
      </c>
      <c r="U492" s="70" t="s">
        <v>2868</v>
      </c>
      <c r="V492" s="70" t="s">
        <v>2444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61" t="str">
        <f>IF(ISNA(VLOOKUP(X492,Sheet2!J:J,1,0)),"//","")</f>
        <v>//</v>
      </c>
      <c r="AC492" s="110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3892</v>
      </c>
      <c r="D493" s="59" t="s">
        <v>2621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2648</v>
      </c>
      <c r="J493" s="65" t="s">
        <v>1555</v>
      </c>
      <c r="K493" s="66" t="s">
        <v>4125</v>
      </c>
      <c r="L493" s="62"/>
      <c r="M493" s="63" t="s">
        <v>2683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2444</v>
      </c>
      <c r="U493" s="70" t="s">
        <v>2868</v>
      </c>
      <c r="V493" s="70" t="s">
        <v>2444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61" t="str">
        <f>IF(ISNA(VLOOKUP(X493,Sheet2!J:J,1,0)),"//","")</f>
        <v>//</v>
      </c>
      <c r="AC493" s="110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3892</v>
      </c>
      <c r="D494" s="59" t="s">
        <v>2622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2648</v>
      </c>
      <c r="J494" s="65" t="s">
        <v>1555</v>
      </c>
      <c r="K494" s="66" t="s">
        <v>4125</v>
      </c>
      <c r="L494" s="62"/>
      <c r="M494" s="63" t="s">
        <v>2684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2444</v>
      </c>
      <c r="U494" s="70" t="s">
        <v>2868</v>
      </c>
      <c r="V494" s="70" t="s">
        <v>2444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61" t="str">
        <f>IF(ISNA(VLOOKUP(X494,Sheet2!J:J,1,0)),"//","")</f>
        <v>//</v>
      </c>
      <c r="AC494" s="110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3892</v>
      </c>
      <c r="D495" s="59" t="s">
        <v>2623</v>
      </c>
      <c r="E495" s="74" t="s">
        <v>2655</v>
      </c>
      <c r="F495" s="74" t="s">
        <v>2655</v>
      </c>
      <c r="G495" s="75">
        <v>0</v>
      </c>
      <c r="H495" s="75">
        <v>0</v>
      </c>
      <c r="I495" s="65" t="s">
        <v>2648</v>
      </c>
      <c r="J495" s="65" t="s">
        <v>1555</v>
      </c>
      <c r="K495" s="66" t="s">
        <v>4125</v>
      </c>
      <c r="L495" s="62"/>
      <c r="M495" s="63" t="s">
        <v>2685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2444</v>
      </c>
      <c r="U495" s="70" t="s">
        <v>2444</v>
      </c>
      <c r="V495" s="70" t="s">
        <v>2444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61" t="str">
        <f>IF(ISNA(VLOOKUP(X495,Sheet2!J:J,1,0)),"//","")</f>
        <v/>
      </c>
      <c r="AC495" s="110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3892</v>
      </c>
      <c r="D496" s="59" t="s">
        <v>2611</v>
      </c>
      <c r="E496" s="74" t="s">
        <v>2656</v>
      </c>
      <c r="F496" s="74" t="s">
        <v>2656</v>
      </c>
      <c r="G496" s="75">
        <v>0</v>
      </c>
      <c r="H496" s="75">
        <v>0</v>
      </c>
      <c r="I496" s="65" t="s">
        <v>2648</v>
      </c>
      <c r="J496" s="65" t="s">
        <v>1555</v>
      </c>
      <c r="K496" s="66" t="s">
        <v>4125</v>
      </c>
      <c r="L496" s="62"/>
      <c r="M496" s="63" t="s">
        <v>2686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2444</v>
      </c>
      <c r="U496" s="70" t="s">
        <v>2444</v>
      </c>
      <c r="V496" s="70" t="s">
        <v>2444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61" t="str">
        <f>IF(ISNA(VLOOKUP(X496,Sheet2!J:J,1,0)),"//","")</f>
        <v/>
      </c>
      <c r="AC496" s="110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3892</v>
      </c>
      <c r="D497" s="59" t="s">
        <v>2624</v>
      </c>
      <c r="E497" s="74" t="s">
        <v>2657</v>
      </c>
      <c r="F497" s="74" t="s">
        <v>2657</v>
      </c>
      <c r="G497" s="75">
        <v>0</v>
      </c>
      <c r="H497" s="75">
        <v>0</v>
      </c>
      <c r="I497" s="65" t="s">
        <v>2648</v>
      </c>
      <c r="J497" s="65" t="s">
        <v>1555</v>
      </c>
      <c r="K497" s="66" t="s">
        <v>4125</v>
      </c>
      <c r="L497" s="62"/>
      <c r="M497" s="63" t="s">
        <v>2687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2444</v>
      </c>
      <c r="U497" s="70" t="s">
        <v>2444</v>
      </c>
      <c r="V497" s="70" t="s">
        <v>2444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61" t="str">
        <f>IF(ISNA(VLOOKUP(X497,Sheet2!J:J,1,0)),"//","")</f>
        <v/>
      </c>
      <c r="AC497" s="110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3892</v>
      </c>
      <c r="D498" s="59" t="s">
        <v>2625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2648</v>
      </c>
      <c r="J498" s="65" t="s">
        <v>1555</v>
      </c>
      <c r="K498" s="66" t="s">
        <v>4125</v>
      </c>
      <c r="L498" s="62"/>
      <c r="M498" s="63" t="s">
        <v>2688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2444</v>
      </c>
      <c r="U498" s="70" t="s">
        <v>2444</v>
      </c>
      <c r="V498" s="70" t="s">
        <v>2444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61" t="str">
        <f>IF(ISNA(VLOOKUP(X498,Sheet2!J:J,1,0)),"//","")</f>
        <v/>
      </c>
      <c r="AC498" s="110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3892</v>
      </c>
      <c r="D499" s="59" t="s">
        <v>2612</v>
      </c>
      <c r="E499" s="74" t="s">
        <v>2674</v>
      </c>
      <c r="F499" s="82" t="s">
        <v>2674</v>
      </c>
      <c r="G499" s="75">
        <v>0</v>
      </c>
      <c r="H499" s="75">
        <v>0</v>
      </c>
      <c r="I499" s="65" t="s">
        <v>2648</v>
      </c>
      <c r="J499" s="65" t="s">
        <v>1555</v>
      </c>
      <c r="K499" s="66" t="s">
        <v>4125</v>
      </c>
      <c r="L499" s="62"/>
      <c r="M499" s="63" t="s">
        <v>2689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2444</v>
      </c>
      <c r="U499" s="70" t="s">
        <v>2444</v>
      </c>
      <c r="V499" s="70" t="s">
        <v>2444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61" t="str">
        <f>IF(ISNA(VLOOKUP(X499,Sheet2!J:J,1,0)),"//","")</f>
        <v/>
      </c>
      <c r="AC499" s="110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3892</v>
      </c>
      <c r="D500" s="59" t="s">
        <v>2626</v>
      </c>
      <c r="E500" s="80" t="s">
        <v>2658</v>
      </c>
      <c r="F500" s="81" t="s">
        <v>2658</v>
      </c>
      <c r="G500" s="75">
        <v>0</v>
      </c>
      <c r="H500" s="75">
        <v>0</v>
      </c>
      <c r="I500" s="65" t="s">
        <v>2648</v>
      </c>
      <c r="J500" s="65" t="s">
        <v>1555</v>
      </c>
      <c r="K500" s="66" t="s">
        <v>4125</v>
      </c>
      <c r="L500" s="62"/>
      <c r="M500" s="63" t="s">
        <v>2690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2444</v>
      </c>
      <c r="U500" s="70" t="s">
        <v>2444</v>
      </c>
      <c r="V500" s="70" t="s">
        <v>2444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61" t="str">
        <f>IF(ISNA(VLOOKUP(X500,Sheet2!J:J,1,0)),"//","")</f>
        <v/>
      </c>
      <c r="AC500" s="110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3892</v>
      </c>
      <c r="D501" s="59" t="s">
        <v>2627</v>
      </c>
      <c r="E501" s="80" t="s">
        <v>2659</v>
      </c>
      <c r="F501" s="81" t="s">
        <v>2659</v>
      </c>
      <c r="G501" s="75">
        <v>0</v>
      </c>
      <c r="H501" s="75">
        <v>0</v>
      </c>
      <c r="I501" s="65" t="s">
        <v>2648</v>
      </c>
      <c r="J501" s="65" t="s">
        <v>1555</v>
      </c>
      <c r="K501" s="66" t="s">
        <v>4125</v>
      </c>
      <c r="L501" s="62"/>
      <c r="M501" s="63" t="s">
        <v>2691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2444</v>
      </c>
      <c r="U501" s="70" t="s">
        <v>2444</v>
      </c>
      <c r="V501" s="70" t="s">
        <v>2444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61" t="str">
        <f>IF(ISNA(VLOOKUP(X501,Sheet2!J:J,1,0)),"//","")</f>
        <v/>
      </c>
      <c r="AC501" s="110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3892</v>
      </c>
      <c r="D502" s="59" t="s">
        <v>2628</v>
      </c>
      <c r="E502" s="74" t="s">
        <v>2492</v>
      </c>
      <c r="F502" s="74" t="s">
        <v>2492</v>
      </c>
      <c r="G502" s="75">
        <v>0</v>
      </c>
      <c r="H502" s="75">
        <v>0</v>
      </c>
      <c r="I502" s="65" t="s">
        <v>2648</v>
      </c>
      <c r="J502" s="65" t="s">
        <v>1555</v>
      </c>
      <c r="K502" s="66" t="s">
        <v>4125</v>
      </c>
      <c r="L502" s="62"/>
      <c r="M502" s="63" t="s">
        <v>2692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2444</v>
      </c>
      <c r="U502" s="70" t="s">
        <v>2444</v>
      </c>
      <c r="V502" s="70" t="s">
        <v>2444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61" t="str">
        <f>IF(ISNA(VLOOKUP(X502,Sheet2!J:J,1,0)),"//","")</f>
        <v/>
      </c>
      <c r="AC502" s="110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3892</v>
      </c>
      <c r="D503" s="59" t="s">
        <v>2629</v>
      </c>
      <c r="E503" s="74" t="s">
        <v>2660</v>
      </c>
      <c r="F503" s="74" t="s">
        <v>2660</v>
      </c>
      <c r="G503" s="75">
        <v>0</v>
      </c>
      <c r="H503" s="75">
        <v>0</v>
      </c>
      <c r="I503" s="65" t="s">
        <v>2648</v>
      </c>
      <c r="J503" s="65" t="s">
        <v>1555</v>
      </c>
      <c r="K503" s="66" t="s">
        <v>4125</v>
      </c>
      <c r="L503" s="62"/>
      <c r="M503" s="63" t="s">
        <v>2693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2444</v>
      </c>
      <c r="U503" s="70" t="s">
        <v>2444</v>
      </c>
      <c r="V503" s="70" t="s">
        <v>2444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61" t="str">
        <f>IF(ISNA(VLOOKUP(X503,Sheet2!J:J,1,0)),"//","")</f>
        <v/>
      </c>
      <c r="AC503" s="110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3892</v>
      </c>
      <c r="D504" s="59" t="s">
        <v>2610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2648</v>
      </c>
      <c r="J504" s="65" t="s">
        <v>1555</v>
      </c>
      <c r="K504" s="66" t="s">
        <v>4125</v>
      </c>
      <c r="L504" s="62"/>
      <c r="M504" s="63" t="s">
        <v>2694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2444</v>
      </c>
      <c r="U504" s="70" t="s">
        <v>2444</v>
      </c>
      <c r="V504" s="70" t="s">
        <v>2444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61" t="str">
        <f>IF(ISNA(VLOOKUP(X504,Sheet2!J:J,1,0)),"//","")</f>
        <v/>
      </c>
      <c r="AC504" s="110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3892</v>
      </c>
      <c r="D505" s="59" t="s">
        <v>2630</v>
      </c>
      <c r="E505" s="74" t="s">
        <v>2661</v>
      </c>
      <c r="F505" s="74" t="s">
        <v>2661</v>
      </c>
      <c r="G505" s="75">
        <v>0</v>
      </c>
      <c r="H505" s="75">
        <v>0</v>
      </c>
      <c r="I505" s="65" t="s">
        <v>2648</v>
      </c>
      <c r="J505" s="65" t="s">
        <v>1555</v>
      </c>
      <c r="K505" s="66" t="s">
        <v>4125</v>
      </c>
      <c r="L505" s="62"/>
      <c r="M505" s="63" t="s">
        <v>2695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2444</v>
      </c>
      <c r="U505" s="70" t="s">
        <v>2444</v>
      </c>
      <c r="V505" s="70" t="s">
        <v>2444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61" t="str">
        <f>IF(ISNA(VLOOKUP(X505,Sheet2!J:J,1,0)),"//","")</f>
        <v/>
      </c>
      <c r="AC505" s="110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3892</v>
      </c>
      <c r="D506" s="59" t="s">
        <v>2631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2648</v>
      </c>
      <c r="J506" s="65" t="s">
        <v>1555</v>
      </c>
      <c r="K506" s="66" t="s">
        <v>4125</v>
      </c>
      <c r="L506" s="62"/>
      <c r="M506" s="63" t="s">
        <v>2696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2444</v>
      </c>
      <c r="U506" s="70" t="s">
        <v>2444</v>
      </c>
      <c r="V506" s="70" t="s">
        <v>2444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61" t="str">
        <f>IF(ISNA(VLOOKUP(X506,Sheet2!J:J,1,0)),"//","")</f>
        <v/>
      </c>
      <c r="AC506" s="110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3892</v>
      </c>
      <c r="D507" s="59" t="s">
        <v>2632</v>
      </c>
      <c r="E507" s="74" t="s">
        <v>2662</v>
      </c>
      <c r="F507" s="74" t="s">
        <v>2662</v>
      </c>
      <c r="G507" s="75">
        <v>0</v>
      </c>
      <c r="H507" s="75">
        <v>0</v>
      </c>
      <c r="I507" s="65" t="s">
        <v>2648</v>
      </c>
      <c r="J507" s="65" t="s">
        <v>1555</v>
      </c>
      <c r="K507" s="66" t="s">
        <v>4125</v>
      </c>
      <c r="L507" s="62"/>
      <c r="M507" s="63" t="s">
        <v>2697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2444</v>
      </c>
      <c r="U507" s="70" t="s">
        <v>2444</v>
      </c>
      <c r="V507" s="70" t="s">
        <v>2444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61" t="str">
        <f>IF(ISNA(VLOOKUP(X507,Sheet2!J:J,1,0)),"//","")</f>
        <v/>
      </c>
      <c r="AC507" s="110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3892</v>
      </c>
      <c r="D508" s="59" t="s">
        <v>2633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2648</v>
      </c>
      <c r="J508" s="65" t="s">
        <v>1555</v>
      </c>
      <c r="K508" s="66" t="s">
        <v>4125</v>
      </c>
      <c r="L508" s="62"/>
      <c r="M508" s="63" t="s">
        <v>2698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2444</v>
      </c>
      <c r="U508" s="70" t="s">
        <v>2444</v>
      </c>
      <c r="V508" s="70" t="s">
        <v>2444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61" t="str">
        <f>IF(ISNA(VLOOKUP(X508,Sheet2!J:J,1,0)),"//","")</f>
        <v/>
      </c>
      <c r="AC508" s="110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3892</v>
      </c>
      <c r="D509" s="59" t="s">
        <v>2634</v>
      </c>
      <c r="E509" s="74" t="s">
        <v>1371</v>
      </c>
      <c r="F509" s="74" t="s">
        <v>1371</v>
      </c>
      <c r="G509" s="75">
        <v>0</v>
      </c>
      <c r="H509" s="75">
        <v>0</v>
      </c>
      <c r="I509" s="65" t="s">
        <v>2648</v>
      </c>
      <c r="J509" s="65" t="s">
        <v>1555</v>
      </c>
      <c r="K509" s="66" t="s">
        <v>4125</v>
      </c>
      <c r="L509" s="62"/>
      <c r="M509" s="63" t="s">
        <v>2699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2444</v>
      </c>
      <c r="U509" s="70" t="s">
        <v>2444</v>
      </c>
      <c r="V509" s="70" t="s">
        <v>2444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61" t="str">
        <f>IF(ISNA(VLOOKUP(X509,Sheet2!J:J,1,0)),"//","")</f>
        <v/>
      </c>
      <c r="AC509" s="110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3892</v>
      </c>
      <c r="D510" s="59" t="s">
        <v>2635</v>
      </c>
      <c r="E510" s="74" t="s">
        <v>2663</v>
      </c>
      <c r="F510" s="74" t="s">
        <v>2663</v>
      </c>
      <c r="G510" s="75">
        <v>0</v>
      </c>
      <c r="H510" s="75">
        <v>0</v>
      </c>
      <c r="I510" s="65" t="s">
        <v>2648</v>
      </c>
      <c r="J510" s="65" t="s">
        <v>1555</v>
      </c>
      <c r="K510" s="66" t="s">
        <v>4125</v>
      </c>
      <c r="L510" s="62"/>
      <c r="M510" s="63" t="s">
        <v>2700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2444</v>
      </c>
      <c r="U510" s="70" t="s">
        <v>2444</v>
      </c>
      <c r="V510" s="70" t="s">
        <v>2444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61" t="str">
        <f>IF(ISNA(VLOOKUP(X510,Sheet2!J:J,1,0)),"//","")</f>
        <v/>
      </c>
      <c r="AC510" s="110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3892</v>
      </c>
      <c r="D511" s="59" t="s">
        <v>2636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2648</v>
      </c>
      <c r="J511" s="65" t="s">
        <v>1555</v>
      </c>
      <c r="K511" s="66" t="s">
        <v>4125</v>
      </c>
      <c r="L511" s="62"/>
      <c r="M511" s="63" t="s">
        <v>2701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2444</v>
      </c>
      <c r="U511" s="70" t="s">
        <v>2444</v>
      </c>
      <c r="V511" s="70" t="s">
        <v>2444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61" t="str">
        <f>IF(ISNA(VLOOKUP(X511,Sheet2!J:J,1,0)),"//","")</f>
        <v/>
      </c>
      <c r="AC511" s="110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3892</v>
      </c>
      <c r="D512" s="59" t="s">
        <v>2734</v>
      </c>
      <c r="E512" s="74" t="s">
        <v>2735</v>
      </c>
      <c r="F512" s="74" t="s">
        <v>2735</v>
      </c>
      <c r="G512" s="75">
        <v>0</v>
      </c>
      <c r="H512" s="75">
        <v>0</v>
      </c>
      <c r="I512" s="65" t="s">
        <v>2648</v>
      </c>
      <c r="J512" s="65" t="s">
        <v>1555</v>
      </c>
      <c r="K512" s="66" t="s">
        <v>4125</v>
      </c>
      <c r="L512" s="62"/>
      <c r="M512" s="63" t="s">
        <v>2737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2444</v>
      </c>
      <c r="U512" s="70" t="s">
        <v>2444</v>
      </c>
      <c r="V512" s="70" t="s">
        <v>2444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61" t="str">
        <f>IF(ISNA(VLOOKUP(X512,Sheet2!J:J,1,0)),"//","")</f>
        <v/>
      </c>
      <c r="AC512" s="110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3892</v>
      </c>
      <c r="D513" s="59" t="s">
        <v>2637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2648</v>
      </c>
      <c r="J513" s="65" t="s">
        <v>1555</v>
      </c>
      <c r="K513" s="66" t="s">
        <v>4125</v>
      </c>
      <c r="L513" s="62"/>
      <c r="M513" s="63" t="s">
        <v>2702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2444</v>
      </c>
      <c r="U513" s="70" t="s">
        <v>2444</v>
      </c>
      <c r="V513" s="70" t="s">
        <v>2444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61" t="str">
        <f>IF(ISNA(VLOOKUP(X513,Sheet2!J:J,1,0)),"//","")</f>
        <v/>
      </c>
      <c r="AC513" s="110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3892</v>
      </c>
      <c r="D514" s="59" t="s">
        <v>2638</v>
      </c>
      <c r="E514" s="74" t="s">
        <v>2664</v>
      </c>
      <c r="F514" s="74" t="s">
        <v>2664</v>
      </c>
      <c r="G514" s="75">
        <v>0</v>
      </c>
      <c r="H514" s="75">
        <v>0</v>
      </c>
      <c r="I514" s="65" t="s">
        <v>2648</v>
      </c>
      <c r="J514" s="65" t="s">
        <v>1555</v>
      </c>
      <c r="K514" s="66" t="s">
        <v>4125</v>
      </c>
      <c r="L514" s="62"/>
      <c r="M514" s="63" t="s">
        <v>2703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2444</v>
      </c>
      <c r="U514" s="70" t="s">
        <v>2444</v>
      </c>
      <c r="V514" s="70" t="s">
        <v>2444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61" t="str">
        <f>IF(ISNA(VLOOKUP(X514,Sheet2!J:J,1,0)),"//","")</f>
        <v/>
      </c>
      <c r="AC514" s="110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3892</v>
      </c>
      <c r="D515" s="59" t="s">
        <v>2639</v>
      </c>
      <c r="E515" s="74" t="s">
        <v>2665</v>
      </c>
      <c r="F515" s="74" t="s">
        <v>2665</v>
      </c>
      <c r="G515" s="75">
        <v>0</v>
      </c>
      <c r="H515" s="75">
        <v>0</v>
      </c>
      <c r="I515" s="65" t="s">
        <v>2648</v>
      </c>
      <c r="J515" s="65" t="s">
        <v>1555</v>
      </c>
      <c r="K515" s="66" t="s">
        <v>4125</v>
      </c>
      <c r="L515" s="62"/>
      <c r="M515" s="63" t="s">
        <v>2704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2444</v>
      </c>
      <c r="U515" s="70" t="s">
        <v>2444</v>
      </c>
      <c r="V515" s="70" t="s">
        <v>2444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61" t="str">
        <f>IF(ISNA(VLOOKUP(X515,Sheet2!J:J,1,0)),"//","")</f>
        <v/>
      </c>
      <c r="AC515" s="110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3892</v>
      </c>
      <c r="D516" s="59" t="s">
        <v>2640</v>
      </c>
      <c r="E516" s="74" t="s">
        <v>2666</v>
      </c>
      <c r="F516" s="74" t="s">
        <v>2666</v>
      </c>
      <c r="G516" s="75">
        <v>0</v>
      </c>
      <c r="H516" s="75">
        <v>0</v>
      </c>
      <c r="I516" s="65" t="s">
        <v>2648</v>
      </c>
      <c r="J516" s="65" t="s">
        <v>1555</v>
      </c>
      <c r="K516" s="66" t="s">
        <v>4125</v>
      </c>
      <c r="L516" s="62"/>
      <c r="M516" s="63" t="s">
        <v>2705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2444</v>
      </c>
      <c r="U516" s="70" t="s">
        <v>2444</v>
      </c>
      <c r="V516" s="70" t="s">
        <v>2444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61" t="str">
        <f>IF(ISNA(VLOOKUP(X516,Sheet2!J:J,1,0)),"//","")</f>
        <v/>
      </c>
      <c r="AC516" s="110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3892</v>
      </c>
      <c r="D517" s="59" t="s">
        <v>2641</v>
      </c>
      <c r="E517" s="74" t="s">
        <v>2667</v>
      </c>
      <c r="F517" s="74" t="s">
        <v>2667</v>
      </c>
      <c r="G517" s="75">
        <v>0</v>
      </c>
      <c r="H517" s="75">
        <v>0</v>
      </c>
      <c r="I517" s="65" t="s">
        <v>2648</v>
      </c>
      <c r="J517" s="65" t="s">
        <v>1555</v>
      </c>
      <c r="K517" s="66" t="s">
        <v>4125</v>
      </c>
      <c r="L517" s="62"/>
      <c r="M517" s="63" t="s">
        <v>2706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2444</v>
      </c>
      <c r="U517" s="70" t="s">
        <v>2444</v>
      </c>
      <c r="V517" s="70" t="s">
        <v>2444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61" t="str">
        <f>IF(ISNA(VLOOKUP(X517,Sheet2!J:J,1,0)),"//","")</f>
        <v/>
      </c>
      <c r="AC517" s="110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3892</v>
      </c>
      <c r="D518" s="59" t="s">
        <v>2642</v>
      </c>
      <c r="E518" s="74" t="s">
        <v>2668</v>
      </c>
      <c r="F518" s="74" t="s">
        <v>2668</v>
      </c>
      <c r="G518" s="75">
        <v>0</v>
      </c>
      <c r="H518" s="75">
        <v>0</v>
      </c>
      <c r="I518" s="65" t="s">
        <v>2648</v>
      </c>
      <c r="J518" s="65" t="s">
        <v>1555</v>
      </c>
      <c r="K518" s="66" t="s">
        <v>4125</v>
      </c>
      <c r="L518" s="62"/>
      <c r="M518" s="63" t="s">
        <v>2707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2444</v>
      </c>
      <c r="U518" s="70" t="s">
        <v>2444</v>
      </c>
      <c r="V518" s="70" t="s">
        <v>2444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61" t="str">
        <f>IF(ISNA(VLOOKUP(X518,Sheet2!J:J,1,0)),"//","")</f>
        <v/>
      </c>
      <c r="AC518" s="110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3892</v>
      </c>
      <c r="D519" s="59" t="s">
        <v>2643</v>
      </c>
      <c r="E519" s="74" t="s">
        <v>2669</v>
      </c>
      <c r="F519" s="74" t="s">
        <v>2669</v>
      </c>
      <c r="G519" s="75">
        <v>0</v>
      </c>
      <c r="H519" s="75">
        <v>0</v>
      </c>
      <c r="I519" s="65" t="s">
        <v>2648</v>
      </c>
      <c r="J519" s="65" t="s">
        <v>1555</v>
      </c>
      <c r="K519" s="66" t="s">
        <v>4125</v>
      </c>
      <c r="L519" s="62"/>
      <c r="M519" s="63" t="s">
        <v>2708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2444</v>
      </c>
      <c r="U519" s="70" t="s">
        <v>2444</v>
      </c>
      <c r="V519" s="70" t="s">
        <v>2444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61" t="str">
        <f>IF(ISNA(VLOOKUP(X519,Sheet2!J:J,1,0)),"//","")</f>
        <v/>
      </c>
      <c r="AC519" s="110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3892</v>
      </c>
      <c r="D520" s="59" t="s">
        <v>2644</v>
      </c>
      <c r="E520" s="74" t="s">
        <v>2670</v>
      </c>
      <c r="F520" s="74" t="s">
        <v>2670</v>
      </c>
      <c r="G520" s="75">
        <v>0</v>
      </c>
      <c r="H520" s="75">
        <v>0</v>
      </c>
      <c r="I520" s="65" t="s">
        <v>2648</v>
      </c>
      <c r="J520" s="65" t="s">
        <v>1555</v>
      </c>
      <c r="K520" s="66" t="s">
        <v>4125</v>
      </c>
      <c r="L520" s="62"/>
      <c r="M520" s="63" t="s">
        <v>2709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2444</v>
      </c>
      <c r="U520" s="70" t="s">
        <v>2444</v>
      </c>
      <c r="V520" s="70" t="s">
        <v>2444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61" t="str">
        <f>IF(ISNA(VLOOKUP(X520,Sheet2!J:J,1,0)),"//","")</f>
        <v/>
      </c>
      <c r="AC520" s="110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3892</v>
      </c>
      <c r="D521" s="59" t="s">
        <v>2645</v>
      </c>
      <c r="E521" s="74" t="s">
        <v>2671</v>
      </c>
      <c r="F521" s="74" t="s">
        <v>2671</v>
      </c>
      <c r="G521" s="76">
        <v>0</v>
      </c>
      <c r="H521" s="76">
        <v>0</v>
      </c>
      <c r="I521" s="65" t="s">
        <v>2648</v>
      </c>
      <c r="J521" s="65" t="s">
        <v>1555</v>
      </c>
      <c r="K521" s="66" t="s">
        <v>4125</v>
      </c>
      <c r="L521" s="62"/>
      <c r="M521" s="63" t="s">
        <v>2710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2444</v>
      </c>
      <c r="U521" s="70" t="s">
        <v>2444</v>
      </c>
      <c r="V521" s="70" t="s">
        <v>2444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61" t="str">
        <f>IF(ISNA(VLOOKUP(X521,Sheet2!J:J,1,0)),"//","")</f>
        <v/>
      </c>
      <c r="AC521" s="110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3892</v>
      </c>
      <c r="D522" s="59" t="s">
        <v>2646</v>
      </c>
      <c r="E522" s="74" t="s">
        <v>2672</v>
      </c>
      <c r="F522" s="74" t="s">
        <v>2672</v>
      </c>
      <c r="G522" s="75">
        <v>0</v>
      </c>
      <c r="H522" s="75">
        <v>0</v>
      </c>
      <c r="I522" s="65" t="s">
        <v>2648</v>
      </c>
      <c r="J522" s="65" t="s">
        <v>1555</v>
      </c>
      <c r="K522" s="66" t="s">
        <v>4125</v>
      </c>
      <c r="L522" s="62"/>
      <c r="M522" s="63" t="s">
        <v>2711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2444</v>
      </c>
      <c r="U522" s="70" t="s">
        <v>2444</v>
      </c>
      <c r="V522" s="70" t="s">
        <v>2444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61" t="str">
        <f>IF(ISNA(VLOOKUP(X522,Sheet2!J:J,1,0)),"//","")</f>
        <v/>
      </c>
      <c r="AC522" s="110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3892</v>
      </c>
      <c r="D523" s="59" t="s">
        <v>2647</v>
      </c>
      <c r="E523" s="74" t="s">
        <v>2673</v>
      </c>
      <c r="F523" s="74" t="s">
        <v>2673</v>
      </c>
      <c r="G523" s="75">
        <v>0</v>
      </c>
      <c r="H523" s="75">
        <v>0</v>
      </c>
      <c r="I523" s="65" t="s">
        <v>2648</v>
      </c>
      <c r="J523" s="65" t="s">
        <v>1555</v>
      </c>
      <c r="K523" s="66" t="s">
        <v>4125</v>
      </c>
      <c r="L523" s="62"/>
      <c r="M523" s="63" t="s">
        <v>2712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2444</v>
      </c>
      <c r="U523" s="70" t="s">
        <v>2444</v>
      </c>
      <c r="V523" s="70" t="s">
        <v>2444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61" t="str">
        <f>IF(ISNA(VLOOKUP(X523,Sheet2!J:J,1,0)),"//","")</f>
        <v/>
      </c>
      <c r="AC523" s="110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3892</v>
      </c>
      <c r="D524" s="59" t="s">
        <v>2917</v>
      </c>
      <c r="E524" s="74" t="s">
        <v>2918</v>
      </c>
      <c r="F524" s="74" t="s">
        <v>2918</v>
      </c>
      <c r="G524" s="75">
        <v>0</v>
      </c>
      <c r="H524" s="75">
        <v>0</v>
      </c>
      <c r="I524" s="65" t="s">
        <v>2648</v>
      </c>
      <c r="J524" s="65" t="s">
        <v>1555</v>
      </c>
      <c r="K524" s="66" t="s">
        <v>4125</v>
      </c>
      <c r="L524" s="62"/>
      <c r="M524" s="63" t="s">
        <v>2919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2444</v>
      </c>
      <c r="U524" s="70" t="s">
        <v>2444</v>
      </c>
      <c r="V524" s="70" t="s">
        <v>2444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61" t="str">
        <f>IF(ISNA(VLOOKUP(X524,Sheet2!J:J,1,0)),"//","")</f>
        <v/>
      </c>
      <c r="AC524" s="110" t="str">
        <f t="shared" si="111"/>
        <v/>
      </c>
      <c r="AD524" t="b">
        <f t="shared" si="112"/>
        <v>1</v>
      </c>
    </row>
    <row r="525" spans="1:30" s="17" customFormat="1">
      <c r="A525" s="110">
        <f t="shared" si="97"/>
        <v>525</v>
      </c>
      <c r="B525" s="55">
        <f t="shared" si="105"/>
        <v>504</v>
      </c>
      <c r="C525" s="112" t="s">
        <v>4105</v>
      </c>
      <c r="D525" s="112" t="s">
        <v>7</v>
      </c>
      <c r="E525" s="137" t="str">
        <f t="shared" ref="E525:E547" si="113">CHAR(34)&amp;IF(B525&lt;10,"000",IF(B525&lt;100,"00",IF(B525&lt;1000,"0","")))&amp;$B525&amp;CHAR(34)</f>
        <v>"0504"</v>
      </c>
      <c r="F525" s="113" t="str">
        <f t="shared" ref="F525:F547" si="114">E525</f>
        <v>"0504"</v>
      </c>
      <c r="G525" s="194">
        <v>0</v>
      </c>
      <c r="H525" s="194">
        <v>0</v>
      </c>
      <c r="I525" s="181" t="s">
        <v>28</v>
      </c>
      <c r="J525" s="65" t="s">
        <v>1555</v>
      </c>
      <c r="K525" s="115" t="s">
        <v>4125</v>
      </c>
      <c r="M525" s="138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10" t="s">
        <v>2444</v>
      </c>
      <c r="U525" s="117" t="s">
        <v>2444</v>
      </c>
      <c r="V525" s="117" t="s">
        <v>2444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61" t="str">
        <f>IF(ISNA(VLOOKUP(X525,Sheet2!J:J,1,0)),"//","")</f>
        <v/>
      </c>
      <c r="AC525" s="110" t="str">
        <f t="shared" si="111"/>
        <v/>
      </c>
      <c r="AD525" t="b">
        <f t="shared" si="112"/>
        <v>1</v>
      </c>
    </row>
    <row r="526" spans="1:30" s="17" customFormat="1">
      <c r="A526" s="110">
        <f t="shared" si="97"/>
        <v>526</v>
      </c>
      <c r="B526" s="55">
        <f t="shared" si="105"/>
        <v>505</v>
      </c>
      <c r="C526" s="112" t="s">
        <v>4105</v>
      </c>
      <c r="D526" s="112" t="s">
        <v>7</v>
      </c>
      <c r="E526" s="137" t="str">
        <f t="shared" si="113"/>
        <v>"0505"</v>
      </c>
      <c r="F526" s="113" t="str">
        <f t="shared" si="114"/>
        <v>"0505"</v>
      </c>
      <c r="G526" s="194">
        <v>0</v>
      </c>
      <c r="H526" s="194">
        <v>0</v>
      </c>
      <c r="I526" s="181" t="s">
        <v>28</v>
      </c>
      <c r="J526" s="65" t="s">
        <v>1555</v>
      </c>
      <c r="K526" s="115" t="s">
        <v>4125</v>
      </c>
      <c r="M526" s="138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10" t="s">
        <v>2444</v>
      </c>
      <c r="U526" s="117" t="s">
        <v>2444</v>
      </c>
      <c r="V526" s="117" t="s">
        <v>2444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61" t="str">
        <f>IF(ISNA(VLOOKUP(X526,Sheet2!J:J,1,0)),"//","")</f>
        <v/>
      </c>
      <c r="AC526" s="110" t="str">
        <f t="shared" si="111"/>
        <v/>
      </c>
      <c r="AD526" t="b">
        <f t="shared" si="112"/>
        <v>1</v>
      </c>
    </row>
    <row r="527" spans="1:30" s="17" customFormat="1">
      <c r="A527" s="110">
        <f t="shared" si="97"/>
        <v>527</v>
      </c>
      <c r="B527" s="55">
        <f t="shared" si="105"/>
        <v>506</v>
      </c>
      <c r="C527" s="112" t="s">
        <v>4105</v>
      </c>
      <c r="D527" s="112" t="s">
        <v>7</v>
      </c>
      <c r="E527" s="137" t="str">
        <f t="shared" si="113"/>
        <v>"0506"</v>
      </c>
      <c r="F527" s="113" t="str">
        <f t="shared" si="114"/>
        <v>"0506"</v>
      </c>
      <c r="G527" s="194">
        <v>0</v>
      </c>
      <c r="H527" s="194">
        <v>0</v>
      </c>
      <c r="I527" s="181" t="s">
        <v>28</v>
      </c>
      <c r="J527" s="65" t="s">
        <v>1555</v>
      </c>
      <c r="K527" s="115" t="s">
        <v>4125</v>
      </c>
      <c r="M527" s="138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10" t="s">
        <v>2444</v>
      </c>
      <c r="U527" s="117" t="s">
        <v>2444</v>
      </c>
      <c r="V527" s="117" t="s">
        <v>2444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61" t="str">
        <f>IF(ISNA(VLOOKUP(X527,Sheet2!J:J,1,0)),"//","")</f>
        <v/>
      </c>
      <c r="AC527" s="110" t="str">
        <f t="shared" si="111"/>
        <v/>
      </c>
      <c r="AD527" t="b">
        <f t="shared" si="112"/>
        <v>1</v>
      </c>
    </row>
    <row r="528" spans="1:30" s="17" customFormat="1">
      <c r="A528" s="110">
        <f t="shared" si="97"/>
        <v>528</v>
      </c>
      <c r="B528" s="55">
        <f t="shared" si="105"/>
        <v>507</v>
      </c>
      <c r="C528" s="112" t="s">
        <v>4105</v>
      </c>
      <c r="D528" s="112" t="s">
        <v>7</v>
      </c>
      <c r="E528" s="137" t="str">
        <f t="shared" si="113"/>
        <v>"0507"</v>
      </c>
      <c r="F528" s="113" t="str">
        <f t="shared" si="114"/>
        <v>"0507"</v>
      </c>
      <c r="G528" s="194">
        <v>0</v>
      </c>
      <c r="H528" s="194">
        <v>0</v>
      </c>
      <c r="I528" s="181" t="s">
        <v>28</v>
      </c>
      <c r="J528" s="65" t="s">
        <v>1555</v>
      </c>
      <c r="K528" s="115" t="s">
        <v>4125</v>
      </c>
      <c r="M528" s="138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10" t="s">
        <v>2444</v>
      </c>
      <c r="U528" s="117" t="s">
        <v>2444</v>
      </c>
      <c r="V528" s="117" t="s">
        <v>2444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61" t="str">
        <f>IF(ISNA(VLOOKUP(X528,Sheet2!J:J,1,0)),"//","")</f>
        <v/>
      </c>
      <c r="AC528" s="110" t="str">
        <f t="shared" si="111"/>
        <v/>
      </c>
      <c r="AD528" t="b">
        <f t="shared" si="112"/>
        <v>1</v>
      </c>
    </row>
    <row r="529" spans="1:30" s="17" customFormat="1">
      <c r="A529" s="110">
        <f t="shared" ref="A529:A547" si="116">IF(B529=INT(B529),ROW(),"")</f>
        <v>529</v>
      </c>
      <c r="B529" s="55">
        <f t="shared" si="105"/>
        <v>508</v>
      </c>
      <c r="C529" s="112" t="s">
        <v>4105</v>
      </c>
      <c r="D529" s="112" t="s">
        <v>7</v>
      </c>
      <c r="E529" s="137" t="str">
        <f t="shared" si="113"/>
        <v>"0508"</v>
      </c>
      <c r="F529" s="113" t="str">
        <f t="shared" si="114"/>
        <v>"0508"</v>
      </c>
      <c r="G529" s="194">
        <v>0</v>
      </c>
      <c r="H529" s="194">
        <v>0</v>
      </c>
      <c r="I529" s="181" t="s">
        <v>28</v>
      </c>
      <c r="J529" s="65" t="s">
        <v>1555</v>
      </c>
      <c r="K529" s="115" t="s">
        <v>4125</v>
      </c>
      <c r="M529" s="138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10" t="s">
        <v>2444</v>
      </c>
      <c r="U529" s="117" t="s">
        <v>2444</v>
      </c>
      <c r="V529" s="117" t="s">
        <v>2444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61" t="str">
        <f>IF(ISNA(VLOOKUP(X529,Sheet2!J:J,1,0)),"//","")</f>
        <v/>
      </c>
      <c r="AC529" s="110" t="str">
        <f t="shared" si="111"/>
        <v/>
      </c>
      <c r="AD529" t="b">
        <f t="shared" si="112"/>
        <v>1</v>
      </c>
    </row>
    <row r="530" spans="1:30" s="17" customFormat="1">
      <c r="A530" s="110">
        <f t="shared" si="116"/>
        <v>530</v>
      </c>
      <c r="B530" s="55">
        <f t="shared" si="105"/>
        <v>509</v>
      </c>
      <c r="C530" s="112" t="s">
        <v>4105</v>
      </c>
      <c r="D530" s="112" t="s">
        <v>7</v>
      </c>
      <c r="E530" s="137" t="str">
        <f t="shared" si="113"/>
        <v>"0509"</v>
      </c>
      <c r="F530" s="113" t="str">
        <f t="shared" si="114"/>
        <v>"0509"</v>
      </c>
      <c r="G530" s="194">
        <v>0</v>
      </c>
      <c r="H530" s="194">
        <v>0</v>
      </c>
      <c r="I530" s="181" t="s">
        <v>28</v>
      </c>
      <c r="J530" s="65" t="s">
        <v>1555</v>
      </c>
      <c r="K530" s="115" t="s">
        <v>4125</v>
      </c>
      <c r="M530" s="138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10" t="s">
        <v>2444</v>
      </c>
      <c r="U530" s="117" t="s">
        <v>2444</v>
      </c>
      <c r="V530" s="117" t="s">
        <v>2444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61" t="str">
        <f>IF(ISNA(VLOOKUP(X530,Sheet2!J:J,1,0)),"//","")</f>
        <v/>
      </c>
      <c r="AC530" s="110" t="str">
        <f t="shared" si="111"/>
        <v/>
      </c>
      <c r="AD530" t="b">
        <f t="shared" si="112"/>
        <v>1</v>
      </c>
    </row>
    <row r="531" spans="1:30" s="17" customFormat="1">
      <c r="A531" s="110">
        <f t="shared" si="116"/>
        <v>531</v>
      </c>
      <c r="B531" s="55">
        <f t="shared" si="105"/>
        <v>510</v>
      </c>
      <c r="C531" s="112" t="s">
        <v>4105</v>
      </c>
      <c r="D531" s="112" t="s">
        <v>7</v>
      </c>
      <c r="E531" s="137" t="str">
        <f t="shared" si="113"/>
        <v>"0510"</v>
      </c>
      <c r="F531" s="113" t="str">
        <f t="shared" si="114"/>
        <v>"0510"</v>
      </c>
      <c r="G531" s="194">
        <v>0</v>
      </c>
      <c r="H531" s="194">
        <v>0</v>
      </c>
      <c r="I531" s="181" t="s">
        <v>28</v>
      </c>
      <c r="J531" s="65" t="s">
        <v>1555</v>
      </c>
      <c r="K531" s="115" t="s">
        <v>4125</v>
      </c>
      <c r="M531" s="138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10" t="s">
        <v>2444</v>
      </c>
      <c r="U531" s="117" t="s">
        <v>2444</v>
      </c>
      <c r="V531" s="117" t="s">
        <v>2444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61" t="str">
        <f>IF(ISNA(VLOOKUP(X531,Sheet2!J:J,1,0)),"//","")</f>
        <v/>
      </c>
      <c r="AC531" s="110" t="str">
        <f t="shared" si="111"/>
        <v/>
      </c>
      <c r="AD531" t="b">
        <f t="shared" si="112"/>
        <v>1</v>
      </c>
    </row>
    <row r="532" spans="1:30" s="17" customFormat="1">
      <c r="A532" s="110">
        <f t="shared" si="116"/>
        <v>532</v>
      </c>
      <c r="B532" s="55">
        <f t="shared" si="105"/>
        <v>511</v>
      </c>
      <c r="C532" s="112" t="s">
        <v>4105</v>
      </c>
      <c r="D532" s="112" t="s">
        <v>7</v>
      </c>
      <c r="E532" s="137" t="str">
        <f t="shared" si="113"/>
        <v>"0511"</v>
      </c>
      <c r="F532" s="113" t="str">
        <f t="shared" si="114"/>
        <v>"0511"</v>
      </c>
      <c r="G532" s="194">
        <v>0</v>
      </c>
      <c r="H532" s="194">
        <v>0</v>
      </c>
      <c r="I532" s="181" t="s">
        <v>28</v>
      </c>
      <c r="J532" s="65" t="s">
        <v>1555</v>
      </c>
      <c r="K532" s="115" t="s">
        <v>4125</v>
      </c>
      <c r="M532" s="138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10" t="s">
        <v>2444</v>
      </c>
      <c r="U532" s="117" t="s">
        <v>2444</v>
      </c>
      <c r="V532" s="117" t="s">
        <v>2444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61" t="str">
        <f>IF(ISNA(VLOOKUP(X532,Sheet2!J:J,1,0)),"//","")</f>
        <v/>
      </c>
      <c r="AC532" s="110" t="str">
        <f t="shared" si="111"/>
        <v/>
      </c>
      <c r="AD532" t="b">
        <f t="shared" si="112"/>
        <v>1</v>
      </c>
    </row>
    <row r="533" spans="1:30" s="17" customFormat="1">
      <c r="A533" s="110">
        <f t="shared" si="116"/>
        <v>533</v>
      </c>
      <c r="B533" s="55">
        <f t="shared" si="105"/>
        <v>512</v>
      </c>
      <c r="C533" s="112" t="s">
        <v>4105</v>
      </c>
      <c r="D533" s="112" t="s">
        <v>7</v>
      </c>
      <c r="E533" s="137" t="str">
        <f t="shared" si="113"/>
        <v>"0512"</v>
      </c>
      <c r="F533" s="113" t="str">
        <f t="shared" si="114"/>
        <v>"0512"</v>
      </c>
      <c r="G533" s="194">
        <v>0</v>
      </c>
      <c r="H533" s="194">
        <v>0</v>
      </c>
      <c r="I533" s="181" t="s">
        <v>28</v>
      </c>
      <c r="J533" s="65" t="s">
        <v>1555</v>
      </c>
      <c r="K533" s="115" t="s">
        <v>4125</v>
      </c>
      <c r="M533" s="138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10" t="s">
        <v>2444</v>
      </c>
      <c r="U533" s="117" t="s">
        <v>2444</v>
      </c>
      <c r="V533" s="117" t="s">
        <v>2444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61" t="str">
        <f>IF(ISNA(VLOOKUP(X533,Sheet2!J:J,1,0)),"//","")</f>
        <v/>
      </c>
      <c r="AC533" s="110" t="str">
        <f t="shared" si="111"/>
        <v/>
      </c>
      <c r="AD533" t="b">
        <f t="shared" si="112"/>
        <v>1</v>
      </c>
    </row>
    <row r="534" spans="1:30" s="17" customFormat="1">
      <c r="A534" s="110">
        <f t="shared" si="116"/>
        <v>534</v>
      </c>
      <c r="B534" s="55">
        <f t="shared" si="105"/>
        <v>513</v>
      </c>
      <c r="C534" s="112" t="s">
        <v>4105</v>
      </c>
      <c r="D534" s="112" t="s">
        <v>7</v>
      </c>
      <c r="E534" s="137" t="str">
        <f t="shared" si="113"/>
        <v>"0513"</v>
      </c>
      <c r="F534" s="113" t="str">
        <f t="shared" si="114"/>
        <v>"0513"</v>
      </c>
      <c r="G534" s="194">
        <v>0</v>
      </c>
      <c r="H534" s="194">
        <v>0</v>
      </c>
      <c r="I534" s="181" t="s">
        <v>28</v>
      </c>
      <c r="J534" s="65" t="s">
        <v>1555</v>
      </c>
      <c r="K534" s="115" t="s">
        <v>4125</v>
      </c>
      <c r="M534" s="138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10" t="s">
        <v>2444</v>
      </c>
      <c r="U534" s="117" t="s">
        <v>2444</v>
      </c>
      <c r="V534" s="117" t="s">
        <v>2444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61" t="str">
        <f>IF(ISNA(VLOOKUP(X534,Sheet2!J:J,1,0)),"//","")</f>
        <v/>
      </c>
      <c r="AC534" s="110" t="str">
        <f t="shared" si="111"/>
        <v/>
      </c>
      <c r="AD534" t="b">
        <f t="shared" si="112"/>
        <v>1</v>
      </c>
    </row>
    <row r="535" spans="1:30" s="17" customFormat="1">
      <c r="A535" s="110">
        <f t="shared" si="116"/>
        <v>535</v>
      </c>
      <c r="B535" s="55">
        <f t="shared" si="105"/>
        <v>514</v>
      </c>
      <c r="C535" s="112" t="s">
        <v>4105</v>
      </c>
      <c r="D535" s="112" t="s">
        <v>7</v>
      </c>
      <c r="E535" s="137" t="str">
        <f t="shared" si="113"/>
        <v>"0514"</v>
      </c>
      <c r="F535" s="113" t="str">
        <f t="shared" si="114"/>
        <v>"0514"</v>
      </c>
      <c r="G535" s="194">
        <v>0</v>
      </c>
      <c r="H535" s="194">
        <v>0</v>
      </c>
      <c r="I535" s="181" t="s">
        <v>28</v>
      </c>
      <c r="J535" s="65" t="s">
        <v>1555</v>
      </c>
      <c r="K535" s="115" t="s">
        <v>4125</v>
      </c>
      <c r="M535" s="138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10" t="s">
        <v>2444</v>
      </c>
      <c r="U535" s="117" t="s">
        <v>2444</v>
      </c>
      <c r="V535" s="117" t="s">
        <v>2444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61" t="str">
        <f>IF(ISNA(VLOOKUP(X535,Sheet2!J:J,1,0)),"//","")</f>
        <v/>
      </c>
      <c r="AC535" s="110" t="str">
        <f t="shared" si="111"/>
        <v/>
      </c>
      <c r="AD535" t="b">
        <f t="shared" si="112"/>
        <v>1</v>
      </c>
    </row>
    <row r="536" spans="1:30" s="17" customFormat="1">
      <c r="A536" s="110">
        <f t="shared" si="116"/>
        <v>536</v>
      </c>
      <c r="B536" s="55">
        <f t="shared" si="105"/>
        <v>515</v>
      </c>
      <c r="C536" s="112" t="s">
        <v>4105</v>
      </c>
      <c r="D536" s="112" t="s">
        <v>7</v>
      </c>
      <c r="E536" s="137" t="str">
        <f t="shared" si="113"/>
        <v>"0515"</v>
      </c>
      <c r="F536" s="113" t="str">
        <f t="shared" si="114"/>
        <v>"0515"</v>
      </c>
      <c r="G536" s="194">
        <v>0</v>
      </c>
      <c r="H536" s="194">
        <v>0</v>
      </c>
      <c r="I536" s="181" t="s">
        <v>28</v>
      </c>
      <c r="J536" s="65" t="s">
        <v>1555</v>
      </c>
      <c r="K536" s="115" t="s">
        <v>4125</v>
      </c>
      <c r="M536" s="138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10" t="s">
        <v>2444</v>
      </c>
      <c r="U536" s="117" t="s">
        <v>2444</v>
      </c>
      <c r="V536" s="117" t="s">
        <v>2444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61" t="str">
        <f>IF(ISNA(VLOOKUP(X536,Sheet2!J:J,1,0)),"//","")</f>
        <v/>
      </c>
      <c r="AC536" s="110" t="str">
        <f t="shared" si="111"/>
        <v/>
      </c>
      <c r="AD536" t="b">
        <f t="shared" si="112"/>
        <v>1</v>
      </c>
    </row>
    <row r="537" spans="1:30" s="17" customFormat="1">
      <c r="A537" s="110">
        <f t="shared" si="116"/>
        <v>537</v>
      </c>
      <c r="B537" s="55">
        <f t="shared" si="105"/>
        <v>516</v>
      </c>
      <c r="C537" s="112" t="s">
        <v>4105</v>
      </c>
      <c r="D537" s="112" t="s">
        <v>7</v>
      </c>
      <c r="E537" s="137" t="str">
        <f t="shared" si="113"/>
        <v>"0516"</v>
      </c>
      <c r="F537" s="113" t="str">
        <f t="shared" si="114"/>
        <v>"0516"</v>
      </c>
      <c r="G537" s="194">
        <v>0</v>
      </c>
      <c r="H537" s="194">
        <v>0</v>
      </c>
      <c r="I537" s="181" t="s">
        <v>28</v>
      </c>
      <c r="J537" s="65" t="s">
        <v>1555</v>
      </c>
      <c r="K537" s="115" t="s">
        <v>4125</v>
      </c>
      <c r="M537" s="138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10" t="s">
        <v>2444</v>
      </c>
      <c r="U537" s="117" t="s">
        <v>2444</v>
      </c>
      <c r="V537" s="117" t="s">
        <v>2444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61" t="str">
        <f>IF(ISNA(VLOOKUP(X537,Sheet2!J:J,1,0)),"//","")</f>
        <v/>
      </c>
      <c r="AC537" s="110" t="str">
        <f t="shared" si="111"/>
        <v/>
      </c>
      <c r="AD537" t="b">
        <f t="shared" si="112"/>
        <v>1</v>
      </c>
    </row>
    <row r="538" spans="1:30" s="17" customFormat="1">
      <c r="A538" s="110">
        <f t="shared" si="116"/>
        <v>538</v>
      </c>
      <c r="B538" s="55">
        <f t="shared" si="105"/>
        <v>517</v>
      </c>
      <c r="C538" s="112" t="s">
        <v>4105</v>
      </c>
      <c r="D538" s="112" t="s">
        <v>7</v>
      </c>
      <c r="E538" s="137" t="str">
        <f t="shared" si="113"/>
        <v>"0517"</v>
      </c>
      <c r="F538" s="113" t="str">
        <f t="shared" si="114"/>
        <v>"0517"</v>
      </c>
      <c r="G538" s="194">
        <v>0</v>
      </c>
      <c r="H538" s="194">
        <v>0</v>
      </c>
      <c r="I538" s="181" t="s">
        <v>28</v>
      </c>
      <c r="J538" s="65" t="s">
        <v>1555</v>
      </c>
      <c r="K538" s="115" t="s">
        <v>4125</v>
      </c>
      <c r="M538" s="138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10" t="s">
        <v>2444</v>
      </c>
      <c r="U538" s="117" t="s">
        <v>2444</v>
      </c>
      <c r="V538" s="117" t="s">
        <v>2444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61" t="str">
        <f>IF(ISNA(VLOOKUP(X538,Sheet2!J:J,1,0)),"//","")</f>
        <v/>
      </c>
      <c r="AC538" s="110" t="str">
        <f t="shared" si="111"/>
        <v/>
      </c>
      <c r="AD538" t="b">
        <f t="shared" si="112"/>
        <v>1</v>
      </c>
    </row>
    <row r="539" spans="1:30" s="17" customFormat="1">
      <c r="A539" s="110">
        <f t="shared" si="116"/>
        <v>539</v>
      </c>
      <c r="B539" s="55">
        <f t="shared" si="105"/>
        <v>518</v>
      </c>
      <c r="C539" s="112" t="s">
        <v>4105</v>
      </c>
      <c r="D539" s="112" t="s">
        <v>7</v>
      </c>
      <c r="E539" s="137" t="str">
        <f t="shared" si="113"/>
        <v>"0518"</v>
      </c>
      <c r="F539" s="113" t="str">
        <f t="shared" si="114"/>
        <v>"0518"</v>
      </c>
      <c r="G539" s="194">
        <v>0</v>
      </c>
      <c r="H539" s="194">
        <v>0</v>
      </c>
      <c r="I539" s="181" t="s">
        <v>28</v>
      </c>
      <c r="J539" s="65" t="s">
        <v>1555</v>
      </c>
      <c r="K539" s="115" t="s">
        <v>4125</v>
      </c>
      <c r="M539" s="138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10" t="s">
        <v>2444</v>
      </c>
      <c r="U539" s="117" t="s">
        <v>2444</v>
      </c>
      <c r="V539" s="117" t="s">
        <v>2444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61" t="str">
        <f>IF(ISNA(VLOOKUP(X539,Sheet2!J:J,1,0)),"//","")</f>
        <v/>
      </c>
      <c r="AC539" s="110" t="str">
        <f t="shared" si="111"/>
        <v/>
      </c>
      <c r="AD539" t="b">
        <f t="shared" si="112"/>
        <v>1</v>
      </c>
    </row>
    <row r="540" spans="1:30" s="17" customFormat="1">
      <c r="A540" s="110">
        <f t="shared" si="116"/>
        <v>540</v>
      </c>
      <c r="B540" s="55">
        <f t="shared" si="105"/>
        <v>519</v>
      </c>
      <c r="C540" s="112" t="s">
        <v>4105</v>
      </c>
      <c r="D540" s="112" t="s">
        <v>7</v>
      </c>
      <c r="E540" s="137" t="str">
        <f t="shared" si="113"/>
        <v>"0519"</v>
      </c>
      <c r="F540" s="113" t="str">
        <f t="shared" si="114"/>
        <v>"0519"</v>
      </c>
      <c r="G540" s="194">
        <v>0</v>
      </c>
      <c r="H540" s="194">
        <v>0</v>
      </c>
      <c r="I540" s="181" t="s">
        <v>28</v>
      </c>
      <c r="J540" s="65" t="s">
        <v>1555</v>
      </c>
      <c r="K540" s="115" t="s">
        <v>4125</v>
      </c>
      <c r="M540" s="138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10" t="s">
        <v>2444</v>
      </c>
      <c r="U540" s="117" t="s">
        <v>2444</v>
      </c>
      <c r="V540" s="117" t="s">
        <v>2444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61" t="str">
        <f>IF(ISNA(VLOOKUP(X540,Sheet2!J:J,1,0)),"//","")</f>
        <v/>
      </c>
      <c r="AC540" s="110" t="str">
        <f t="shared" si="111"/>
        <v/>
      </c>
      <c r="AD540" t="b">
        <f t="shared" si="112"/>
        <v>1</v>
      </c>
    </row>
    <row r="541" spans="1:30" s="17" customFormat="1">
      <c r="A541" s="110">
        <f t="shared" si="116"/>
        <v>541</v>
      </c>
      <c r="B541" s="55">
        <f t="shared" si="105"/>
        <v>520</v>
      </c>
      <c r="C541" s="112" t="s">
        <v>4105</v>
      </c>
      <c r="D541" s="112" t="s">
        <v>7</v>
      </c>
      <c r="E541" s="137" t="str">
        <f t="shared" si="113"/>
        <v>"0520"</v>
      </c>
      <c r="F541" s="113" t="str">
        <f t="shared" si="114"/>
        <v>"0520"</v>
      </c>
      <c r="G541" s="194">
        <v>0</v>
      </c>
      <c r="H541" s="194">
        <v>0</v>
      </c>
      <c r="I541" s="181" t="s">
        <v>28</v>
      </c>
      <c r="J541" s="65" t="s">
        <v>1555</v>
      </c>
      <c r="K541" s="115" t="s">
        <v>4125</v>
      </c>
      <c r="M541" s="138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10" t="s">
        <v>2444</v>
      </c>
      <c r="U541" s="117" t="s">
        <v>2444</v>
      </c>
      <c r="V541" s="117" t="s">
        <v>2444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61" t="str">
        <f>IF(ISNA(VLOOKUP(X541,Sheet2!J:J,1,0)),"//","")</f>
        <v/>
      </c>
      <c r="AC541" s="110" t="str">
        <f t="shared" si="111"/>
        <v/>
      </c>
      <c r="AD541" t="b">
        <f t="shared" si="112"/>
        <v>1</v>
      </c>
    </row>
    <row r="542" spans="1:30" s="17" customFormat="1">
      <c r="A542" s="110">
        <f t="shared" si="116"/>
        <v>542</v>
      </c>
      <c r="B542" s="55">
        <f t="shared" si="105"/>
        <v>521</v>
      </c>
      <c r="C542" s="112" t="s">
        <v>4105</v>
      </c>
      <c r="D542" s="112" t="s">
        <v>7</v>
      </c>
      <c r="E542" s="137" t="str">
        <f t="shared" si="113"/>
        <v>"0521"</v>
      </c>
      <c r="F542" s="113" t="str">
        <f t="shared" si="114"/>
        <v>"0521"</v>
      </c>
      <c r="G542" s="194">
        <v>0</v>
      </c>
      <c r="H542" s="194">
        <v>0</v>
      </c>
      <c r="I542" s="181" t="s">
        <v>28</v>
      </c>
      <c r="J542" s="65" t="s">
        <v>1555</v>
      </c>
      <c r="K542" s="115" t="s">
        <v>4125</v>
      </c>
      <c r="M542" s="138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10" t="s">
        <v>2444</v>
      </c>
      <c r="U542" s="117" t="s">
        <v>2444</v>
      </c>
      <c r="V542" s="117" t="s">
        <v>2444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61" t="str">
        <f>IF(ISNA(VLOOKUP(X542,Sheet2!J:J,1,0)),"//","")</f>
        <v/>
      </c>
      <c r="AC542" s="110" t="str">
        <f t="shared" si="111"/>
        <v/>
      </c>
      <c r="AD542" t="b">
        <f t="shared" si="112"/>
        <v>1</v>
      </c>
    </row>
    <row r="543" spans="1:30" s="17" customFormat="1">
      <c r="A543" s="110">
        <f t="shared" si="116"/>
        <v>543</v>
      </c>
      <c r="B543" s="55">
        <f t="shared" si="105"/>
        <v>522</v>
      </c>
      <c r="C543" s="112" t="s">
        <v>4105</v>
      </c>
      <c r="D543" s="112" t="s">
        <v>7</v>
      </c>
      <c r="E543" s="137" t="str">
        <f t="shared" si="113"/>
        <v>"0522"</v>
      </c>
      <c r="F543" s="113" t="str">
        <f t="shared" si="114"/>
        <v>"0522"</v>
      </c>
      <c r="G543" s="194">
        <v>0</v>
      </c>
      <c r="H543" s="194">
        <v>0</v>
      </c>
      <c r="I543" s="181" t="s">
        <v>28</v>
      </c>
      <c r="J543" s="65" t="s">
        <v>1555</v>
      </c>
      <c r="K543" s="115" t="s">
        <v>4125</v>
      </c>
      <c r="M543" s="138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10" t="s">
        <v>2444</v>
      </c>
      <c r="U543" s="117" t="s">
        <v>2444</v>
      </c>
      <c r="V543" s="117" t="s">
        <v>2444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61" t="str">
        <f>IF(ISNA(VLOOKUP(X543,Sheet2!J:J,1,0)),"//","")</f>
        <v/>
      </c>
      <c r="AC543" s="110" t="str">
        <f t="shared" si="111"/>
        <v/>
      </c>
      <c r="AD543" t="b">
        <f t="shared" si="112"/>
        <v>1</v>
      </c>
    </row>
    <row r="544" spans="1:30" s="17" customFormat="1">
      <c r="A544" s="110">
        <f t="shared" si="116"/>
        <v>544</v>
      </c>
      <c r="B544" s="55">
        <f t="shared" si="105"/>
        <v>523</v>
      </c>
      <c r="C544" s="112" t="s">
        <v>4105</v>
      </c>
      <c r="D544" s="112" t="s">
        <v>7</v>
      </c>
      <c r="E544" s="137" t="str">
        <f t="shared" si="113"/>
        <v>"0523"</v>
      </c>
      <c r="F544" s="113" t="str">
        <f t="shared" si="114"/>
        <v>"0523"</v>
      </c>
      <c r="G544" s="194">
        <v>0</v>
      </c>
      <c r="H544" s="194">
        <v>0</v>
      </c>
      <c r="I544" s="181" t="s">
        <v>28</v>
      </c>
      <c r="J544" s="65" t="s">
        <v>1555</v>
      </c>
      <c r="K544" s="115" t="s">
        <v>4125</v>
      </c>
      <c r="M544" s="138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10" t="s">
        <v>2444</v>
      </c>
      <c r="U544" s="117" t="s">
        <v>2444</v>
      </c>
      <c r="V544" s="117" t="s">
        <v>2444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61" t="str">
        <f>IF(ISNA(VLOOKUP(X544,Sheet2!J:J,1,0)),"//","")</f>
        <v/>
      </c>
      <c r="AC544" s="110" t="str">
        <f t="shared" si="111"/>
        <v/>
      </c>
      <c r="AD544" t="b">
        <f t="shared" si="112"/>
        <v>1</v>
      </c>
    </row>
    <row r="545" spans="1:30" s="17" customFormat="1">
      <c r="A545" s="110">
        <f t="shared" si="116"/>
        <v>545</v>
      </c>
      <c r="B545" s="55">
        <f t="shared" si="105"/>
        <v>524</v>
      </c>
      <c r="C545" s="112" t="s">
        <v>4105</v>
      </c>
      <c r="D545" s="112" t="s">
        <v>7</v>
      </c>
      <c r="E545" s="137" t="str">
        <f t="shared" si="113"/>
        <v>"0524"</v>
      </c>
      <c r="F545" s="113" t="str">
        <f t="shared" si="114"/>
        <v>"0524"</v>
      </c>
      <c r="G545" s="194">
        <v>0</v>
      </c>
      <c r="H545" s="194">
        <v>0</v>
      </c>
      <c r="I545" s="181" t="s">
        <v>28</v>
      </c>
      <c r="J545" s="65" t="s">
        <v>1555</v>
      </c>
      <c r="K545" s="115" t="s">
        <v>4125</v>
      </c>
      <c r="M545" s="138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10" t="s">
        <v>2444</v>
      </c>
      <c r="U545" s="117" t="s">
        <v>2444</v>
      </c>
      <c r="V545" s="117" t="s">
        <v>2444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61" t="str">
        <f>IF(ISNA(VLOOKUP(X545,Sheet2!J:J,1,0)),"//","")</f>
        <v/>
      </c>
      <c r="AC545" s="110" t="str">
        <f t="shared" si="111"/>
        <v/>
      </c>
      <c r="AD545" t="b">
        <f t="shared" si="112"/>
        <v>1</v>
      </c>
    </row>
    <row r="546" spans="1:30" s="17" customFormat="1">
      <c r="A546" s="110">
        <f t="shared" si="116"/>
        <v>546</v>
      </c>
      <c r="B546" s="55">
        <f t="shared" si="105"/>
        <v>525</v>
      </c>
      <c r="C546" s="112" t="s">
        <v>4105</v>
      </c>
      <c r="D546" s="112" t="s">
        <v>7</v>
      </c>
      <c r="E546" s="137" t="str">
        <f t="shared" si="113"/>
        <v>"0525"</v>
      </c>
      <c r="F546" s="113" t="str">
        <f t="shared" si="114"/>
        <v>"0525"</v>
      </c>
      <c r="G546" s="194">
        <v>0</v>
      </c>
      <c r="H546" s="194">
        <v>0</v>
      </c>
      <c r="I546" s="181" t="s">
        <v>28</v>
      </c>
      <c r="J546" s="65" t="s">
        <v>1555</v>
      </c>
      <c r="K546" s="115" t="s">
        <v>4125</v>
      </c>
      <c r="M546" s="138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10" t="s">
        <v>2444</v>
      </c>
      <c r="U546" s="117" t="s">
        <v>2444</v>
      </c>
      <c r="V546" s="117" t="s">
        <v>2444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61" t="str">
        <f>IF(ISNA(VLOOKUP(X546,Sheet2!J:J,1,0)),"//","")</f>
        <v/>
      </c>
      <c r="AC546" s="110" t="str">
        <f t="shared" si="111"/>
        <v/>
      </c>
      <c r="AD546" t="b">
        <f t="shared" si="112"/>
        <v>1</v>
      </c>
    </row>
    <row r="547" spans="1:30" s="17" customFormat="1">
      <c r="A547" s="110">
        <f t="shared" si="116"/>
        <v>547</v>
      </c>
      <c r="B547" s="55">
        <f t="shared" si="105"/>
        <v>526</v>
      </c>
      <c r="C547" s="112" t="s">
        <v>4105</v>
      </c>
      <c r="D547" s="112" t="s">
        <v>7</v>
      </c>
      <c r="E547" s="137" t="str">
        <f t="shared" si="113"/>
        <v>"0526"</v>
      </c>
      <c r="F547" s="113" t="str">
        <f t="shared" si="114"/>
        <v>"0526"</v>
      </c>
      <c r="G547" s="194">
        <v>0</v>
      </c>
      <c r="H547" s="194">
        <v>0</v>
      </c>
      <c r="I547" s="181" t="s">
        <v>28</v>
      </c>
      <c r="J547" s="65" t="s">
        <v>1555</v>
      </c>
      <c r="K547" s="115" t="s">
        <v>4125</v>
      </c>
      <c r="M547" s="138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10" t="s">
        <v>2444</v>
      </c>
      <c r="U547" s="117" t="s">
        <v>2444</v>
      </c>
      <c r="V547" s="117" t="s">
        <v>2444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61" t="str">
        <f>IF(ISNA(VLOOKUP(X547,Sheet2!J:J,1,0)),"//","")</f>
        <v/>
      </c>
      <c r="AC547" s="110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2444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2444</v>
      </c>
      <c r="U548" s="90" t="s">
        <v>2444</v>
      </c>
      <c r="V548" s="90" t="s">
        <v>2444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61" t="str">
        <f>IF(ISNA(VLOOKUP(X548,Sheet2!J:J,1,0)),"//","")</f>
        <v/>
      </c>
      <c r="AC548" s="110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2444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2444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2444</v>
      </c>
      <c r="U549" s="90" t="s">
        <v>2444</v>
      </c>
      <c r="V549" s="90" t="s">
        <v>2444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61" t="str">
        <f>IF(ISNA(VLOOKUP(X549,Sheet2!J:J,1,0)),"//","")</f>
        <v/>
      </c>
      <c r="AC549" s="110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2975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2444</v>
      </c>
      <c r="U550" s="90" t="s">
        <v>2444</v>
      </c>
      <c r="V550" s="90" t="s">
        <v>2444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61" t="str">
        <f>IF(ISNA(VLOOKUP(X550,Sheet2!J:J,1,0)),"//","")</f>
        <v/>
      </c>
      <c r="AC550" s="110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4106</v>
      </c>
      <c r="D551" s="59" t="s">
        <v>1139</v>
      </c>
      <c r="E551" s="65" t="s">
        <v>505</v>
      </c>
      <c r="F551" s="65" t="s">
        <v>505</v>
      </c>
      <c r="G551" s="91">
        <v>0</v>
      </c>
      <c r="H551" s="91">
        <v>0</v>
      </c>
      <c r="I551" s="187" t="s">
        <v>2732</v>
      </c>
      <c r="J551" s="65" t="s">
        <v>1556</v>
      </c>
      <c r="K551" s="66" t="s">
        <v>4125</v>
      </c>
      <c r="L551" s="67" t="s">
        <v>3113</v>
      </c>
      <c r="M551" s="63" t="s">
        <v>2310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2957</v>
      </c>
      <c r="U551" s="70" t="s">
        <v>2444</v>
      </c>
      <c r="V551" s="70" t="s">
        <v>2444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61" t="str">
        <f>IF(ISNA(VLOOKUP(X551,Sheet2!J:J,1,0)),"//","")</f>
        <v/>
      </c>
      <c r="AC551" s="110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4106</v>
      </c>
      <c r="D552" s="59" t="s">
        <v>1140</v>
      </c>
      <c r="E552" s="65" t="s">
        <v>506</v>
      </c>
      <c r="F552" s="65" t="s">
        <v>506</v>
      </c>
      <c r="G552" s="91">
        <v>0</v>
      </c>
      <c r="H552" s="91">
        <v>0</v>
      </c>
      <c r="I552" s="187" t="s">
        <v>2732</v>
      </c>
      <c r="J552" s="65" t="s">
        <v>1556</v>
      </c>
      <c r="K552" s="66" t="s">
        <v>4125</v>
      </c>
      <c r="L552" s="67" t="s">
        <v>3114</v>
      </c>
      <c r="M552" s="63" t="s">
        <v>2311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2957</v>
      </c>
      <c r="U552" s="70" t="s">
        <v>2444</v>
      </c>
      <c r="V552" s="70" t="s">
        <v>2444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61" t="str">
        <f>IF(ISNA(VLOOKUP(X552,Sheet2!J:J,1,0)),"//","")</f>
        <v/>
      </c>
      <c r="AC552" s="110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4106</v>
      </c>
      <c r="D553" s="59" t="s">
        <v>1141</v>
      </c>
      <c r="E553" s="65" t="s">
        <v>507</v>
      </c>
      <c r="F553" s="65" t="s">
        <v>507</v>
      </c>
      <c r="G553" s="91">
        <v>0</v>
      </c>
      <c r="H553" s="91">
        <v>0</v>
      </c>
      <c r="I553" s="187" t="s">
        <v>2732</v>
      </c>
      <c r="J553" s="65" t="s">
        <v>1556</v>
      </c>
      <c r="K553" s="66" t="s">
        <v>4125</v>
      </c>
      <c r="L553" s="67" t="s">
        <v>3115</v>
      </c>
      <c r="M553" s="63" t="s">
        <v>2312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2957</v>
      </c>
      <c r="U553" s="70" t="s">
        <v>2444</v>
      </c>
      <c r="V553" s="70" t="s">
        <v>2444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61" t="str">
        <f>IF(ISNA(VLOOKUP(X553,Sheet2!J:J,1,0)),"//","")</f>
        <v>//</v>
      </c>
      <c r="AC553" s="110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4106</v>
      </c>
      <c r="D554" s="59" t="s">
        <v>1138</v>
      </c>
      <c r="E554" s="65" t="s">
        <v>501</v>
      </c>
      <c r="F554" s="65" t="s">
        <v>501</v>
      </c>
      <c r="G554" s="91">
        <v>0</v>
      </c>
      <c r="H554" s="91">
        <v>0</v>
      </c>
      <c r="I554" s="187" t="s">
        <v>2732</v>
      </c>
      <c r="J554" s="65" t="s">
        <v>1556</v>
      </c>
      <c r="K554" s="66" t="s">
        <v>4125</v>
      </c>
      <c r="L554" s="67" t="s">
        <v>3116</v>
      </c>
      <c r="M554" s="63" t="s">
        <v>2313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2957</v>
      </c>
      <c r="U554" s="70" t="s">
        <v>2444</v>
      </c>
      <c r="V554" s="70" t="s">
        <v>2444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61" t="str">
        <f>IF(ISNA(VLOOKUP(X554,Sheet2!J:J,1,0)),"//","")</f>
        <v>//</v>
      </c>
      <c r="AC554" s="110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4106</v>
      </c>
      <c r="D555" s="59" t="s">
        <v>1134</v>
      </c>
      <c r="E555" s="65" t="s">
        <v>349</v>
      </c>
      <c r="F555" s="65" t="s">
        <v>349</v>
      </c>
      <c r="G555" s="91">
        <v>0</v>
      </c>
      <c r="H555" s="91">
        <v>0</v>
      </c>
      <c r="I555" s="187" t="s">
        <v>2732</v>
      </c>
      <c r="J555" s="65" t="s">
        <v>1556</v>
      </c>
      <c r="K555" s="66" t="s">
        <v>4125</v>
      </c>
      <c r="L555" s="67" t="s">
        <v>3117</v>
      </c>
      <c r="M555" s="63" t="s">
        <v>2314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2957</v>
      </c>
      <c r="U555" s="70" t="s">
        <v>2444</v>
      </c>
      <c r="V555" s="70" t="s">
        <v>2444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61" t="str">
        <f>IF(ISNA(VLOOKUP(X555,Sheet2!J:J,1,0)),"//","")</f>
        <v>//</v>
      </c>
      <c r="AC555" s="110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4106</v>
      </c>
      <c r="D556" s="59" t="s">
        <v>1135</v>
      </c>
      <c r="E556" s="65" t="s">
        <v>350</v>
      </c>
      <c r="F556" s="65" t="s">
        <v>350</v>
      </c>
      <c r="G556" s="91">
        <v>0</v>
      </c>
      <c r="H556" s="91">
        <v>0</v>
      </c>
      <c r="I556" s="187" t="s">
        <v>2732</v>
      </c>
      <c r="J556" s="65" t="s">
        <v>1556</v>
      </c>
      <c r="K556" s="66" t="s">
        <v>4125</v>
      </c>
      <c r="L556" s="67" t="s">
        <v>3118</v>
      </c>
      <c r="M556" s="63" t="s">
        <v>2315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2957</v>
      </c>
      <c r="U556" s="70" t="s">
        <v>2444</v>
      </c>
      <c r="V556" s="70" t="s">
        <v>2444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61" t="str">
        <f>IF(ISNA(VLOOKUP(X556,Sheet2!J:J,1,0)),"//","")</f>
        <v>//</v>
      </c>
      <c r="AC556" s="110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4106</v>
      </c>
      <c r="D557" s="59" t="s">
        <v>1136</v>
      </c>
      <c r="E557" s="65" t="s">
        <v>351</v>
      </c>
      <c r="F557" s="65" t="s">
        <v>351</v>
      </c>
      <c r="G557" s="91">
        <v>0</v>
      </c>
      <c r="H557" s="91">
        <v>0</v>
      </c>
      <c r="I557" s="187" t="s">
        <v>2732</v>
      </c>
      <c r="J557" s="65" t="s">
        <v>1556</v>
      </c>
      <c r="K557" s="66" t="s">
        <v>4125</v>
      </c>
      <c r="L557" s="67" t="s">
        <v>3119</v>
      </c>
      <c r="M557" s="63" t="s">
        <v>2316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2957</v>
      </c>
      <c r="U557" s="70" t="s">
        <v>2444</v>
      </c>
      <c r="V557" s="70" t="s">
        <v>2444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61" t="str">
        <f>IF(ISNA(VLOOKUP(X557,Sheet2!J:J,1,0)),"//","")</f>
        <v/>
      </c>
      <c r="AC557" s="110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4106</v>
      </c>
      <c r="D558" s="59" t="s">
        <v>1137</v>
      </c>
      <c r="E558" s="65" t="s">
        <v>352</v>
      </c>
      <c r="F558" s="65" t="s">
        <v>352</v>
      </c>
      <c r="G558" s="91">
        <v>0</v>
      </c>
      <c r="H558" s="91">
        <v>0</v>
      </c>
      <c r="I558" s="187" t="s">
        <v>2732</v>
      </c>
      <c r="J558" s="65" t="s">
        <v>1556</v>
      </c>
      <c r="K558" s="66" t="s">
        <v>4125</v>
      </c>
      <c r="L558" s="67" t="s">
        <v>3120</v>
      </c>
      <c r="M558" s="63" t="s">
        <v>2317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2957</v>
      </c>
      <c r="U558" s="70" t="s">
        <v>2444</v>
      </c>
      <c r="V558" s="70" t="s">
        <v>2444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61" t="str">
        <f>IF(ISNA(VLOOKUP(X558,Sheet2!J:J,1,0)),"//","")</f>
        <v>//</v>
      </c>
      <c r="AC558" s="110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4106</v>
      </c>
      <c r="D559" s="59" t="s">
        <v>1130</v>
      </c>
      <c r="E559" s="65" t="s">
        <v>173</v>
      </c>
      <c r="F559" s="65" t="s">
        <v>173</v>
      </c>
      <c r="G559" s="68">
        <v>0</v>
      </c>
      <c r="H559" s="68">
        <v>0</v>
      </c>
      <c r="I559" s="187" t="s">
        <v>2732</v>
      </c>
      <c r="J559" s="65" t="s">
        <v>1556</v>
      </c>
      <c r="K559" s="66" t="s">
        <v>4125</v>
      </c>
      <c r="L559" s="67" t="s">
        <v>3121</v>
      </c>
      <c r="M559" s="63" t="s">
        <v>2318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2957</v>
      </c>
      <c r="U559" s="70" t="s">
        <v>2444</v>
      </c>
      <c r="V559" s="70" t="s">
        <v>2444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61" t="str">
        <f>IF(ISNA(VLOOKUP(X559,Sheet2!J:J,1,0)),"//","")</f>
        <v>//</v>
      </c>
      <c r="AC559" s="110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4106</v>
      </c>
      <c r="D560" s="59" t="s">
        <v>1127</v>
      </c>
      <c r="E560" s="65" t="s">
        <v>141</v>
      </c>
      <c r="F560" s="65" t="s">
        <v>141</v>
      </c>
      <c r="G560" s="68">
        <v>0</v>
      </c>
      <c r="H560" s="68">
        <v>0</v>
      </c>
      <c r="I560" s="187" t="s">
        <v>2732</v>
      </c>
      <c r="J560" s="65" t="s">
        <v>1556</v>
      </c>
      <c r="K560" s="66" t="s">
        <v>4125</v>
      </c>
      <c r="L560" s="59" t="s">
        <v>3122</v>
      </c>
      <c r="M560" s="63" t="s">
        <v>2319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2957</v>
      </c>
      <c r="U560" s="70" t="s">
        <v>2444</v>
      </c>
      <c r="V560" s="70" t="s">
        <v>2444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61" t="str">
        <f>IF(ISNA(VLOOKUP(X560,Sheet2!J:J,1,0)),"//","")</f>
        <v>//</v>
      </c>
      <c r="AC560" s="110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4106</v>
      </c>
      <c r="D561" s="59" t="s">
        <v>1128</v>
      </c>
      <c r="E561" s="65" t="s">
        <v>154</v>
      </c>
      <c r="F561" s="65" t="s">
        <v>154</v>
      </c>
      <c r="G561" s="68">
        <v>0</v>
      </c>
      <c r="H561" s="68">
        <v>0</v>
      </c>
      <c r="I561" s="187" t="s">
        <v>2732</v>
      </c>
      <c r="J561" s="65" t="s">
        <v>1556</v>
      </c>
      <c r="K561" s="66" t="s">
        <v>4125</v>
      </c>
      <c r="L561" s="59" t="s">
        <v>3123</v>
      </c>
      <c r="M561" s="63" t="s">
        <v>2320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2957</v>
      </c>
      <c r="U561" s="70" t="s">
        <v>2444</v>
      </c>
      <c r="V561" s="70" t="s">
        <v>2444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61" t="str">
        <f>IF(ISNA(VLOOKUP(X561,Sheet2!J:J,1,0)),"//","")</f>
        <v>//</v>
      </c>
      <c r="AC561" s="110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4106</v>
      </c>
      <c r="D562" s="59" t="s">
        <v>1129</v>
      </c>
      <c r="E562" s="65" t="s">
        <v>161</v>
      </c>
      <c r="F562" s="65" t="s">
        <v>161</v>
      </c>
      <c r="G562" s="68">
        <v>0</v>
      </c>
      <c r="H562" s="68">
        <v>0</v>
      </c>
      <c r="I562" s="187" t="s">
        <v>2732</v>
      </c>
      <c r="J562" s="65" t="s">
        <v>1556</v>
      </c>
      <c r="K562" s="66" t="s">
        <v>4125</v>
      </c>
      <c r="L562" s="59" t="s">
        <v>2977</v>
      </c>
      <c r="M562" s="63" t="s">
        <v>2321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2957</v>
      </c>
      <c r="U562" s="70" t="s">
        <v>2444</v>
      </c>
      <c r="V562" s="70" t="s">
        <v>2444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61" t="str">
        <f>IF(ISNA(VLOOKUP(X562,Sheet2!J:J,1,0)),"//","")</f>
        <v>//</v>
      </c>
      <c r="AC562" s="110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4106</v>
      </c>
      <c r="D563" s="59" t="s">
        <v>1144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1556</v>
      </c>
      <c r="K563" s="66" t="s">
        <v>4125</v>
      </c>
      <c r="L563" s="59"/>
      <c r="M563" s="63" t="s">
        <v>1144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2957</v>
      </c>
      <c r="U563" s="70" t="s">
        <v>2444</v>
      </c>
      <c r="V563" s="70" t="s">
        <v>3049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61" t="str">
        <f>IF(ISNA(VLOOKUP(X563,Sheet2!J:J,1,0)),"//","")</f>
        <v/>
      </c>
      <c r="AC563" s="110" t="str">
        <f t="shared" si="111"/>
        <v/>
      </c>
      <c r="AD563" t="b">
        <f t="shared" si="112"/>
        <v>0</v>
      </c>
    </row>
    <row r="564" spans="1:30" s="17" customFormat="1">
      <c r="A564" s="110">
        <f t="shared" si="118"/>
        <v>564</v>
      </c>
      <c r="B564" s="55">
        <f t="shared" si="105"/>
        <v>540</v>
      </c>
      <c r="C564" s="112" t="s">
        <v>4105</v>
      </c>
      <c r="D564" s="112" t="s">
        <v>7</v>
      </c>
      <c r="E564" s="137" t="str">
        <f t="shared" ref="E564:E571" si="120">CHAR(34)&amp;IF(B564&lt;10,"000",IF(B564&lt;100,"00",IF(B564&lt;1000,"0","")))&amp;$B564&amp;CHAR(34)</f>
        <v>"0540"</v>
      </c>
      <c r="F564" s="113" t="str">
        <f t="shared" ref="F564:F571" si="121">E564</f>
        <v>"0540"</v>
      </c>
      <c r="G564" s="194">
        <v>0</v>
      </c>
      <c r="H564" s="194">
        <v>0</v>
      </c>
      <c r="I564" s="181" t="s">
        <v>28</v>
      </c>
      <c r="J564" s="114" t="s">
        <v>1556</v>
      </c>
      <c r="K564" s="115" t="s">
        <v>4125</v>
      </c>
      <c r="M564" s="138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10" t="s">
        <v>2444</v>
      </c>
      <c r="U564" s="117" t="s">
        <v>2444</v>
      </c>
      <c r="V564" s="117" t="s">
        <v>2444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61" t="str">
        <f>IF(ISNA(VLOOKUP(X564,Sheet2!J:J,1,0)),"//","")</f>
        <v/>
      </c>
      <c r="AC564" s="110" t="str">
        <f t="shared" si="111"/>
        <v/>
      </c>
      <c r="AD564" t="b">
        <f t="shared" si="112"/>
        <v>1</v>
      </c>
    </row>
    <row r="565" spans="1:30" s="17" customFormat="1">
      <c r="A565" s="110">
        <f t="shared" si="118"/>
        <v>565</v>
      </c>
      <c r="B565" s="55">
        <f t="shared" si="105"/>
        <v>541</v>
      </c>
      <c r="C565" s="112" t="s">
        <v>4105</v>
      </c>
      <c r="D565" s="112" t="s">
        <v>7</v>
      </c>
      <c r="E565" s="137" t="str">
        <f t="shared" si="120"/>
        <v>"0541"</v>
      </c>
      <c r="F565" s="113" t="str">
        <f t="shared" si="121"/>
        <v>"0541"</v>
      </c>
      <c r="G565" s="194">
        <v>0</v>
      </c>
      <c r="H565" s="194">
        <v>0</v>
      </c>
      <c r="I565" s="181" t="s">
        <v>28</v>
      </c>
      <c r="J565" s="114" t="s">
        <v>1556</v>
      </c>
      <c r="K565" s="115" t="s">
        <v>4125</v>
      </c>
      <c r="M565" s="138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10" t="s">
        <v>2444</v>
      </c>
      <c r="U565" s="117" t="s">
        <v>2444</v>
      </c>
      <c r="V565" s="117" t="s">
        <v>2444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61" t="str">
        <f>IF(ISNA(VLOOKUP(X565,Sheet2!J:J,1,0)),"//","")</f>
        <v/>
      </c>
      <c r="AC565" s="110" t="str">
        <f t="shared" si="111"/>
        <v/>
      </c>
      <c r="AD565" t="b">
        <f t="shared" si="112"/>
        <v>1</v>
      </c>
    </row>
    <row r="566" spans="1:30" s="17" customFormat="1">
      <c r="A566" s="110">
        <f t="shared" si="118"/>
        <v>566</v>
      </c>
      <c r="B566" s="55">
        <f t="shared" si="105"/>
        <v>542</v>
      </c>
      <c r="C566" s="112" t="s">
        <v>4105</v>
      </c>
      <c r="D566" s="112" t="s">
        <v>7</v>
      </c>
      <c r="E566" s="137" t="str">
        <f t="shared" si="120"/>
        <v>"0542"</v>
      </c>
      <c r="F566" s="113" t="str">
        <f t="shared" si="121"/>
        <v>"0542"</v>
      </c>
      <c r="G566" s="194">
        <v>0</v>
      </c>
      <c r="H566" s="194">
        <v>0</v>
      </c>
      <c r="I566" s="181" t="s">
        <v>28</v>
      </c>
      <c r="J566" s="114" t="s">
        <v>1556</v>
      </c>
      <c r="K566" s="115" t="s">
        <v>4125</v>
      </c>
      <c r="M566" s="138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10" t="s">
        <v>2444</v>
      </c>
      <c r="U566" s="117" t="s">
        <v>2444</v>
      </c>
      <c r="V566" s="117" t="s">
        <v>2444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61" t="str">
        <f>IF(ISNA(VLOOKUP(X566,Sheet2!J:J,1,0)),"//","")</f>
        <v/>
      </c>
      <c r="AC566" s="110" t="str">
        <f t="shared" si="111"/>
        <v/>
      </c>
      <c r="AD566" t="b">
        <f t="shared" si="112"/>
        <v>1</v>
      </c>
    </row>
    <row r="567" spans="1:30" s="17" customFormat="1">
      <c r="A567" s="110">
        <f t="shared" si="118"/>
        <v>567</v>
      </c>
      <c r="B567" s="55">
        <f t="shared" si="105"/>
        <v>543</v>
      </c>
      <c r="C567" s="112" t="s">
        <v>4105</v>
      </c>
      <c r="D567" s="112" t="s">
        <v>7</v>
      </c>
      <c r="E567" s="137" t="str">
        <f t="shared" si="120"/>
        <v>"0543"</v>
      </c>
      <c r="F567" s="113" t="str">
        <f t="shared" si="121"/>
        <v>"0543"</v>
      </c>
      <c r="G567" s="194">
        <v>0</v>
      </c>
      <c r="H567" s="194">
        <v>0</v>
      </c>
      <c r="I567" s="181" t="s">
        <v>28</v>
      </c>
      <c r="J567" s="114" t="s">
        <v>1556</v>
      </c>
      <c r="K567" s="115" t="s">
        <v>4125</v>
      </c>
      <c r="M567" s="138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10" t="s">
        <v>2444</v>
      </c>
      <c r="U567" s="117" t="s">
        <v>2444</v>
      </c>
      <c r="V567" s="117" t="s">
        <v>2444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61" t="str">
        <f>IF(ISNA(VLOOKUP(X567,Sheet2!J:J,1,0)),"//","")</f>
        <v/>
      </c>
      <c r="AC567" s="110" t="str">
        <f t="shared" si="111"/>
        <v/>
      </c>
      <c r="AD567" t="b">
        <f t="shared" si="112"/>
        <v>1</v>
      </c>
    </row>
    <row r="568" spans="1:30" s="17" customFormat="1">
      <c r="A568" s="110">
        <f t="shared" si="118"/>
        <v>568</v>
      </c>
      <c r="B568" s="55">
        <f t="shared" si="105"/>
        <v>544</v>
      </c>
      <c r="C568" s="112" t="s">
        <v>4105</v>
      </c>
      <c r="D568" s="112" t="s">
        <v>7</v>
      </c>
      <c r="E568" s="137" t="str">
        <f t="shared" si="120"/>
        <v>"0544"</v>
      </c>
      <c r="F568" s="113" t="str">
        <f t="shared" si="121"/>
        <v>"0544"</v>
      </c>
      <c r="G568" s="194">
        <v>0</v>
      </c>
      <c r="H568" s="194">
        <v>0</v>
      </c>
      <c r="I568" s="181" t="s">
        <v>28</v>
      </c>
      <c r="J568" s="114" t="s">
        <v>1556</v>
      </c>
      <c r="K568" s="115" t="s">
        <v>4125</v>
      </c>
      <c r="M568" s="138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10" t="s">
        <v>2444</v>
      </c>
      <c r="U568" s="117" t="s">
        <v>2444</v>
      </c>
      <c r="V568" s="117" t="s">
        <v>2444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61" t="str">
        <f>IF(ISNA(VLOOKUP(X568,Sheet2!J:J,1,0)),"//","")</f>
        <v/>
      </c>
      <c r="AC568" s="110" t="str">
        <f t="shared" si="111"/>
        <v/>
      </c>
      <c r="AD568" t="b">
        <f t="shared" si="112"/>
        <v>1</v>
      </c>
    </row>
    <row r="569" spans="1:30" s="17" customFormat="1">
      <c r="A569" s="110">
        <f t="shared" si="118"/>
        <v>569</v>
      </c>
      <c r="B569" s="55">
        <f t="shared" si="105"/>
        <v>545</v>
      </c>
      <c r="C569" s="112" t="s">
        <v>4105</v>
      </c>
      <c r="D569" s="112" t="s">
        <v>7</v>
      </c>
      <c r="E569" s="137" t="str">
        <f t="shared" si="120"/>
        <v>"0545"</v>
      </c>
      <c r="F569" s="113" t="str">
        <f t="shared" si="121"/>
        <v>"0545"</v>
      </c>
      <c r="G569" s="194">
        <v>0</v>
      </c>
      <c r="H569" s="194">
        <v>0</v>
      </c>
      <c r="I569" s="181" t="s">
        <v>28</v>
      </c>
      <c r="J569" s="114" t="s">
        <v>1556</v>
      </c>
      <c r="K569" s="115" t="s">
        <v>4125</v>
      </c>
      <c r="M569" s="138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10" t="s">
        <v>2444</v>
      </c>
      <c r="U569" s="117" t="s">
        <v>2444</v>
      </c>
      <c r="V569" s="117" t="s">
        <v>2444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61" t="str">
        <f>IF(ISNA(VLOOKUP(X569,Sheet2!J:J,1,0)),"//","")</f>
        <v/>
      </c>
      <c r="AC569" s="110" t="str">
        <f t="shared" si="111"/>
        <v/>
      </c>
      <c r="AD569" t="b">
        <f t="shared" si="112"/>
        <v>1</v>
      </c>
    </row>
    <row r="570" spans="1:30" s="17" customFormat="1">
      <c r="A570" s="110">
        <f t="shared" si="118"/>
        <v>570</v>
      </c>
      <c r="B570" s="55">
        <f t="shared" si="105"/>
        <v>546</v>
      </c>
      <c r="C570" s="112" t="s">
        <v>4105</v>
      </c>
      <c r="D570" s="112" t="s">
        <v>7</v>
      </c>
      <c r="E570" s="137" t="str">
        <f t="shared" si="120"/>
        <v>"0546"</v>
      </c>
      <c r="F570" s="113" t="str">
        <f t="shared" si="121"/>
        <v>"0546"</v>
      </c>
      <c r="G570" s="194">
        <v>0</v>
      </c>
      <c r="H570" s="194">
        <v>0</v>
      </c>
      <c r="I570" s="181" t="s">
        <v>28</v>
      </c>
      <c r="J570" s="114" t="s">
        <v>1556</v>
      </c>
      <c r="K570" s="115" t="s">
        <v>4125</v>
      </c>
      <c r="M570" s="138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10" t="s">
        <v>2444</v>
      </c>
      <c r="U570" s="117" t="s">
        <v>2444</v>
      </c>
      <c r="V570" s="117" t="s">
        <v>2444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61" t="str">
        <f>IF(ISNA(VLOOKUP(X570,Sheet2!J:J,1,0)),"//","")</f>
        <v/>
      </c>
      <c r="AC570" s="110" t="str">
        <f t="shared" si="111"/>
        <v/>
      </c>
      <c r="AD570" t="b">
        <f t="shared" si="112"/>
        <v>1</v>
      </c>
    </row>
    <row r="571" spans="1:30" s="17" customFormat="1">
      <c r="A571" s="110">
        <f t="shared" si="118"/>
        <v>571</v>
      </c>
      <c r="B571" s="55">
        <f t="shared" si="105"/>
        <v>547</v>
      </c>
      <c r="C571" s="112" t="s">
        <v>4105</v>
      </c>
      <c r="D571" s="112" t="s">
        <v>7</v>
      </c>
      <c r="E571" s="137" t="str">
        <f t="shared" si="120"/>
        <v>"0547"</v>
      </c>
      <c r="F571" s="113" t="str">
        <f t="shared" si="121"/>
        <v>"0547"</v>
      </c>
      <c r="G571" s="194">
        <v>0</v>
      </c>
      <c r="H571" s="194">
        <v>0</v>
      </c>
      <c r="I571" s="181" t="s">
        <v>28</v>
      </c>
      <c r="J571" s="114" t="s">
        <v>1556</v>
      </c>
      <c r="K571" s="115" t="s">
        <v>4125</v>
      </c>
      <c r="M571" s="138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10" t="s">
        <v>2444</v>
      </c>
      <c r="U571" s="117" t="s">
        <v>2444</v>
      </c>
      <c r="V571" s="117" t="s">
        <v>2444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61" t="str">
        <f>IF(ISNA(VLOOKUP(X571,Sheet2!J:J,1,0)),"//","")</f>
        <v/>
      </c>
      <c r="AC571" s="110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4106</v>
      </c>
      <c r="D572" s="59" t="s">
        <v>3124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1556</v>
      </c>
      <c r="K572" s="66" t="s">
        <v>4125</v>
      </c>
      <c r="L572" s="67"/>
      <c r="M572" s="63" t="s">
        <v>3124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2444</v>
      </c>
      <c r="U572" s="70" t="s">
        <v>2444</v>
      </c>
      <c r="V572" s="70" t="s">
        <v>2444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61" t="str">
        <f>IF(ISNA(VLOOKUP(X572,Sheet2!J:J,1,0)),"//","")</f>
        <v/>
      </c>
      <c r="AC572" s="110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4106</v>
      </c>
      <c r="D573" s="59" t="s">
        <v>3125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1556</v>
      </c>
      <c r="K573" s="66" t="s">
        <v>4125</v>
      </c>
      <c r="L573" s="67"/>
      <c r="M573" s="63" t="s">
        <v>3125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2444</v>
      </c>
      <c r="U573" s="70" t="s">
        <v>2444</v>
      </c>
      <c r="V573" s="70" t="s">
        <v>2444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61" t="str">
        <f>IF(ISNA(VLOOKUP(X573,Sheet2!J:J,1,0)),"//","")</f>
        <v/>
      </c>
      <c r="AC573" s="110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4106</v>
      </c>
      <c r="D574" s="59" t="s">
        <v>3126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1556</v>
      </c>
      <c r="K574" s="66" t="s">
        <v>4125</v>
      </c>
      <c r="L574" s="67"/>
      <c r="M574" s="63" t="s">
        <v>3126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2444</v>
      </c>
      <c r="U574" s="70" t="s">
        <v>2444</v>
      </c>
      <c r="V574" s="70" t="s">
        <v>2444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61" t="str">
        <f>IF(ISNA(VLOOKUP(X574,Sheet2!J:J,1,0)),"//","")</f>
        <v/>
      </c>
      <c r="AC574" s="110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4106</v>
      </c>
      <c r="D575" s="59" t="s">
        <v>3127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1556</v>
      </c>
      <c r="K575" s="66" t="s">
        <v>4125</v>
      </c>
      <c r="L575" s="67"/>
      <c r="M575" s="63" t="s">
        <v>3127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2444</v>
      </c>
      <c r="U575" s="70" t="s">
        <v>2444</v>
      </c>
      <c r="V575" s="70" t="s">
        <v>2444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61" t="str">
        <f>IF(ISNA(VLOOKUP(X575,Sheet2!J:J,1,0)),"//","")</f>
        <v/>
      </c>
      <c r="AC575" s="110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4106</v>
      </c>
      <c r="D576" s="59" t="s">
        <v>3128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1556</v>
      </c>
      <c r="K576" s="66" t="s">
        <v>4125</v>
      </c>
      <c r="L576" s="67"/>
      <c r="M576" s="63" t="s">
        <v>3128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2444</v>
      </c>
      <c r="U576" s="70" t="s">
        <v>2444</v>
      </c>
      <c r="V576" s="70" t="s">
        <v>2444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61" t="str">
        <f>IF(ISNA(VLOOKUP(X576,Sheet2!J:J,1,0)),"//","")</f>
        <v/>
      </c>
      <c r="AC576" s="110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4106</v>
      </c>
      <c r="D577" s="59" t="s">
        <v>3129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1556</v>
      </c>
      <c r="K577" s="66" t="s">
        <v>4125</v>
      </c>
      <c r="L577" s="67"/>
      <c r="M577" s="63" t="s">
        <v>3129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2444</v>
      </c>
      <c r="U577" s="70" t="s">
        <v>2444</v>
      </c>
      <c r="V577" s="70" t="s">
        <v>2444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61" t="str">
        <f>IF(ISNA(VLOOKUP(X577,Sheet2!J:J,1,0)),"//","")</f>
        <v/>
      </c>
      <c r="AC577" s="110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4106</v>
      </c>
      <c r="D578" s="59" t="s">
        <v>3130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1556</v>
      </c>
      <c r="K578" s="66" t="s">
        <v>4125</v>
      </c>
      <c r="L578" s="67"/>
      <c r="M578" s="63" t="s">
        <v>3130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2444</v>
      </c>
      <c r="U578" s="70" t="s">
        <v>2444</v>
      </c>
      <c r="V578" s="70" t="s">
        <v>2444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61" t="str">
        <f>IF(ISNA(VLOOKUP(X578,Sheet2!J:J,1,0)),"//","")</f>
        <v/>
      </c>
      <c r="AC578" s="110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4106</v>
      </c>
      <c r="D579" s="59" t="s">
        <v>3131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1556</v>
      </c>
      <c r="K579" s="66" t="s">
        <v>4125</v>
      </c>
      <c r="L579" s="67"/>
      <c r="M579" s="63" t="s">
        <v>3131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2444</v>
      </c>
      <c r="U579" s="70" t="s">
        <v>2444</v>
      </c>
      <c r="V579" s="70" t="s">
        <v>2444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61" t="str">
        <f>IF(ISNA(VLOOKUP(X579,Sheet2!J:J,1,0)),"//","")</f>
        <v/>
      </c>
      <c r="AC579" s="110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4106</v>
      </c>
      <c r="D580" s="59" t="s">
        <v>3132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1556</v>
      </c>
      <c r="K580" s="66" t="s">
        <v>4125</v>
      </c>
      <c r="L580" s="67"/>
      <c r="M580" s="63" t="s">
        <v>3132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2444</v>
      </c>
      <c r="U580" s="70" t="s">
        <v>2444</v>
      </c>
      <c r="V580" s="70" t="s">
        <v>2444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61" t="str">
        <f>IF(ISNA(VLOOKUP(X580,Sheet2!J:J,1,0)),"//","")</f>
        <v/>
      </c>
      <c r="AC580" s="110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4106</v>
      </c>
      <c r="D581" s="59" t="s">
        <v>3133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1556</v>
      </c>
      <c r="K581" s="66" t="s">
        <v>4125</v>
      </c>
      <c r="L581" s="67"/>
      <c r="M581" s="63" t="s">
        <v>3133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2444</v>
      </c>
      <c r="U581" s="70" t="s">
        <v>2444</v>
      </c>
      <c r="V581" s="70" t="s">
        <v>2444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61" t="str">
        <f>IF(ISNA(VLOOKUP(X581,Sheet2!J:J,1,0)),"//","")</f>
        <v/>
      </c>
      <c r="AC581" s="110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4106</v>
      </c>
      <c r="D582" s="59" t="s">
        <v>3134</v>
      </c>
      <c r="E582" s="65" t="s">
        <v>349</v>
      </c>
      <c r="F582" s="65" t="s">
        <v>349</v>
      </c>
      <c r="G582" s="68">
        <v>0</v>
      </c>
      <c r="H582" s="68">
        <v>0</v>
      </c>
      <c r="I582" s="174" t="s">
        <v>2730</v>
      </c>
      <c r="J582" s="65" t="s">
        <v>1556</v>
      </c>
      <c r="K582" s="66" t="s">
        <v>4125</v>
      </c>
      <c r="L582" s="67"/>
      <c r="M582" s="63" t="s">
        <v>3134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2444</v>
      </c>
      <c r="U582" s="70" t="s">
        <v>2444</v>
      </c>
      <c r="V582" s="70" t="s">
        <v>2444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61" t="str">
        <f>IF(ISNA(VLOOKUP(X582,Sheet2!J:J,1,0)),"//","")</f>
        <v/>
      </c>
      <c r="AC582" s="110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4106</v>
      </c>
      <c r="D583" s="59" t="s">
        <v>3135</v>
      </c>
      <c r="E583" s="65" t="s">
        <v>350</v>
      </c>
      <c r="F583" s="65" t="s">
        <v>350</v>
      </c>
      <c r="G583" s="68">
        <v>0</v>
      </c>
      <c r="H583" s="68">
        <v>0</v>
      </c>
      <c r="I583" s="174" t="s">
        <v>2730</v>
      </c>
      <c r="J583" s="65" t="s">
        <v>1556</v>
      </c>
      <c r="K583" s="66" t="s">
        <v>4125</v>
      </c>
      <c r="L583" s="67"/>
      <c r="M583" s="63" t="s">
        <v>3135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2444</v>
      </c>
      <c r="U583" s="70" t="s">
        <v>2444</v>
      </c>
      <c r="V583" s="70" t="s">
        <v>2444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61" t="str">
        <f>IF(ISNA(VLOOKUP(X583,Sheet2!J:J,1,0)),"//","")</f>
        <v/>
      </c>
      <c r="AC583" s="110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4106</v>
      </c>
      <c r="D584" s="59" t="s">
        <v>3136</v>
      </c>
      <c r="E584" s="65" t="s">
        <v>351</v>
      </c>
      <c r="F584" s="65" t="s">
        <v>351</v>
      </c>
      <c r="G584" s="68">
        <v>0</v>
      </c>
      <c r="H584" s="68">
        <v>0</v>
      </c>
      <c r="I584" s="174" t="s">
        <v>2730</v>
      </c>
      <c r="J584" s="65" t="s">
        <v>1556</v>
      </c>
      <c r="K584" s="66" t="s">
        <v>4125</v>
      </c>
      <c r="L584" s="67"/>
      <c r="M584" s="63" t="s">
        <v>3136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2444</v>
      </c>
      <c r="U584" s="70" t="s">
        <v>2444</v>
      </c>
      <c r="V584" s="70" t="s">
        <v>2444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61" t="str">
        <f>IF(ISNA(VLOOKUP(X584,Sheet2!J:J,1,0)),"//","")</f>
        <v/>
      </c>
      <c r="AC584" s="110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4106</v>
      </c>
      <c r="D585" s="59" t="s">
        <v>3137</v>
      </c>
      <c r="E585" s="65" t="s">
        <v>352</v>
      </c>
      <c r="F585" s="65" t="s">
        <v>352</v>
      </c>
      <c r="G585" s="68">
        <v>0</v>
      </c>
      <c r="H585" s="68">
        <v>0</v>
      </c>
      <c r="I585" s="174" t="s">
        <v>2730</v>
      </c>
      <c r="J585" s="65" t="s">
        <v>1556</v>
      </c>
      <c r="K585" s="66" t="s">
        <v>4125</v>
      </c>
      <c r="L585" s="67"/>
      <c r="M585" s="63" t="s">
        <v>3137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2444</v>
      </c>
      <c r="U585" s="70" t="s">
        <v>2444</v>
      </c>
      <c r="V585" s="70" t="s">
        <v>2444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61" t="str">
        <f>IF(ISNA(VLOOKUP(X585,Sheet2!J:J,1,0)),"//","")</f>
        <v/>
      </c>
      <c r="AC585" s="110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4106</v>
      </c>
      <c r="D586" s="59" t="s">
        <v>3138</v>
      </c>
      <c r="E586" s="65" t="s">
        <v>493</v>
      </c>
      <c r="F586" s="65" t="s">
        <v>493</v>
      </c>
      <c r="G586" s="68">
        <v>0</v>
      </c>
      <c r="H586" s="68">
        <v>0</v>
      </c>
      <c r="I586" s="174" t="s">
        <v>2730</v>
      </c>
      <c r="J586" s="65" t="s">
        <v>1556</v>
      </c>
      <c r="K586" s="66" t="s">
        <v>4125</v>
      </c>
      <c r="L586" s="67"/>
      <c r="M586" s="63" t="s">
        <v>3138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2444</v>
      </c>
      <c r="U586" s="70" t="s">
        <v>2444</v>
      </c>
      <c r="V586" s="70" t="s">
        <v>2444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61" t="str">
        <f>IF(ISNA(VLOOKUP(X586,Sheet2!J:J,1,0)),"//","")</f>
        <v/>
      </c>
      <c r="AC586" s="110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4106</v>
      </c>
      <c r="D587" s="59" t="s">
        <v>3139</v>
      </c>
      <c r="E587" s="65" t="s">
        <v>97</v>
      </c>
      <c r="F587" s="65" t="s">
        <v>97</v>
      </c>
      <c r="G587" s="68">
        <v>0</v>
      </c>
      <c r="H587" s="68">
        <v>0</v>
      </c>
      <c r="I587" s="174" t="s">
        <v>2730</v>
      </c>
      <c r="J587" s="65" t="s">
        <v>1556</v>
      </c>
      <c r="K587" s="66" t="s">
        <v>4125</v>
      </c>
      <c r="L587" s="67"/>
      <c r="M587" s="63" t="s">
        <v>3139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2444</v>
      </c>
      <c r="U587" s="70" t="s">
        <v>2444</v>
      </c>
      <c r="V587" s="70" t="s">
        <v>2444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61" t="str">
        <f>IF(ISNA(VLOOKUP(X587,Sheet2!J:J,1,0)),"//","")</f>
        <v/>
      </c>
      <c r="AC587" s="110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4106</v>
      </c>
      <c r="D588" s="59" t="s">
        <v>3140</v>
      </c>
      <c r="E588" s="65" t="s">
        <v>123</v>
      </c>
      <c r="F588" s="65" t="s">
        <v>123</v>
      </c>
      <c r="G588" s="68">
        <v>0</v>
      </c>
      <c r="H588" s="68">
        <v>0</v>
      </c>
      <c r="I588" s="174" t="s">
        <v>2730</v>
      </c>
      <c r="J588" s="65" t="s">
        <v>1556</v>
      </c>
      <c r="K588" s="66" t="s">
        <v>4125</v>
      </c>
      <c r="L588" s="67"/>
      <c r="M588" s="63" t="s">
        <v>3140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2444</v>
      </c>
      <c r="U588" s="70" t="s">
        <v>2444</v>
      </c>
      <c r="V588" s="70" t="s">
        <v>2444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61" t="str">
        <f>IF(ISNA(VLOOKUP(X588,Sheet2!J:J,1,0)),"//","")</f>
        <v/>
      </c>
      <c r="AC588" s="110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4106</v>
      </c>
      <c r="D589" s="59" t="s">
        <v>3141</v>
      </c>
      <c r="E589" s="65" t="s">
        <v>494</v>
      </c>
      <c r="F589" s="65" t="s">
        <v>494</v>
      </c>
      <c r="G589" s="68">
        <v>0</v>
      </c>
      <c r="H589" s="68">
        <v>0</v>
      </c>
      <c r="I589" s="174" t="s">
        <v>2730</v>
      </c>
      <c r="J589" s="65" t="s">
        <v>1556</v>
      </c>
      <c r="K589" s="66" t="s">
        <v>4125</v>
      </c>
      <c r="L589" s="67"/>
      <c r="M589" s="63" t="s">
        <v>3141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2444</v>
      </c>
      <c r="U589" s="70" t="s">
        <v>2444</v>
      </c>
      <c r="V589" s="70" t="s">
        <v>2444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61" t="str">
        <f>IF(ISNA(VLOOKUP(X589,Sheet2!J:J,1,0)),"//","")</f>
        <v/>
      </c>
      <c r="AC589" s="110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4106</v>
      </c>
      <c r="D590" s="59" t="s">
        <v>3142</v>
      </c>
      <c r="E590" s="65" t="s">
        <v>141</v>
      </c>
      <c r="F590" s="65" t="s">
        <v>141</v>
      </c>
      <c r="G590" s="68">
        <v>0</v>
      </c>
      <c r="H590" s="68">
        <v>0</v>
      </c>
      <c r="I590" s="174" t="s">
        <v>2730</v>
      </c>
      <c r="J590" s="65" t="s">
        <v>1556</v>
      </c>
      <c r="K590" s="66" t="s">
        <v>4125</v>
      </c>
      <c r="L590" s="67"/>
      <c r="M590" s="63" t="s">
        <v>3142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2444</v>
      </c>
      <c r="U590" s="70" t="s">
        <v>2444</v>
      </c>
      <c r="V590" s="70" t="s">
        <v>2444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61" t="str">
        <f>IF(ISNA(VLOOKUP(X590,Sheet2!J:J,1,0)),"//","")</f>
        <v/>
      </c>
      <c r="AC590" s="110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4106</v>
      </c>
      <c r="D591" s="59" t="s">
        <v>3143</v>
      </c>
      <c r="E591" s="65" t="s">
        <v>154</v>
      </c>
      <c r="F591" s="65" t="s">
        <v>154</v>
      </c>
      <c r="G591" s="68">
        <v>0</v>
      </c>
      <c r="H591" s="68">
        <v>0</v>
      </c>
      <c r="I591" s="174" t="s">
        <v>2730</v>
      </c>
      <c r="J591" s="65" t="s">
        <v>1556</v>
      </c>
      <c r="K591" s="66" t="s">
        <v>4125</v>
      </c>
      <c r="L591" s="67"/>
      <c r="M591" s="63" t="s">
        <v>3143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2444</v>
      </c>
      <c r="U591" s="70" t="s">
        <v>2444</v>
      </c>
      <c r="V591" s="70" t="s">
        <v>2444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61" t="str">
        <f>IF(ISNA(VLOOKUP(X591,Sheet2!J:J,1,0)),"//","")</f>
        <v/>
      </c>
      <c r="AC591" s="110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4106</v>
      </c>
      <c r="D592" s="59" t="s">
        <v>3144</v>
      </c>
      <c r="E592" s="65" t="s">
        <v>161</v>
      </c>
      <c r="F592" s="65" t="s">
        <v>161</v>
      </c>
      <c r="G592" s="68">
        <v>0</v>
      </c>
      <c r="H592" s="68">
        <v>0</v>
      </c>
      <c r="I592" s="174" t="s">
        <v>2730</v>
      </c>
      <c r="J592" s="65" t="s">
        <v>1556</v>
      </c>
      <c r="K592" s="66" t="s">
        <v>4125</v>
      </c>
      <c r="L592" s="67"/>
      <c r="M592" s="63" t="s">
        <v>3144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2444</v>
      </c>
      <c r="U592" s="70" t="s">
        <v>2444</v>
      </c>
      <c r="V592" s="70" t="s">
        <v>2444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61" t="str">
        <f>IF(ISNA(VLOOKUP(X592,Sheet2!J:J,1,0)),"//","")</f>
        <v/>
      </c>
      <c r="AC592" s="110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4106</v>
      </c>
      <c r="D593" s="59" t="s">
        <v>3145</v>
      </c>
      <c r="E593" s="65" t="s">
        <v>173</v>
      </c>
      <c r="F593" s="65" t="s">
        <v>173</v>
      </c>
      <c r="G593" s="68">
        <v>0</v>
      </c>
      <c r="H593" s="68">
        <v>0</v>
      </c>
      <c r="I593" s="174" t="s">
        <v>2730</v>
      </c>
      <c r="J593" s="65" t="s">
        <v>1556</v>
      </c>
      <c r="K593" s="66" t="s">
        <v>4125</v>
      </c>
      <c r="L593" s="67"/>
      <c r="M593" s="63" t="s">
        <v>3145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2444</v>
      </c>
      <c r="U593" s="70" t="s">
        <v>2444</v>
      </c>
      <c r="V593" s="70" t="s">
        <v>2444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61" t="str">
        <f>IF(ISNA(VLOOKUP(X593,Sheet2!J:J,1,0)),"//","")</f>
        <v/>
      </c>
      <c r="AC593" s="110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4106</v>
      </c>
      <c r="D594" s="59" t="s">
        <v>3146</v>
      </c>
      <c r="E594" s="65" t="s">
        <v>495</v>
      </c>
      <c r="F594" s="65" t="s">
        <v>495</v>
      </c>
      <c r="G594" s="68">
        <v>0</v>
      </c>
      <c r="H594" s="68">
        <v>0</v>
      </c>
      <c r="I594" s="174" t="s">
        <v>2730</v>
      </c>
      <c r="J594" s="65" t="s">
        <v>1556</v>
      </c>
      <c r="K594" s="66" t="s">
        <v>4125</v>
      </c>
      <c r="L594" s="67"/>
      <c r="M594" s="63" t="s">
        <v>3146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2444</v>
      </c>
      <c r="U594" s="70" t="s">
        <v>2444</v>
      </c>
      <c r="V594" s="70" t="s">
        <v>2444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61" t="str">
        <f>IF(ISNA(VLOOKUP(X594,Sheet2!J:J,1,0)),"//","")</f>
        <v/>
      </c>
      <c r="AC594" s="110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4106</v>
      </c>
      <c r="D595" s="59" t="s">
        <v>3147</v>
      </c>
      <c r="E595" s="65" t="s">
        <v>496</v>
      </c>
      <c r="F595" s="65" t="s">
        <v>496</v>
      </c>
      <c r="G595" s="68">
        <v>0</v>
      </c>
      <c r="H595" s="68">
        <v>0</v>
      </c>
      <c r="I595" s="174" t="s">
        <v>2730</v>
      </c>
      <c r="J595" s="65" t="s">
        <v>1556</v>
      </c>
      <c r="K595" s="66" t="s">
        <v>4125</v>
      </c>
      <c r="L595" s="67"/>
      <c r="M595" s="63" t="s">
        <v>3147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2444</v>
      </c>
      <c r="U595" s="70" t="s">
        <v>2444</v>
      </c>
      <c r="V595" s="70" t="s">
        <v>2444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61" t="str">
        <f>IF(ISNA(VLOOKUP(X595,Sheet2!J:J,1,0)),"//","")</f>
        <v/>
      </c>
      <c r="AC595" s="110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4106</v>
      </c>
      <c r="D596" s="59" t="s">
        <v>3148</v>
      </c>
      <c r="E596" s="65" t="s">
        <v>497</v>
      </c>
      <c r="F596" s="65" t="s">
        <v>497</v>
      </c>
      <c r="G596" s="68">
        <v>0</v>
      </c>
      <c r="H596" s="68">
        <v>0</v>
      </c>
      <c r="I596" s="174" t="s">
        <v>2730</v>
      </c>
      <c r="J596" s="65" t="s">
        <v>1556</v>
      </c>
      <c r="K596" s="66" t="s">
        <v>4125</v>
      </c>
      <c r="L596" s="67"/>
      <c r="M596" s="63" t="s">
        <v>3148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2444</v>
      </c>
      <c r="U596" s="70" t="s">
        <v>2444</v>
      </c>
      <c r="V596" s="70" t="s">
        <v>2444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61" t="str">
        <f>IF(ISNA(VLOOKUP(X596,Sheet2!J:J,1,0)),"//","")</f>
        <v/>
      </c>
      <c r="AC596" s="110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4106</v>
      </c>
      <c r="D597" s="59" t="s">
        <v>3149</v>
      </c>
      <c r="E597" s="65" t="s">
        <v>498</v>
      </c>
      <c r="F597" s="65" t="s">
        <v>498</v>
      </c>
      <c r="G597" s="68">
        <v>0</v>
      </c>
      <c r="H597" s="68">
        <v>0</v>
      </c>
      <c r="I597" s="174" t="s">
        <v>2730</v>
      </c>
      <c r="J597" s="65" t="s">
        <v>1556</v>
      </c>
      <c r="K597" s="66" t="s">
        <v>4125</v>
      </c>
      <c r="L597" s="67"/>
      <c r="M597" s="63" t="s">
        <v>3149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2444</v>
      </c>
      <c r="U597" s="70" t="s">
        <v>2444</v>
      </c>
      <c r="V597" s="70" t="s">
        <v>2444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61" t="str">
        <f>IF(ISNA(VLOOKUP(X597,Sheet2!J:J,1,0)),"//","")</f>
        <v/>
      </c>
      <c r="AC597" s="110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4106</v>
      </c>
      <c r="D598" s="59" t="s">
        <v>3150</v>
      </c>
      <c r="E598" s="65" t="s">
        <v>499</v>
      </c>
      <c r="F598" s="65" t="s">
        <v>499</v>
      </c>
      <c r="G598" s="68">
        <v>0</v>
      </c>
      <c r="H598" s="68">
        <v>0</v>
      </c>
      <c r="I598" s="174" t="s">
        <v>2730</v>
      </c>
      <c r="J598" s="65" t="s">
        <v>1556</v>
      </c>
      <c r="K598" s="66" t="s">
        <v>4125</v>
      </c>
      <c r="L598" s="67"/>
      <c r="M598" s="63" t="s">
        <v>3150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2444</v>
      </c>
      <c r="U598" s="70" t="s">
        <v>2444</v>
      </c>
      <c r="V598" s="70" t="s">
        <v>2444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61" t="str">
        <f>IF(ISNA(VLOOKUP(X598,Sheet2!J:J,1,0)),"//","")</f>
        <v/>
      </c>
      <c r="AC598" s="110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4106</v>
      </c>
      <c r="D599" s="59" t="s">
        <v>3151</v>
      </c>
      <c r="E599" s="65" t="s">
        <v>271</v>
      </c>
      <c r="F599" s="65" t="s">
        <v>271</v>
      </c>
      <c r="G599" s="68">
        <v>0</v>
      </c>
      <c r="H599" s="68">
        <v>0</v>
      </c>
      <c r="I599" s="174" t="s">
        <v>2730</v>
      </c>
      <c r="J599" s="65" t="s">
        <v>1556</v>
      </c>
      <c r="K599" s="66" t="s">
        <v>4125</v>
      </c>
      <c r="L599" s="67"/>
      <c r="M599" s="63" t="s">
        <v>3151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2444</v>
      </c>
      <c r="U599" s="70" t="s">
        <v>2444</v>
      </c>
      <c r="V599" s="70" t="s">
        <v>2444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61" t="str">
        <f>IF(ISNA(VLOOKUP(X599,Sheet2!J:J,1,0)),"//","")</f>
        <v/>
      </c>
      <c r="AC599" s="110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4106</v>
      </c>
      <c r="D600" s="59" t="s">
        <v>2028</v>
      </c>
      <c r="E600" s="65" t="s">
        <v>500</v>
      </c>
      <c r="F600" s="65" t="s">
        <v>500</v>
      </c>
      <c r="G600" s="68">
        <v>0</v>
      </c>
      <c r="H600" s="68">
        <v>0</v>
      </c>
      <c r="I600" s="174" t="s">
        <v>2730</v>
      </c>
      <c r="J600" s="65" t="s">
        <v>1556</v>
      </c>
      <c r="K600" s="66" t="s">
        <v>4125</v>
      </c>
      <c r="L600" s="67"/>
      <c r="M600" s="63" t="s">
        <v>2028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2444</v>
      </c>
      <c r="U600" s="70" t="s">
        <v>2444</v>
      </c>
      <c r="V600" s="70" t="s">
        <v>2444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61" t="str">
        <f>IF(ISNA(VLOOKUP(X600,Sheet2!J:J,1,0)),"//","")</f>
        <v/>
      </c>
      <c r="AC600" s="110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4106</v>
      </c>
      <c r="D601" s="59" t="s">
        <v>3152</v>
      </c>
      <c r="E601" s="65" t="s">
        <v>501</v>
      </c>
      <c r="F601" s="65" t="s">
        <v>501</v>
      </c>
      <c r="G601" s="68">
        <v>0</v>
      </c>
      <c r="H601" s="68">
        <v>0</v>
      </c>
      <c r="I601" s="174" t="s">
        <v>2730</v>
      </c>
      <c r="J601" s="65" t="s">
        <v>1556</v>
      </c>
      <c r="K601" s="66" t="s">
        <v>4125</v>
      </c>
      <c r="L601" s="67"/>
      <c r="M601" s="63" t="s">
        <v>3152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2444</v>
      </c>
      <c r="U601" s="70" t="s">
        <v>2444</v>
      </c>
      <c r="V601" s="70" t="s">
        <v>2444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61" t="str">
        <f>IF(ISNA(VLOOKUP(X601,Sheet2!J:J,1,0)),"//","")</f>
        <v/>
      </c>
      <c r="AC601" s="110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4106</v>
      </c>
      <c r="D602" s="59" t="s">
        <v>3153</v>
      </c>
      <c r="E602" s="65" t="s">
        <v>502</v>
      </c>
      <c r="F602" s="65" t="s">
        <v>502</v>
      </c>
      <c r="G602" s="68">
        <v>0</v>
      </c>
      <c r="H602" s="68">
        <v>0</v>
      </c>
      <c r="I602" s="174" t="s">
        <v>2730</v>
      </c>
      <c r="J602" s="65" t="s">
        <v>1556</v>
      </c>
      <c r="K602" s="66" t="s">
        <v>4125</v>
      </c>
      <c r="L602" s="67"/>
      <c r="M602" s="63" t="s">
        <v>3153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2444</v>
      </c>
      <c r="U602" s="70" t="s">
        <v>2444</v>
      </c>
      <c r="V602" s="70" t="s">
        <v>2444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61" t="str">
        <f>IF(ISNA(VLOOKUP(X602,Sheet2!J:J,1,0)),"//","")</f>
        <v/>
      </c>
      <c r="AC602" s="110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4106</v>
      </c>
      <c r="D603" s="59" t="s">
        <v>3154</v>
      </c>
      <c r="E603" s="65" t="s">
        <v>503</v>
      </c>
      <c r="F603" s="65" t="s">
        <v>503</v>
      </c>
      <c r="G603" s="68">
        <v>0</v>
      </c>
      <c r="H603" s="68">
        <v>0</v>
      </c>
      <c r="I603" s="174" t="s">
        <v>2730</v>
      </c>
      <c r="J603" s="65" t="s">
        <v>1556</v>
      </c>
      <c r="K603" s="66" t="s">
        <v>4125</v>
      </c>
      <c r="L603" s="67"/>
      <c r="M603" s="63" t="s">
        <v>3154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2444</v>
      </c>
      <c r="U603" s="70" t="s">
        <v>2444</v>
      </c>
      <c r="V603" s="70" t="s">
        <v>2444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61" t="str">
        <f>IF(ISNA(VLOOKUP(X603,Sheet2!J:J,1,0)),"//","")</f>
        <v/>
      </c>
      <c r="AC603" s="110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4106</v>
      </c>
      <c r="D604" s="59" t="s">
        <v>3155</v>
      </c>
      <c r="E604" s="65" t="s">
        <v>504</v>
      </c>
      <c r="F604" s="65" t="s">
        <v>504</v>
      </c>
      <c r="G604" s="68">
        <v>0</v>
      </c>
      <c r="H604" s="68">
        <v>0</v>
      </c>
      <c r="I604" s="174" t="s">
        <v>2730</v>
      </c>
      <c r="J604" s="65" t="s">
        <v>1556</v>
      </c>
      <c r="K604" s="66" t="s">
        <v>4125</v>
      </c>
      <c r="L604" s="67"/>
      <c r="M604" s="63" t="s">
        <v>3155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2444</v>
      </c>
      <c r="U604" s="70" t="s">
        <v>2444</v>
      </c>
      <c r="V604" s="70" t="s">
        <v>2444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61" t="str">
        <f>IF(ISNA(VLOOKUP(X604,Sheet2!J:J,1,0)),"//","")</f>
        <v/>
      </c>
      <c r="AC604" s="110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4106</v>
      </c>
      <c r="D605" s="59" t="s">
        <v>3156</v>
      </c>
      <c r="E605" s="65" t="s">
        <v>505</v>
      </c>
      <c r="F605" s="65" t="s">
        <v>505</v>
      </c>
      <c r="G605" s="68">
        <v>0</v>
      </c>
      <c r="H605" s="68">
        <v>0</v>
      </c>
      <c r="I605" s="174" t="s">
        <v>2730</v>
      </c>
      <c r="J605" s="65" t="s">
        <v>1556</v>
      </c>
      <c r="K605" s="66" t="s">
        <v>4125</v>
      </c>
      <c r="L605" s="67"/>
      <c r="M605" s="63" t="s">
        <v>3156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2444</v>
      </c>
      <c r="U605" s="70" t="s">
        <v>2444</v>
      </c>
      <c r="V605" s="70" t="s">
        <v>2444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61" t="str">
        <f>IF(ISNA(VLOOKUP(X605,Sheet2!J:J,1,0)),"//","")</f>
        <v/>
      </c>
      <c r="AC605" s="110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4106</v>
      </c>
      <c r="D606" s="59" t="s">
        <v>3157</v>
      </c>
      <c r="E606" s="65" t="s">
        <v>506</v>
      </c>
      <c r="F606" s="65" t="s">
        <v>506</v>
      </c>
      <c r="G606" s="68">
        <v>0</v>
      </c>
      <c r="H606" s="68">
        <v>0</v>
      </c>
      <c r="I606" s="174" t="s">
        <v>2730</v>
      </c>
      <c r="J606" s="65" t="s">
        <v>1556</v>
      </c>
      <c r="K606" s="66" t="s">
        <v>4125</v>
      </c>
      <c r="L606" s="67"/>
      <c r="M606" s="63" t="s">
        <v>3157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2444</v>
      </c>
      <c r="U606" s="70" t="s">
        <v>2444</v>
      </c>
      <c r="V606" s="70" t="s">
        <v>2444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61" t="str">
        <f>IF(ISNA(VLOOKUP(X606,Sheet2!J:J,1,0)),"//","")</f>
        <v/>
      </c>
      <c r="AC606" s="110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4106</v>
      </c>
      <c r="D607" s="59" t="s">
        <v>3158</v>
      </c>
      <c r="E607" s="65" t="s">
        <v>507</v>
      </c>
      <c r="F607" s="65" t="s">
        <v>507</v>
      </c>
      <c r="G607" s="68">
        <v>0</v>
      </c>
      <c r="H607" s="68">
        <v>0</v>
      </c>
      <c r="I607" s="174" t="s">
        <v>2730</v>
      </c>
      <c r="J607" s="65" t="s">
        <v>1556</v>
      </c>
      <c r="K607" s="66" t="s">
        <v>4125</v>
      </c>
      <c r="L607" s="67"/>
      <c r="M607" s="63" t="s">
        <v>3158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2444</v>
      </c>
      <c r="U607" s="70" t="s">
        <v>2444</v>
      </c>
      <c r="V607" s="70" t="s">
        <v>2444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61" t="str">
        <f>IF(ISNA(VLOOKUP(X607,Sheet2!J:J,1,0)),"//","")</f>
        <v/>
      </c>
      <c r="AC607" s="110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4106</v>
      </c>
      <c r="D608" s="59" t="s">
        <v>3159</v>
      </c>
      <c r="E608" s="65" t="s">
        <v>508</v>
      </c>
      <c r="F608" s="65" t="s">
        <v>508</v>
      </c>
      <c r="G608" s="68">
        <v>0</v>
      </c>
      <c r="H608" s="68">
        <v>0</v>
      </c>
      <c r="I608" s="174" t="s">
        <v>2731</v>
      </c>
      <c r="J608" s="65" t="s">
        <v>1556</v>
      </c>
      <c r="K608" s="66" t="s">
        <v>4125</v>
      </c>
      <c r="L608" s="67"/>
      <c r="M608" s="63" t="s">
        <v>3159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2444</v>
      </c>
      <c r="U608" s="70" t="s">
        <v>2444</v>
      </c>
      <c r="V608" s="70" t="s">
        <v>2444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61" t="str">
        <f>IF(ISNA(VLOOKUP(X608,Sheet2!J:J,1,0)),"//","")</f>
        <v/>
      </c>
      <c r="AC608" s="110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4106</v>
      </c>
      <c r="D609" s="59" t="s">
        <v>3160</v>
      </c>
      <c r="E609" s="65" t="s">
        <v>509</v>
      </c>
      <c r="F609" s="65" t="s">
        <v>509</v>
      </c>
      <c r="G609" s="68">
        <v>0</v>
      </c>
      <c r="H609" s="68">
        <v>0</v>
      </c>
      <c r="I609" s="174" t="s">
        <v>2731</v>
      </c>
      <c r="J609" s="65" t="s">
        <v>1556</v>
      </c>
      <c r="K609" s="66" t="s">
        <v>4125</v>
      </c>
      <c r="L609" s="67"/>
      <c r="M609" s="63" t="s">
        <v>3160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2444</v>
      </c>
      <c r="U609" s="70" t="s">
        <v>2444</v>
      </c>
      <c r="V609" s="70" t="s">
        <v>2444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61" t="str">
        <f>IF(ISNA(VLOOKUP(X609,Sheet2!J:J,1,0)),"//","")</f>
        <v/>
      </c>
      <c r="AC609" s="110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4106</v>
      </c>
      <c r="D610" s="59" t="s">
        <v>3161</v>
      </c>
      <c r="E610" s="65" t="s">
        <v>510</v>
      </c>
      <c r="F610" s="65" t="s">
        <v>510</v>
      </c>
      <c r="G610" s="68">
        <v>0</v>
      </c>
      <c r="H610" s="68">
        <v>0</v>
      </c>
      <c r="I610" s="174" t="s">
        <v>2731</v>
      </c>
      <c r="J610" s="65" t="s">
        <v>1556</v>
      </c>
      <c r="K610" s="66" t="s">
        <v>4125</v>
      </c>
      <c r="L610" s="67"/>
      <c r="M610" s="63" t="s">
        <v>3161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2444</v>
      </c>
      <c r="U610" s="70" t="s">
        <v>2444</v>
      </c>
      <c r="V610" s="70" t="s">
        <v>2444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61" t="str">
        <f>IF(ISNA(VLOOKUP(X610,Sheet2!J:J,1,0)),"//","")</f>
        <v/>
      </c>
      <c r="AC610" s="110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4106</v>
      </c>
      <c r="D611" s="59" t="s">
        <v>3162</v>
      </c>
      <c r="E611" s="65" t="s">
        <v>511</v>
      </c>
      <c r="F611" s="65" t="s">
        <v>511</v>
      </c>
      <c r="G611" s="68">
        <v>0</v>
      </c>
      <c r="H611" s="68">
        <v>0</v>
      </c>
      <c r="I611" s="174" t="s">
        <v>2731</v>
      </c>
      <c r="J611" s="65" t="s">
        <v>1556</v>
      </c>
      <c r="K611" s="66" t="s">
        <v>4125</v>
      </c>
      <c r="L611" s="67"/>
      <c r="M611" s="63" t="s">
        <v>3162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2444</v>
      </c>
      <c r="U611" s="70" t="s">
        <v>2444</v>
      </c>
      <c r="V611" s="70" t="s">
        <v>2444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61" t="str">
        <f>IF(ISNA(VLOOKUP(X611,Sheet2!J:J,1,0)),"//","")</f>
        <v/>
      </c>
      <c r="AC611" s="110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4106</v>
      </c>
      <c r="D612" s="59" t="s">
        <v>3163</v>
      </c>
      <c r="E612" s="65" t="s">
        <v>512</v>
      </c>
      <c r="F612" s="65" t="s">
        <v>512</v>
      </c>
      <c r="G612" s="68">
        <v>0</v>
      </c>
      <c r="H612" s="68">
        <v>0</v>
      </c>
      <c r="I612" s="174" t="s">
        <v>2731</v>
      </c>
      <c r="J612" s="65" t="s">
        <v>1556</v>
      </c>
      <c r="K612" s="66" t="s">
        <v>4125</v>
      </c>
      <c r="L612" s="67"/>
      <c r="M612" s="63" t="s">
        <v>3163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2444</v>
      </c>
      <c r="U612" s="70" t="s">
        <v>2444</v>
      </c>
      <c r="V612" s="70" t="s">
        <v>2444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61" t="str">
        <f>IF(ISNA(VLOOKUP(X612,Sheet2!J:J,1,0)),"//","")</f>
        <v/>
      </c>
      <c r="AC612" s="110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4106</v>
      </c>
      <c r="D613" s="59" t="s">
        <v>3164</v>
      </c>
      <c r="E613" s="65" t="s">
        <v>513</v>
      </c>
      <c r="F613" s="65" t="s">
        <v>513</v>
      </c>
      <c r="G613" s="73">
        <v>0</v>
      </c>
      <c r="H613" s="73">
        <v>0</v>
      </c>
      <c r="I613" s="174" t="s">
        <v>2731</v>
      </c>
      <c r="J613" s="65" t="s">
        <v>1556</v>
      </c>
      <c r="K613" s="66" t="s">
        <v>4125</v>
      </c>
      <c r="L613" s="67"/>
      <c r="M613" s="63" t="s">
        <v>3164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2444</v>
      </c>
      <c r="U613" s="70" t="s">
        <v>2444</v>
      </c>
      <c r="V613" s="70" t="s">
        <v>2444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61" t="str">
        <f>IF(ISNA(VLOOKUP(X613,Sheet2!J:J,1,0)),"//","")</f>
        <v/>
      </c>
      <c r="AC613" s="110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4106</v>
      </c>
      <c r="D614" s="59" t="s">
        <v>3165</v>
      </c>
      <c r="E614" s="65" t="s">
        <v>514</v>
      </c>
      <c r="F614" s="65" t="s">
        <v>514</v>
      </c>
      <c r="G614" s="68">
        <v>0</v>
      </c>
      <c r="H614" s="68">
        <v>0</v>
      </c>
      <c r="I614" s="174" t="s">
        <v>2731</v>
      </c>
      <c r="J614" s="65" t="s">
        <v>1556</v>
      </c>
      <c r="K614" s="66" t="s">
        <v>4125</v>
      </c>
      <c r="L614" s="67"/>
      <c r="M614" s="63" t="s">
        <v>3165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2444</v>
      </c>
      <c r="U614" s="70" t="s">
        <v>2444</v>
      </c>
      <c r="V614" s="70" t="s">
        <v>2444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61" t="str">
        <f>IF(ISNA(VLOOKUP(X614,Sheet2!J:J,1,0)),"//","")</f>
        <v/>
      </c>
      <c r="AC614" s="110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4106</v>
      </c>
      <c r="D615" s="59" t="s">
        <v>3166</v>
      </c>
      <c r="E615" s="65" t="s">
        <v>515</v>
      </c>
      <c r="F615" s="65" t="s">
        <v>515</v>
      </c>
      <c r="G615" s="68">
        <v>0</v>
      </c>
      <c r="H615" s="68">
        <v>0</v>
      </c>
      <c r="I615" s="174" t="s">
        <v>2731</v>
      </c>
      <c r="J615" s="65" t="s">
        <v>1556</v>
      </c>
      <c r="K615" s="66" t="s">
        <v>4125</v>
      </c>
      <c r="L615" s="67"/>
      <c r="M615" s="63" t="s">
        <v>3166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2444</v>
      </c>
      <c r="U615" s="70" t="s">
        <v>2444</v>
      </c>
      <c r="V615" s="70" t="s">
        <v>2444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61" t="str">
        <f>IF(ISNA(VLOOKUP(X615,Sheet2!J:J,1,0)),"//","")</f>
        <v/>
      </c>
      <c r="AC615" s="110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4106</v>
      </c>
      <c r="D616" s="59" t="s">
        <v>3167</v>
      </c>
      <c r="E616" s="65" t="s">
        <v>516</v>
      </c>
      <c r="F616" s="65" t="s">
        <v>516</v>
      </c>
      <c r="G616" s="68">
        <v>0</v>
      </c>
      <c r="H616" s="68">
        <v>0</v>
      </c>
      <c r="I616" s="174" t="s">
        <v>2731</v>
      </c>
      <c r="J616" s="65" t="s">
        <v>1556</v>
      </c>
      <c r="K616" s="66" t="s">
        <v>4125</v>
      </c>
      <c r="L616" s="67"/>
      <c r="M616" s="63" t="s">
        <v>3167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2444</v>
      </c>
      <c r="U616" s="70" t="s">
        <v>2444</v>
      </c>
      <c r="V616" s="70" t="s">
        <v>2444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61" t="str">
        <f>IF(ISNA(VLOOKUP(X616,Sheet2!J:J,1,0)),"//","")</f>
        <v/>
      </c>
      <c r="AC616" s="110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4106</v>
      </c>
      <c r="D617" s="59" t="s">
        <v>3168</v>
      </c>
      <c r="E617" s="65" t="s">
        <v>517</v>
      </c>
      <c r="F617" s="65" t="s">
        <v>517</v>
      </c>
      <c r="G617" s="68">
        <v>0</v>
      </c>
      <c r="H617" s="68">
        <v>0</v>
      </c>
      <c r="I617" s="174" t="s">
        <v>2731</v>
      </c>
      <c r="J617" s="65" t="s">
        <v>1556</v>
      </c>
      <c r="K617" s="66" t="s">
        <v>4125</v>
      </c>
      <c r="L617" s="67"/>
      <c r="M617" s="63" t="s">
        <v>3168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2444</v>
      </c>
      <c r="U617" s="70" t="s">
        <v>2444</v>
      </c>
      <c r="V617" s="70" t="s">
        <v>2444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61" t="str">
        <f>IF(ISNA(VLOOKUP(X617,Sheet2!J:J,1,0)),"//","")</f>
        <v/>
      </c>
      <c r="AC617" s="110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4106</v>
      </c>
      <c r="D618" s="59" t="s">
        <v>3169</v>
      </c>
      <c r="E618" s="65" t="s">
        <v>162</v>
      </c>
      <c r="F618" s="65" t="s">
        <v>162</v>
      </c>
      <c r="G618" s="68">
        <v>0</v>
      </c>
      <c r="H618" s="68">
        <v>0</v>
      </c>
      <c r="I618" s="174" t="s">
        <v>2731</v>
      </c>
      <c r="J618" s="65" t="s">
        <v>1556</v>
      </c>
      <c r="K618" s="66" t="s">
        <v>4125</v>
      </c>
      <c r="L618" s="67"/>
      <c r="M618" s="63" t="s">
        <v>3169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2444</v>
      </c>
      <c r="U618" s="70" t="s">
        <v>2444</v>
      </c>
      <c r="V618" s="70" t="s">
        <v>2444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61" t="str">
        <f>IF(ISNA(VLOOKUP(X618,Sheet2!J:J,1,0)),"//","")</f>
        <v/>
      </c>
      <c r="AC618" s="110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4106</v>
      </c>
      <c r="D619" s="59" t="s">
        <v>3170</v>
      </c>
      <c r="E619" s="65" t="s">
        <v>518</v>
      </c>
      <c r="F619" s="65" t="s">
        <v>518</v>
      </c>
      <c r="G619" s="68">
        <v>0</v>
      </c>
      <c r="H619" s="68">
        <v>0</v>
      </c>
      <c r="I619" s="174" t="s">
        <v>2731</v>
      </c>
      <c r="J619" s="65" t="s">
        <v>1556</v>
      </c>
      <c r="K619" s="66" t="s">
        <v>4125</v>
      </c>
      <c r="L619" s="67"/>
      <c r="M619" s="63" t="s">
        <v>3170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2444</v>
      </c>
      <c r="U619" s="70" t="s">
        <v>2444</v>
      </c>
      <c r="V619" s="70" t="s">
        <v>2444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61" t="str">
        <f>IF(ISNA(VLOOKUP(X619,Sheet2!J:J,1,0)),"//","")</f>
        <v/>
      </c>
      <c r="AC619" s="110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4106</v>
      </c>
      <c r="D620" s="59" t="s">
        <v>3171</v>
      </c>
      <c r="E620" s="65" t="s">
        <v>519</v>
      </c>
      <c r="F620" s="65" t="s">
        <v>519</v>
      </c>
      <c r="G620" s="68">
        <v>0</v>
      </c>
      <c r="H620" s="68">
        <v>0</v>
      </c>
      <c r="I620" s="174" t="s">
        <v>2731</v>
      </c>
      <c r="J620" s="65" t="s">
        <v>1556</v>
      </c>
      <c r="K620" s="66" t="s">
        <v>4125</v>
      </c>
      <c r="L620" s="67"/>
      <c r="M620" s="63" t="s">
        <v>3171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2444</v>
      </c>
      <c r="U620" s="70" t="s">
        <v>2444</v>
      </c>
      <c r="V620" s="70" t="s">
        <v>2444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61" t="str">
        <f>IF(ISNA(VLOOKUP(X620,Sheet2!J:J,1,0)),"//","")</f>
        <v/>
      </c>
      <c r="AC620" s="110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4106</v>
      </c>
      <c r="D621" s="59" t="s">
        <v>3172</v>
      </c>
      <c r="E621" s="65" t="s">
        <v>520</v>
      </c>
      <c r="F621" s="65" t="s">
        <v>520</v>
      </c>
      <c r="G621" s="68">
        <v>0</v>
      </c>
      <c r="H621" s="68">
        <v>0</v>
      </c>
      <c r="I621" s="174" t="s">
        <v>2731</v>
      </c>
      <c r="J621" s="65" t="s">
        <v>1556</v>
      </c>
      <c r="K621" s="66" t="s">
        <v>4125</v>
      </c>
      <c r="L621" s="67"/>
      <c r="M621" s="63" t="s">
        <v>3172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2444</v>
      </c>
      <c r="U621" s="70" t="s">
        <v>2444</v>
      </c>
      <c r="V621" s="70" t="s">
        <v>2444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61" t="str">
        <f>IF(ISNA(VLOOKUP(X621,Sheet2!J:J,1,0)),"//","")</f>
        <v/>
      </c>
      <c r="AC621" s="110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4106</v>
      </c>
      <c r="D622" s="59" t="s">
        <v>3173</v>
      </c>
      <c r="E622" s="65" t="s">
        <v>521</v>
      </c>
      <c r="F622" s="65" t="s">
        <v>521</v>
      </c>
      <c r="G622" s="68">
        <v>0</v>
      </c>
      <c r="H622" s="68">
        <v>0</v>
      </c>
      <c r="I622" s="174" t="s">
        <v>2731</v>
      </c>
      <c r="J622" s="65" t="s">
        <v>1556</v>
      </c>
      <c r="K622" s="66" t="s">
        <v>4125</v>
      </c>
      <c r="L622" s="67"/>
      <c r="M622" s="63" t="s">
        <v>3173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2444</v>
      </c>
      <c r="U622" s="70" t="s">
        <v>2444</v>
      </c>
      <c r="V622" s="70" t="s">
        <v>2444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61" t="str">
        <f>IF(ISNA(VLOOKUP(X622,Sheet2!J:J,1,0)),"//","")</f>
        <v/>
      </c>
      <c r="AC622" s="110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4106</v>
      </c>
      <c r="D623" s="59" t="s">
        <v>3174</v>
      </c>
      <c r="E623" s="65" t="s">
        <v>522</v>
      </c>
      <c r="F623" s="65" t="s">
        <v>522</v>
      </c>
      <c r="G623" s="68">
        <v>0</v>
      </c>
      <c r="H623" s="68">
        <v>0</v>
      </c>
      <c r="I623" s="174" t="s">
        <v>2731</v>
      </c>
      <c r="J623" s="65" t="s">
        <v>1556</v>
      </c>
      <c r="K623" s="66" t="s">
        <v>4125</v>
      </c>
      <c r="L623" s="67"/>
      <c r="M623" s="63" t="s">
        <v>3174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2444</v>
      </c>
      <c r="U623" s="70" t="s">
        <v>2444</v>
      </c>
      <c r="V623" s="70" t="s">
        <v>2444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61" t="str">
        <f>IF(ISNA(VLOOKUP(X623,Sheet2!J:J,1,0)),"//","")</f>
        <v/>
      </c>
      <c r="AC623" s="110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4106</v>
      </c>
      <c r="D624" s="59" t="s">
        <v>3175</v>
      </c>
      <c r="E624" s="65" t="s">
        <v>523</v>
      </c>
      <c r="F624" s="65" t="s">
        <v>523</v>
      </c>
      <c r="G624" s="68">
        <v>0</v>
      </c>
      <c r="H624" s="68">
        <v>0</v>
      </c>
      <c r="I624" s="174" t="s">
        <v>2731</v>
      </c>
      <c r="J624" s="65" t="s">
        <v>1556</v>
      </c>
      <c r="K624" s="66" t="s">
        <v>4125</v>
      </c>
      <c r="L624" s="67"/>
      <c r="M624" s="63" t="s">
        <v>3175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2444</v>
      </c>
      <c r="U624" s="70" t="s">
        <v>2444</v>
      </c>
      <c r="V624" s="70" t="s">
        <v>2444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61" t="str">
        <f>IF(ISNA(VLOOKUP(X624,Sheet2!J:J,1,0)),"//","")</f>
        <v/>
      </c>
      <c r="AC624" s="110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4106</v>
      </c>
      <c r="D625" s="59" t="s">
        <v>3176</v>
      </c>
      <c r="E625" s="65" t="s">
        <v>58</v>
      </c>
      <c r="F625" s="65" t="s">
        <v>58</v>
      </c>
      <c r="G625" s="68">
        <v>0</v>
      </c>
      <c r="H625" s="68">
        <v>0</v>
      </c>
      <c r="I625" s="174" t="s">
        <v>2731</v>
      </c>
      <c r="J625" s="65" t="s">
        <v>1556</v>
      </c>
      <c r="K625" s="66" t="s">
        <v>4125</v>
      </c>
      <c r="L625" s="67"/>
      <c r="M625" s="63" t="s">
        <v>3176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2444</v>
      </c>
      <c r="U625" s="70" t="s">
        <v>2444</v>
      </c>
      <c r="V625" s="70" t="s">
        <v>2444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61" t="str">
        <f>IF(ISNA(VLOOKUP(X625,Sheet2!J:J,1,0)),"//","")</f>
        <v/>
      </c>
      <c r="AC625" s="110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4106</v>
      </c>
      <c r="D626" s="59" t="s">
        <v>3177</v>
      </c>
      <c r="E626" s="65" t="s">
        <v>524</v>
      </c>
      <c r="F626" s="65" t="s">
        <v>524</v>
      </c>
      <c r="G626" s="68">
        <v>0</v>
      </c>
      <c r="H626" s="68">
        <v>0</v>
      </c>
      <c r="I626" s="174" t="s">
        <v>2731</v>
      </c>
      <c r="J626" s="65" t="s">
        <v>1556</v>
      </c>
      <c r="K626" s="66" t="s">
        <v>4125</v>
      </c>
      <c r="L626" s="67"/>
      <c r="M626" s="63" t="s">
        <v>3177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2444</v>
      </c>
      <c r="U626" s="70" t="s">
        <v>2444</v>
      </c>
      <c r="V626" s="70" t="s">
        <v>2444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61" t="str">
        <f>IF(ISNA(VLOOKUP(X626,Sheet2!J:J,1,0)),"//","")</f>
        <v/>
      </c>
      <c r="AC626" s="110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4106</v>
      </c>
      <c r="D627" s="59" t="s">
        <v>3178</v>
      </c>
      <c r="E627" s="65" t="s">
        <v>525</v>
      </c>
      <c r="F627" s="65" t="s">
        <v>525</v>
      </c>
      <c r="G627" s="68">
        <v>0</v>
      </c>
      <c r="H627" s="68">
        <v>0</v>
      </c>
      <c r="I627" s="174" t="s">
        <v>2731</v>
      </c>
      <c r="J627" s="65" t="s">
        <v>1556</v>
      </c>
      <c r="K627" s="66" t="s">
        <v>4125</v>
      </c>
      <c r="L627" s="67"/>
      <c r="M627" s="63" t="s">
        <v>3178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2444</v>
      </c>
      <c r="U627" s="70" t="s">
        <v>2444</v>
      </c>
      <c r="V627" s="70" t="s">
        <v>2444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61" t="str">
        <f>IF(ISNA(VLOOKUP(X627,Sheet2!J:J,1,0)),"//","")</f>
        <v/>
      </c>
      <c r="AC627" s="110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4106</v>
      </c>
      <c r="D628" s="59" t="s">
        <v>3179</v>
      </c>
      <c r="E628" s="65" t="s">
        <v>526</v>
      </c>
      <c r="F628" s="65" t="s">
        <v>526</v>
      </c>
      <c r="G628" s="68">
        <v>0</v>
      </c>
      <c r="H628" s="68">
        <v>0</v>
      </c>
      <c r="I628" s="174" t="s">
        <v>2731</v>
      </c>
      <c r="J628" s="65" t="s">
        <v>1556</v>
      </c>
      <c r="K628" s="66" t="s">
        <v>4125</v>
      </c>
      <c r="L628" s="67"/>
      <c r="M628" s="63" t="s">
        <v>3179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2444</v>
      </c>
      <c r="U628" s="70" t="s">
        <v>2444</v>
      </c>
      <c r="V628" s="70" t="s">
        <v>2444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61" t="str">
        <f>IF(ISNA(VLOOKUP(X628,Sheet2!J:J,1,0)),"//","")</f>
        <v/>
      </c>
      <c r="AC628" s="110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4106</v>
      </c>
      <c r="D629" s="59" t="s">
        <v>3180</v>
      </c>
      <c r="E629" s="65" t="s">
        <v>527</v>
      </c>
      <c r="F629" s="65" t="s">
        <v>527</v>
      </c>
      <c r="G629" s="68">
        <v>0</v>
      </c>
      <c r="H629" s="68">
        <v>0</v>
      </c>
      <c r="I629" s="174" t="s">
        <v>2731</v>
      </c>
      <c r="J629" s="65" t="s">
        <v>1556</v>
      </c>
      <c r="K629" s="66" t="s">
        <v>4125</v>
      </c>
      <c r="L629" s="67"/>
      <c r="M629" s="63" t="s">
        <v>3180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2444</v>
      </c>
      <c r="U629" s="70" t="s">
        <v>2444</v>
      </c>
      <c r="V629" s="70" t="s">
        <v>2444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61" t="str">
        <f>IF(ISNA(VLOOKUP(X629,Sheet2!J:J,1,0)),"//","")</f>
        <v/>
      </c>
      <c r="AC629" s="110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4106</v>
      </c>
      <c r="D630" s="59" t="s">
        <v>3181</v>
      </c>
      <c r="E630" s="65" t="s">
        <v>528</v>
      </c>
      <c r="F630" s="65" t="s">
        <v>528</v>
      </c>
      <c r="G630" s="68">
        <v>0</v>
      </c>
      <c r="H630" s="68">
        <v>0</v>
      </c>
      <c r="I630" s="174" t="s">
        <v>2731</v>
      </c>
      <c r="J630" s="65" t="s">
        <v>1556</v>
      </c>
      <c r="K630" s="66" t="s">
        <v>4125</v>
      </c>
      <c r="L630" s="67"/>
      <c r="M630" s="63" t="s">
        <v>3181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2444</v>
      </c>
      <c r="U630" s="70" t="s">
        <v>2444</v>
      </c>
      <c r="V630" s="70" t="s">
        <v>2444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61" t="str">
        <f>IF(ISNA(VLOOKUP(X630,Sheet2!J:J,1,0)),"//","")</f>
        <v/>
      </c>
      <c r="AC630" s="110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4106</v>
      </c>
      <c r="D631" s="59" t="s">
        <v>3182</v>
      </c>
      <c r="E631" s="65" t="s">
        <v>529</v>
      </c>
      <c r="F631" s="65" t="s">
        <v>529</v>
      </c>
      <c r="G631" s="68">
        <v>0</v>
      </c>
      <c r="H631" s="68">
        <v>0</v>
      </c>
      <c r="I631" s="174" t="s">
        <v>2731</v>
      </c>
      <c r="J631" s="65" t="s">
        <v>1556</v>
      </c>
      <c r="K631" s="66" t="s">
        <v>4125</v>
      </c>
      <c r="L631" s="67"/>
      <c r="M631" s="63" t="s">
        <v>3182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2444</v>
      </c>
      <c r="U631" s="70" t="s">
        <v>2444</v>
      </c>
      <c r="V631" s="70" t="s">
        <v>2444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61" t="str">
        <f>IF(ISNA(VLOOKUP(X631,Sheet2!J:J,1,0)),"//","")</f>
        <v/>
      </c>
      <c r="AC631" s="110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4106</v>
      </c>
      <c r="D632" s="59" t="s">
        <v>3183</v>
      </c>
      <c r="E632" s="65" t="s">
        <v>530</v>
      </c>
      <c r="F632" s="65" t="s">
        <v>530</v>
      </c>
      <c r="G632" s="68">
        <v>0</v>
      </c>
      <c r="H632" s="68">
        <v>0</v>
      </c>
      <c r="I632" s="174" t="s">
        <v>2731</v>
      </c>
      <c r="J632" s="65" t="s">
        <v>1556</v>
      </c>
      <c r="K632" s="66" t="s">
        <v>4125</v>
      </c>
      <c r="L632" s="67"/>
      <c r="M632" s="63" t="s">
        <v>3183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2444</v>
      </c>
      <c r="U632" s="70" t="s">
        <v>2444</v>
      </c>
      <c r="V632" s="70" t="s">
        <v>2444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61" t="str">
        <f>IF(ISNA(VLOOKUP(X632,Sheet2!J:J,1,0)),"//","")</f>
        <v/>
      </c>
      <c r="AC632" s="110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4106</v>
      </c>
      <c r="D633" s="59" t="s">
        <v>3184</v>
      </c>
      <c r="E633" s="65" t="s">
        <v>531</v>
      </c>
      <c r="F633" s="65" t="s">
        <v>531</v>
      </c>
      <c r="G633" s="68">
        <v>0</v>
      </c>
      <c r="H633" s="68">
        <v>0</v>
      </c>
      <c r="I633" s="174" t="s">
        <v>2731</v>
      </c>
      <c r="J633" s="65" t="s">
        <v>1556</v>
      </c>
      <c r="K633" s="66" t="s">
        <v>4125</v>
      </c>
      <c r="L633" s="67"/>
      <c r="M633" s="63" t="s">
        <v>3184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2444</v>
      </c>
      <c r="U633" s="70" t="s">
        <v>2444</v>
      </c>
      <c r="V633" s="70" t="s">
        <v>2444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61" t="str">
        <f>IF(ISNA(VLOOKUP(X633,Sheet2!J:J,1,0)),"//","")</f>
        <v/>
      </c>
      <c r="AC633" s="110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4106</v>
      </c>
      <c r="D634" s="59" t="s">
        <v>3185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1556</v>
      </c>
      <c r="K634" s="66" t="s">
        <v>4125</v>
      </c>
      <c r="L634" s="67"/>
      <c r="M634" s="63" t="s">
        <v>3185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2444</v>
      </c>
      <c r="U634" s="70" t="s">
        <v>2444</v>
      </c>
      <c r="V634" s="70" t="s">
        <v>2444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61" t="str">
        <f>IF(ISNA(VLOOKUP(X634,Sheet2!J:J,1,0)),"//","")</f>
        <v/>
      </c>
      <c r="AC634" s="110" t="str">
        <f t="shared" si="129"/>
        <v/>
      </c>
      <c r="AD634" t="b">
        <f t="shared" si="130"/>
        <v>1</v>
      </c>
    </row>
    <row r="635" spans="1:30" s="17" customFormat="1">
      <c r="A635" s="110">
        <f t="shared" si="131"/>
        <v>635</v>
      </c>
      <c r="B635" s="55">
        <f t="shared" si="123"/>
        <v>611</v>
      </c>
      <c r="C635" s="112" t="s">
        <v>4105</v>
      </c>
      <c r="D635" s="112" t="s">
        <v>7</v>
      </c>
      <c r="E635" s="137" t="str">
        <f t="shared" ref="E635" si="133">CHAR(34)&amp;IF(B635&lt;10,"000",IF(B635&lt;100,"00",IF(B635&lt;1000,"0","")))&amp;$B635&amp;CHAR(34)</f>
        <v>"0611"</v>
      </c>
      <c r="F635" s="113" t="str">
        <f t="shared" ref="F635" si="134">E635</f>
        <v>"0611"</v>
      </c>
      <c r="G635" s="194">
        <v>0</v>
      </c>
      <c r="H635" s="194">
        <v>0</v>
      </c>
      <c r="I635" s="181" t="s">
        <v>28</v>
      </c>
      <c r="J635" s="114" t="s">
        <v>1556</v>
      </c>
      <c r="K635" s="115" t="s">
        <v>4125</v>
      </c>
      <c r="M635" s="138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10" t="s">
        <v>2444</v>
      </c>
      <c r="U635" s="117" t="s">
        <v>2444</v>
      </c>
      <c r="V635" s="117" t="s">
        <v>2444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61" t="str">
        <f>IF(ISNA(VLOOKUP(X635,Sheet2!J:J,1,0)),"//","")</f>
        <v/>
      </c>
      <c r="AC635" s="110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4106</v>
      </c>
      <c r="D636" s="59" t="s">
        <v>3186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1556</v>
      </c>
      <c r="K636" s="66" t="s">
        <v>4125</v>
      </c>
      <c r="L636" s="67"/>
      <c r="M636" s="63" t="s">
        <v>3186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2444</v>
      </c>
      <c r="U636" s="70" t="s">
        <v>2444</v>
      </c>
      <c r="V636" s="70" t="s">
        <v>2444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61" t="str">
        <f>IF(ISNA(VLOOKUP(X636,Sheet2!J:J,1,0)),"//","")</f>
        <v/>
      </c>
      <c r="AC636" s="110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4106</v>
      </c>
      <c r="D637" s="59" t="s">
        <v>3187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1556</v>
      </c>
      <c r="K637" s="66" t="s">
        <v>4125</v>
      </c>
      <c r="L637" s="67"/>
      <c r="M637" s="63" t="s">
        <v>3187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2444</v>
      </c>
      <c r="U637" s="70" t="s">
        <v>2444</v>
      </c>
      <c r="V637" s="70" t="s">
        <v>2444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61" t="str">
        <f>IF(ISNA(VLOOKUP(X637,Sheet2!J:J,1,0)),"//","")</f>
        <v/>
      </c>
      <c r="AC637" s="110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4106</v>
      </c>
      <c r="D638" s="59" t="s">
        <v>3188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1556</v>
      </c>
      <c r="K638" s="66" t="s">
        <v>4125</v>
      </c>
      <c r="L638" s="67"/>
      <c r="M638" s="63" t="s">
        <v>3188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2444</v>
      </c>
      <c r="U638" s="70" t="s">
        <v>2444</v>
      </c>
      <c r="V638" s="70" t="s">
        <v>2444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61" t="str">
        <f>IF(ISNA(VLOOKUP(X638,Sheet2!J:J,1,0)),"//","")</f>
        <v/>
      </c>
      <c r="AC638" s="110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4106</v>
      </c>
      <c r="D639" s="59" t="s">
        <v>3189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1556</v>
      </c>
      <c r="K639" s="66" t="s">
        <v>4125</v>
      </c>
      <c r="L639" s="67"/>
      <c r="M639" s="63" t="s">
        <v>3189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2444</v>
      </c>
      <c r="U639" s="70" t="s">
        <v>2444</v>
      </c>
      <c r="V639" s="70" t="s">
        <v>2444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61" t="str">
        <f>IF(ISNA(VLOOKUP(X639,Sheet2!J:J,1,0)),"//","")</f>
        <v/>
      </c>
      <c r="AC639" s="110" t="str">
        <f t="shared" si="129"/>
        <v/>
      </c>
      <c r="AD639" t="b">
        <f t="shared" si="130"/>
        <v>1</v>
      </c>
    </row>
    <row r="640" spans="1:30" s="17" customFormat="1">
      <c r="A640" s="110">
        <f t="shared" si="131"/>
        <v>640</v>
      </c>
      <c r="B640" s="55">
        <f t="shared" si="123"/>
        <v>616</v>
      </c>
      <c r="C640" s="112" t="s">
        <v>4105</v>
      </c>
      <c r="D640" s="112" t="s">
        <v>7</v>
      </c>
      <c r="E640" s="137" t="str">
        <f t="shared" ref="E640" si="136">CHAR(34)&amp;IF(B640&lt;10,"000",IF(B640&lt;100,"00",IF(B640&lt;1000,"0","")))&amp;$B640&amp;CHAR(34)</f>
        <v>"0616"</v>
      </c>
      <c r="F640" s="113" t="str">
        <f t="shared" ref="F640" si="137">E640</f>
        <v>"0616"</v>
      </c>
      <c r="G640" s="194">
        <v>0</v>
      </c>
      <c r="H640" s="194">
        <v>0</v>
      </c>
      <c r="I640" s="181" t="s">
        <v>28</v>
      </c>
      <c r="J640" s="114" t="s">
        <v>1556</v>
      </c>
      <c r="K640" s="115" t="s">
        <v>4125</v>
      </c>
      <c r="M640" s="138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10" t="s">
        <v>2444</v>
      </c>
      <c r="U640" s="117" t="s">
        <v>2444</v>
      </c>
      <c r="V640" s="117" t="s">
        <v>2444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61" t="str">
        <f>IF(ISNA(VLOOKUP(X640,Sheet2!J:J,1,0)),"//","")</f>
        <v/>
      </c>
      <c r="AC640" s="110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4106</v>
      </c>
      <c r="D641" s="59" t="s">
        <v>3190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1556</v>
      </c>
      <c r="K641" s="66" t="s">
        <v>4125</v>
      </c>
      <c r="L641" s="67"/>
      <c r="M641" s="63" t="s">
        <v>3190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2444</v>
      </c>
      <c r="U641" s="70" t="s">
        <v>2444</v>
      </c>
      <c r="V641" s="70" t="s">
        <v>2444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61" t="str">
        <f>IF(ISNA(VLOOKUP(X641,Sheet2!J:J,1,0)),"//","")</f>
        <v/>
      </c>
      <c r="AC641" s="110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4106</v>
      </c>
      <c r="D642" s="59" t="s">
        <v>3191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1556</v>
      </c>
      <c r="K642" s="66" t="s">
        <v>4125</v>
      </c>
      <c r="L642" s="67"/>
      <c r="M642" s="63" t="s">
        <v>3191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2444</v>
      </c>
      <c r="U642" s="70" t="s">
        <v>2444</v>
      </c>
      <c r="V642" s="70" t="s">
        <v>2444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61" t="str">
        <f>IF(ISNA(VLOOKUP(X642,Sheet2!J:J,1,0)),"//","")</f>
        <v/>
      </c>
      <c r="AC642" s="110" t="str">
        <f t="shared" si="129"/>
        <v/>
      </c>
      <c r="AD642" t="b">
        <f t="shared" si="130"/>
        <v>1</v>
      </c>
    </row>
    <row r="643" spans="1:30" s="17" customFormat="1">
      <c r="A643" s="110">
        <f t="shared" si="131"/>
        <v>643</v>
      </c>
      <c r="B643" s="55">
        <f t="shared" si="123"/>
        <v>619</v>
      </c>
      <c r="C643" s="112" t="s">
        <v>4105</v>
      </c>
      <c r="D643" s="112" t="s">
        <v>7</v>
      </c>
      <c r="E643" s="137" t="str">
        <f t="shared" ref="E643" si="139">CHAR(34)&amp;IF(B643&lt;10,"000",IF(B643&lt;100,"00",IF(B643&lt;1000,"0","")))&amp;$B643&amp;CHAR(34)</f>
        <v>"0619"</v>
      </c>
      <c r="F643" s="113" t="str">
        <f t="shared" ref="F643" si="140">E643</f>
        <v>"0619"</v>
      </c>
      <c r="G643" s="194">
        <v>0</v>
      </c>
      <c r="H643" s="194">
        <v>0</v>
      </c>
      <c r="I643" s="65" t="s">
        <v>1</v>
      </c>
      <c r="J643" s="114" t="s">
        <v>1556</v>
      </c>
      <c r="K643" s="115" t="s">
        <v>4125</v>
      </c>
      <c r="M643" s="138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10" t="s">
        <v>2444</v>
      </c>
      <c r="U643" s="117" t="s">
        <v>2444</v>
      </c>
      <c r="V643" s="117" t="s">
        <v>2444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61" t="str">
        <f>IF(ISNA(VLOOKUP(X643,Sheet2!J:J,1,0)),"//","")</f>
        <v/>
      </c>
      <c r="AC643" s="110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4106</v>
      </c>
      <c r="D644" s="59" t="s">
        <v>3192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1556</v>
      </c>
      <c r="K644" s="66" t="s">
        <v>4125</v>
      </c>
      <c r="L644" s="67"/>
      <c r="M644" s="63" t="s">
        <v>3192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2444</v>
      </c>
      <c r="U644" s="70" t="s">
        <v>2444</v>
      </c>
      <c r="V644" s="70" t="s">
        <v>2444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61" t="str">
        <f>IF(ISNA(VLOOKUP(X644,Sheet2!J:J,1,0)),"//","")</f>
        <v/>
      </c>
      <c r="AC644" s="110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4106</v>
      </c>
      <c r="D645" s="59" t="s">
        <v>3193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1556</v>
      </c>
      <c r="K645" s="66" t="s">
        <v>4125</v>
      </c>
      <c r="L645" s="67"/>
      <c r="M645" s="63" t="s">
        <v>3193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2444</v>
      </c>
      <c r="U645" s="70" t="s">
        <v>2444</v>
      </c>
      <c r="V645" s="70" t="s">
        <v>2444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61" t="str">
        <f>IF(ISNA(VLOOKUP(X645,Sheet2!J:J,1,0)),"//","")</f>
        <v/>
      </c>
      <c r="AC645" s="110" t="str">
        <f t="shared" si="129"/>
        <v/>
      </c>
      <c r="AD645" t="b">
        <f t="shared" si="130"/>
        <v>1</v>
      </c>
    </row>
    <row r="646" spans="1:30" s="17" customFormat="1">
      <c r="A646" s="110">
        <f t="shared" ref="A646:A647" si="142">IF(B646=INT(B646),ROW(),"")</f>
        <v>646</v>
      </c>
      <c r="B646" s="55">
        <f t="shared" si="123"/>
        <v>622</v>
      </c>
      <c r="C646" s="112" t="s">
        <v>4105</v>
      </c>
      <c r="D646" s="112" t="s">
        <v>7</v>
      </c>
      <c r="E646" s="137" t="str">
        <f t="shared" ref="E646:E647" si="143">CHAR(34)&amp;IF(B646&lt;10,"000",IF(B646&lt;100,"00",IF(B646&lt;1000,"0","")))&amp;$B646&amp;CHAR(34)</f>
        <v>"0622"</v>
      </c>
      <c r="F646" s="113" t="str">
        <f t="shared" ref="F646:F647" si="144">E646</f>
        <v>"0622"</v>
      </c>
      <c r="G646" s="194">
        <v>0</v>
      </c>
      <c r="H646" s="194">
        <v>0</v>
      </c>
      <c r="I646" s="181" t="s">
        <v>28</v>
      </c>
      <c r="J646" s="114" t="s">
        <v>1556</v>
      </c>
      <c r="K646" s="115" t="s">
        <v>4125</v>
      </c>
      <c r="M646" s="138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10" t="s">
        <v>2444</v>
      </c>
      <c r="U646" s="117" t="s">
        <v>2444</v>
      </c>
      <c r="V646" s="117" t="s">
        <v>2444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61" t="str">
        <f>IF(ISNA(VLOOKUP(X646,Sheet2!J:J,1,0)),"//","")</f>
        <v/>
      </c>
      <c r="AC646" s="110" t="str">
        <f t="shared" si="129"/>
        <v/>
      </c>
      <c r="AD646" t="b">
        <f t="shared" si="130"/>
        <v>1</v>
      </c>
    </row>
    <row r="647" spans="1:30" s="17" customFormat="1">
      <c r="A647" s="110">
        <f t="shared" si="142"/>
        <v>647</v>
      </c>
      <c r="B647" s="55">
        <f t="shared" ref="B647:B710" si="147">IF(AND(MID(C647,2,1)&lt;&gt;"/",MID(C647,1,1)="/"),INT(B646)+1,B646+0.01)</f>
        <v>623</v>
      </c>
      <c r="C647" s="112" t="s">
        <v>4105</v>
      </c>
      <c r="D647" s="112" t="s">
        <v>7</v>
      </c>
      <c r="E647" s="137" t="str">
        <f t="shared" si="143"/>
        <v>"0623"</v>
      </c>
      <c r="F647" s="113" t="str">
        <f t="shared" si="144"/>
        <v>"0623"</v>
      </c>
      <c r="G647" s="194">
        <v>0</v>
      </c>
      <c r="H647" s="194">
        <v>0</v>
      </c>
      <c r="I647" s="181" t="s">
        <v>28</v>
      </c>
      <c r="J647" s="114" t="s">
        <v>1556</v>
      </c>
      <c r="K647" s="115" t="s">
        <v>4125</v>
      </c>
      <c r="M647" s="138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10" t="s">
        <v>2444</v>
      </c>
      <c r="U647" s="117" t="s">
        <v>2444</v>
      </c>
      <c r="V647" s="117" t="s">
        <v>2444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61" t="str">
        <f>IF(ISNA(VLOOKUP(X647,Sheet2!J:J,1,0)),"//","")</f>
        <v/>
      </c>
      <c r="AC647" s="110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4106</v>
      </c>
      <c r="D648" s="59" t="s">
        <v>3194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1556</v>
      </c>
      <c r="K648" s="66" t="s">
        <v>4125</v>
      </c>
      <c r="L648" s="67"/>
      <c r="M648" s="63" t="s">
        <v>3194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2444</v>
      </c>
      <c r="U648" s="70" t="s">
        <v>2444</v>
      </c>
      <c r="V648" s="70" t="s">
        <v>2444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61" t="str">
        <f>IF(ISNA(VLOOKUP(X648,Sheet2!J:J,1,0)),"//","")</f>
        <v/>
      </c>
      <c r="AC648" s="110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4106</v>
      </c>
      <c r="D649" s="59" t="s">
        <v>3195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1556</v>
      </c>
      <c r="K649" s="66" t="s">
        <v>4125</v>
      </c>
      <c r="L649" s="67"/>
      <c r="M649" s="63" t="s">
        <v>3195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2444</v>
      </c>
      <c r="U649" s="70" t="s">
        <v>2444</v>
      </c>
      <c r="V649" s="70" t="s">
        <v>2444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61" t="str">
        <f>IF(ISNA(VLOOKUP(X649,Sheet2!J:J,1,0)),"//","")</f>
        <v/>
      </c>
      <c r="AC649" s="110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4106</v>
      </c>
      <c r="D650" s="59" t="s">
        <v>3196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1556</v>
      </c>
      <c r="K650" s="66" t="s">
        <v>4125</v>
      </c>
      <c r="L650" s="67"/>
      <c r="M650" s="63" t="s">
        <v>3196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2444</v>
      </c>
      <c r="U650" s="70" t="s">
        <v>2444</v>
      </c>
      <c r="V650" s="70" t="s">
        <v>2444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61" t="str">
        <f>IF(ISNA(VLOOKUP(X650,Sheet2!J:J,1,0)),"//","")</f>
        <v/>
      </c>
      <c r="AC650" s="110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4106</v>
      </c>
      <c r="D651" s="59" t="s">
        <v>3197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1556</v>
      </c>
      <c r="K651" s="66" t="s">
        <v>4125</v>
      </c>
      <c r="L651" s="67"/>
      <c r="M651" s="63" t="s">
        <v>3197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2444</v>
      </c>
      <c r="U651" s="70" t="s">
        <v>2444</v>
      </c>
      <c r="V651" s="70" t="s">
        <v>2444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61" t="str">
        <f>IF(ISNA(VLOOKUP(X651,Sheet2!J:J,1,0)),"//","")</f>
        <v/>
      </c>
      <c r="AC651" s="110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4106</v>
      </c>
      <c r="D652" s="59" t="s">
        <v>3198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1556</v>
      </c>
      <c r="K652" s="66" t="s">
        <v>4125</v>
      </c>
      <c r="L652" s="67"/>
      <c r="M652" s="63" t="s">
        <v>3198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2444</v>
      </c>
      <c r="U652" s="70" t="s">
        <v>2444</v>
      </c>
      <c r="V652" s="70" t="s">
        <v>2444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61" t="str">
        <f>IF(ISNA(VLOOKUP(X652,Sheet2!J:J,1,0)),"//","")</f>
        <v/>
      </c>
      <c r="AC652" s="110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4106</v>
      </c>
      <c r="D653" s="59" t="s">
        <v>3199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1556</v>
      </c>
      <c r="K653" s="66" t="s">
        <v>4125</v>
      </c>
      <c r="L653" s="67"/>
      <c r="M653" s="63" t="s">
        <v>3199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2444</v>
      </c>
      <c r="U653" s="70" t="s">
        <v>2444</v>
      </c>
      <c r="V653" s="70" t="s">
        <v>2444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61" t="str">
        <f>IF(ISNA(VLOOKUP(X653,Sheet2!J:J,1,0)),"//","")</f>
        <v/>
      </c>
      <c r="AC653" s="110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4106</v>
      </c>
      <c r="D654" s="59" t="s">
        <v>3200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1556</v>
      </c>
      <c r="K654" s="66" t="s">
        <v>4125</v>
      </c>
      <c r="L654" s="67"/>
      <c r="M654" s="63" t="s">
        <v>3200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2444</v>
      </c>
      <c r="U654" s="70" t="s">
        <v>2444</v>
      </c>
      <c r="V654" s="70" t="s">
        <v>2444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61" t="str">
        <f>IF(ISNA(VLOOKUP(X654,Sheet2!J:J,1,0)),"//","")</f>
        <v/>
      </c>
      <c r="AC654" s="110" t="str">
        <f t="shared" si="153"/>
        <v/>
      </c>
      <c r="AD654" t="b">
        <f t="shared" si="154"/>
        <v>1</v>
      </c>
    </row>
    <row r="655" spans="1:30" s="17" customFormat="1">
      <c r="A655" s="110">
        <f t="shared" ref="A655" si="155">IF(B655=INT(B655),ROW(),"")</f>
        <v>655</v>
      </c>
      <c r="B655" s="55">
        <f t="shared" si="147"/>
        <v>631</v>
      </c>
      <c r="C655" s="112" t="s">
        <v>4105</v>
      </c>
      <c r="D655" s="112" t="s">
        <v>7</v>
      </c>
      <c r="E655" s="137" t="str">
        <f t="shared" ref="E655" si="156">CHAR(34)&amp;IF(B655&lt;10,"000",IF(B655&lt;100,"00",IF(B655&lt;1000,"0","")))&amp;$B655&amp;CHAR(34)</f>
        <v>"0631"</v>
      </c>
      <c r="F655" s="113" t="str">
        <f t="shared" ref="F655" si="157">E655</f>
        <v>"0631"</v>
      </c>
      <c r="G655" s="194">
        <v>0</v>
      </c>
      <c r="H655" s="194">
        <v>0</v>
      </c>
      <c r="I655" s="181" t="s">
        <v>28</v>
      </c>
      <c r="J655" s="114" t="s">
        <v>1556</v>
      </c>
      <c r="K655" s="115" t="s">
        <v>4125</v>
      </c>
      <c r="M655" s="138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10" t="s">
        <v>2444</v>
      </c>
      <c r="U655" s="117" t="s">
        <v>2444</v>
      </c>
      <c r="V655" s="117" t="s">
        <v>2444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61" t="str">
        <f>IF(ISNA(VLOOKUP(X655,Sheet2!J:J,1,0)),"//","")</f>
        <v/>
      </c>
      <c r="AC655" s="110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4106</v>
      </c>
      <c r="D656" s="59" t="s">
        <v>2206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1556</v>
      </c>
      <c r="K656" s="66" t="s">
        <v>4125</v>
      </c>
      <c r="L656" s="67"/>
      <c r="M656" s="63" t="s">
        <v>2206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2444</v>
      </c>
      <c r="U656" s="70" t="s">
        <v>2444</v>
      </c>
      <c r="V656" s="70" t="s">
        <v>2444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61" t="str">
        <f>IF(ISNA(VLOOKUP(X656,Sheet2!J:J,1,0)),"//","")</f>
        <v/>
      </c>
      <c r="AC656" s="110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4106</v>
      </c>
      <c r="D657" s="59" t="s">
        <v>3201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1556</v>
      </c>
      <c r="K657" s="66" t="s">
        <v>4125</v>
      </c>
      <c r="L657" s="67"/>
      <c r="M657" s="63" t="s">
        <v>3201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2444</v>
      </c>
      <c r="U657" s="70" t="s">
        <v>2444</v>
      </c>
      <c r="V657" s="70" t="s">
        <v>2444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61" t="str">
        <f>IF(ISNA(VLOOKUP(X657,Sheet2!J:J,1,0)),"//","")</f>
        <v/>
      </c>
      <c r="AC657" s="110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4106</v>
      </c>
      <c r="D658" s="59" t="s">
        <v>2208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1556</v>
      </c>
      <c r="K658" s="66" t="s">
        <v>4125</v>
      </c>
      <c r="L658" s="67"/>
      <c r="M658" s="63" t="s">
        <v>2208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2444</v>
      </c>
      <c r="U658" s="70" t="s">
        <v>2444</v>
      </c>
      <c r="V658" s="70" t="s">
        <v>2444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61" t="str">
        <f>IF(ISNA(VLOOKUP(X658,Sheet2!J:J,1,0)),"//","")</f>
        <v/>
      </c>
      <c r="AC658" s="110" t="str">
        <f t="shared" si="153"/>
        <v/>
      </c>
      <c r="AD658" t="b">
        <f t="shared" si="154"/>
        <v>1</v>
      </c>
    </row>
    <row r="659" spans="1:30" s="17" customFormat="1">
      <c r="A659" s="110">
        <f t="shared" si="160"/>
        <v>659</v>
      </c>
      <c r="B659" s="55">
        <f t="shared" si="147"/>
        <v>635</v>
      </c>
      <c r="C659" s="112" t="s">
        <v>4105</v>
      </c>
      <c r="D659" s="112" t="s">
        <v>7</v>
      </c>
      <c r="E659" s="137" t="str">
        <f t="shared" ref="E659" si="161">CHAR(34)&amp;IF(B659&lt;10,"000",IF(B659&lt;100,"00",IF(B659&lt;1000,"0","")))&amp;$B659&amp;CHAR(34)</f>
        <v>"0635"</v>
      </c>
      <c r="F659" s="113" t="str">
        <f t="shared" ref="F659" si="162">E659</f>
        <v>"0635"</v>
      </c>
      <c r="G659" s="194">
        <v>0</v>
      </c>
      <c r="H659" s="194">
        <v>0</v>
      </c>
      <c r="I659" s="181" t="s">
        <v>28</v>
      </c>
      <c r="J659" s="114" t="s">
        <v>1556</v>
      </c>
      <c r="K659" s="115" t="s">
        <v>4125</v>
      </c>
      <c r="M659" s="138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10" t="s">
        <v>2444</v>
      </c>
      <c r="U659" s="117" t="s">
        <v>2444</v>
      </c>
      <c r="V659" s="117" t="s">
        <v>2444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61" t="str">
        <f>IF(ISNA(VLOOKUP(X659,Sheet2!J:J,1,0)),"//","")</f>
        <v/>
      </c>
      <c r="AC659" s="110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4106</v>
      </c>
      <c r="D660" s="59" t="s">
        <v>3202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1556</v>
      </c>
      <c r="K660" s="66" t="s">
        <v>4125</v>
      </c>
      <c r="L660" s="67"/>
      <c r="M660" s="63" t="s">
        <v>3202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2444</v>
      </c>
      <c r="U660" s="70" t="s">
        <v>2444</v>
      </c>
      <c r="V660" s="70" t="s">
        <v>2444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61" t="str">
        <f>IF(ISNA(VLOOKUP(X660,Sheet2!J:J,1,0)),"//","")</f>
        <v/>
      </c>
      <c r="AC660" s="110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4106</v>
      </c>
      <c r="D661" s="59" t="s">
        <v>3203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1556</v>
      </c>
      <c r="K661" s="66" t="s">
        <v>4125</v>
      </c>
      <c r="L661" s="67"/>
      <c r="M661" s="63" t="s">
        <v>3203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2444</v>
      </c>
      <c r="U661" s="70" t="s">
        <v>2444</v>
      </c>
      <c r="V661" s="70" t="s">
        <v>2444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61" t="str">
        <f>IF(ISNA(VLOOKUP(X661,Sheet2!J:J,1,0)),"//","")</f>
        <v/>
      </c>
      <c r="AC661" s="110" t="str">
        <f t="shared" si="153"/>
        <v/>
      </c>
      <c r="AD661" t="b">
        <f t="shared" si="154"/>
        <v>1</v>
      </c>
    </row>
    <row r="662" spans="1:30" s="17" customFormat="1">
      <c r="A662" s="110">
        <f t="shared" si="160"/>
        <v>662</v>
      </c>
      <c r="B662" s="55">
        <f t="shared" si="147"/>
        <v>638</v>
      </c>
      <c r="C662" s="112" t="s">
        <v>4105</v>
      </c>
      <c r="D662" s="112" t="s">
        <v>7</v>
      </c>
      <c r="E662" s="137" t="str">
        <f t="shared" ref="E662" si="165">CHAR(34)&amp;IF(B662&lt;10,"000",IF(B662&lt;100,"00",IF(B662&lt;1000,"0","")))&amp;$B662&amp;CHAR(34)</f>
        <v>"0638"</v>
      </c>
      <c r="F662" s="113" t="str">
        <f t="shared" ref="F662" si="166">E662</f>
        <v>"0638"</v>
      </c>
      <c r="G662" s="194">
        <v>0</v>
      </c>
      <c r="H662" s="194">
        <v>0</v>
      </c>
      <c r="I662" s="181" t="s">
        <v>28</v>
      </c>
      <c r="J662" s="114" t="s">
        <v>1556</v>
      </c>
      <c r="K662" s="115" t="s">
        <v>4125</v>
      </c>
      <c r="M662" s="138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10" t="s">
        <v>2444</v>
      </c>
      <c r="U662" s="117" t="s">
        <v>2444</v>
      </c>
      <c r="V662" s="117" t="s">
        <v>2444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61" t="str">
        <f>IF(ISNA(VLOOKUP(X662,Sheet2!J:J,1,0)),"//","")</f>
        <v/>
      </c>
      <c r="AC662" s="110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4106</v>
      </c>
      <c r="D663" s="59" t="s">
        <v>3204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1556</v>
      </c>
      <c r="K663" s="66" t="s">
        <v>4125</v>
      </c>
      <c r="L663" s="67"/>
      <c r="M663" s="63" t="s">
        <v>3204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2444</v>
      </c>
      <c r="U663" s="70" t="s">
        <v>2444</v>
      </c>
      <c r="V663" s="70" t="s">
        <v>2444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61" t="str">
        <f>IF(ISNA(VLOOKUP(X663,Sheet2!J:J,1,0)),"//","")</f>
        <v/>
      </c>
      <c r="AC663" s="110" t="str">
        <f t="shared" si="153"/>
        <v/>
      </c>
      <c r="AD663" t="b">
        <f t="shared" si="154"/>
        <v>1</v>
      </c>
    </row>
    <row r="664" spans="1:30" s="17" customFormat="1">
      <c r="A664" s="110">
        <f t="shared" si="160"/>
        <v>664</v>
      </c>
      <c r="B664" s="55">
        <f t="shared" si="147"/>
        <v>640</v>
      </c>
      <c r="C664" s="112" t="s">
        <v>4105</v>
      </c>
      <c r="D664" s="112" t="s">
        <v>7</v>
      </c>
      <c r="E664" s="137" t="str">
        <f t="shared" ref="E664" si="169">CHAR(34)&amp;IF(B664&lt;10,"000",IF(B664&lt;100,"00",IF(B664&lt;1000,"0","")))&amp;$B664&amp;CHAR(34)</f>
        <v>"0640"</v>
      </c>
      <c r="F664" s="113" t="str">
        <f t="shared" ref="F664" si="170">E664</f>
        <v>"0640"</v>
      </c>
      <c r="G664" s="194">
        <v>0</v>
      </c>
      <c r="H664" s="194">
        <v>0</v>
      </c>
      <c r="I664" s="181" t="s">
        <v>28</v>
      </c>
      <c r="J664" s="114" t="s">
        <v>1556</v>
      </c>
      <c r="K664" s="115" t="s">
        <v>4125</v>
      </c>
      <c r="M664" s="138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10" t="s">
        <v>2444</v>
      </c>
      <c r="U664" s="117" t="s">
        <v>2444</v>
      </c>
      <c r="V664" s="117" t="s">
        <v>2444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61" t="str">
        <f>IF(ISNA(VLOOKUP(X664,Sheet2!J:J,1,0)),"//","")</f>
        <v/>
      </c>
      <c r="AC664" s="110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4106</v>
      </c>
      <c r="D665" s="59" t="s">
        <v>3205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1556</v>
      </c>
      <c r="K665" s="66" t="s">
        <v>4125</v>
      </c>
      <c r="L665" s="67"/>
      <c r="M665" s="63" t="s">
        <v>3205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2444</v>
      </c>
      <c r="U665" s="70" t="s">
        <v>2444</v>
      </c>
      <c r="V665" s="70" t="s">
        <v>2444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61" t="str">
        <f>IF(ISNA(VLOOKUP(X665,Sheet2!J:J,1,0)),"//","")</f>
        <v/>
      </c>
      <c r="AC665" s="110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4106</v>
      </c>
      <c r="D666" s="59" t="s">
        <v>3206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1556</v>
      </c>
      <c r="K666" s="66" t="s">
        <v>4125</v>
      </c>
      <c r="L666" s="67"/>
      <c r="M666" s="63" t="s">
        <v>3206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2444</v>
      </c>
      <c r="U666" s="70" t="s">
        <v>2444</v>
      </c>
      <c r="V666" s="70" t="s">
        <v>2444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61" t="str">
        <f>IF(ISNA(VLOOKUP(X666,Sheet2!J:J,1,0)),"//","")</f>
        <v/>
      </c>
      <c r="AC666" s="110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4106</v>
      </c>
      <c r="D667" s="59" t="s">
        <v>3207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1556</v>
      </c>
      <c r="K667" s="66" t="s">
        <v>4125</v>
      </c>
      <c r="L667" s="67"/>
      <c r="M667" s="63" t="s">
        <v>3207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2444</v>
      </c>
      <c r="U667" s="70" t="s">
        <v>2444</v>
      </c>
      <c r="V667" s="70" t="s">
        <v>2444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61" t="str">
        <f>IF(ISNA(VLOOKUP(X667,Sheet2!J:J,1,0)),"//","")</f>
        <v/>
      </c>
      <c r="AC667" s="110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4106</v>
      </c>
      <c r="D668" s="59" t="s">
        <v>3208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1556</v>
      </c>
      <c r="K668" s="66" t="s">
        <v>4125</v>
      </c>
      <c r="L668" s="67"/>
      <c r="M668" s="63" t="s">
        <v>3208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2444</v>
      </c>
      <c r="U668" s="70" t="s">
        <v>2444</v>
      </c>
      <c r="V668" s="70" t="s">
        <v>2444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61" t="str">
        <f>IF(ISNA(VLOOKUP(X668,Sheet2!J:J,1,0)),"//","")</f>
        <v/>
      </c>
      <c r="AC668" s="110" t="str">
        <f t="shared" si="153"/>
        <v/>
      </c>
      <c r="AD668" t="b">
        <f t="shared" si="154"/>
        <v>1</v>
      </c>
    </row>
    <row r="669" spans="1:30" s="17" customFormat="1">
      <c r="A669" s="110">
        <f t="shared" si="160"/>
        <v>669</v>
      </c>
      <c r="B669" s="55">
        <f t="shared" si="147"/>
        <v>645</v>
      </c>
      <c r="C669" s="112" t="s">
        <v>4105</v>
      </c>
      <c r="D669" s="112" t="s">
        <v>7</v>
      </c>
      <c r="E669" s="137" t="str">
        <f t="shared" ref="E669" si="173">CHAR(34)&amp;IF(B669&lt;10,"000",IF(B669&lt;100,"00",IF(B669&lt;1000,"0","")))&amp;$B669&amp;CHAR(34)</f>
        <v>"0645"</v>
      </c>
      <c r="F669" s="113" t="str">
        <f t="shared" ref="F669" si="174">E669</f>
        <v>"0645"</v>
      </c>
      <c r="G669" s="194">
        <v>0</v>
      </c>
      <c r="H669" s="194">
        <v>0</v>
      </c>
      <c r="I669" s="181" t="s">
        <v>28</v>
      </c>
      <c r="J669" s="114" t="s">
        <v>1556</v>
      </c>
      <c r="K669" s="115" t="s">
        <v>4125</v>
      </c>
      <c r="M669" s="138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10" t="s">
        <v>2444</v>
      </c>
      <c r="U669" s="117" t="s">
        <v>2444</v>
      </c>
      <c r="V669" s="117" t="s">
        <v>2444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61" t="str">
        <f>IF(ISNA(VLOOKUP(X669,Sheet2!J:J,1,0)),"//","")</f>
        <v/>
      </c>
      <c r="AC669" s="110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4106</v>
      </c>
      <c r="D670" s="59" t="s">
        <v>3209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1556</v>
      </c>
      <c r="K670" s="66" t="s">
        <v>4125</v>
      </c>
      <c r="L670" s="67"/>
      <c r="M670" s="63" t="s">
        <v>3209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2444</v>
      </c>
      <c r="U670" s="70" t="s">
        <v>2444</v>
      </c>
      <c r="V670" s="70" t="s">
        <v>2444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61" t="str">
        <f>IF(ISNA(VLOOKUP(X670,Sheet2!J:J,1,0)),"//","")</f>
        <v/>
      </c>
      <c r="AC670" s="110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4106</v>
      </c>
      <c r="D671" s="59" t="s">
        <v>3210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1556</v>
      </c>
      <c r="K671" s="66" t="s">
        <v>4125</v>
      </c>
      <c r="L671" s="67"/>
      <c r="M671" s="63" t="s">
        <v>3210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2444</v>
      </c>
      <c r="U671" s="70" t="s">
        <v>2444</v>
      </c>
      <c r="V671" s="70" t="s">
        <v>2444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61" t="str">
        <f>IF(ISNA(VLOOKUP(X671,Sheet2!J:J,1,0)),"//","")</f>
        <v/>
      </c>
      <c r="AC671" s="110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4106</v>
      </c>
      <c r="D672" s="59" t="s">
        <v>3211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1556</v>
      </c>
      <c r="K672" s="66" t="s">
        <v>4125</v>
      </c>
      <c r="L672" s="67"/>
      <c r="M672" s="63" t="s">
        <v>3211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2444</v>
      </c>
      <c r="U672" s="70" t="s">
        <v>2444</v>
      </c>
      <c r="V672" s="70" t="s">
        <v>2444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61" t="str">
        <f>IF(ISNA(VLOOKUP(X672,Sheet2!J:J,1,0)),"//","")</f>
        <v/>
      </c>
      <c r="AC672" s="110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4106</v>
      </c>
      <c r="D673" s="59" t="s">
        <v>3212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1556</v>
      </c>
      <c r="K673" s="66" t="s">
        <v>4125</v>
      </c>
      <c r="L673" s="67"/>
      <c r="M673" s="63" t="s">
        <v>3212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2444</v>
      </c>
      <c r="U673" s="70" t="s">
        <v>2444</v>
      </c>
      <c r="V673" s="70" t="s">
        <v>2444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61" t="str">
        <f>IF(ISNA(VLOOKUP(X673,Sheet2!J:J,1,0)),"//","")</f>
        <v/>
      </c>
      <c r="AC673" s="110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4106</v>
      </c>
      <c r="D674" s="59" t="s">
        <v>3213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1556</v>
      </c>
      <c r="K674" s="66" t="s">
        <v>4125</v>
      </c>
      <c r="L674" s="67"/>
      <c r="M674" s="63" t="s">
        <v>3213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2444</v>
      </c>
      <c r="U674" s="70" t="s">
        <v>2444</v>
      </c>
      <c r="V674" s="70" t="s">
        <v>2444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61" t="str">
        <f>IF(ISNA(VLOOKUP(X674,Sheet2!J:J,1,0)),"//","")</f>
        <v/>
      </c>
      <c r="AC674" s="110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4106</v>
      </c>
      <c r="D675" s="59" t="s">
        <v>2192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1556</v>
      </c>
      <c r="K675" s="66" t="s">
        <v>4125</v>
      </c>
      <c r="L675" s="67"/>
      <c r="M675" s="63" t="s">
        <v>2192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2444</v>
      </c>
      <c r="U675" s="70" t="s">
        <v>2444</v>
      </c>
      <c r="V675" s="70" t="s">
        <v>2444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61" t="str">
        <f>IF(ISNA(VLOOKUP(X675,Sheet2!J:J,1,0)),"//","")</f>
        <v/>
      </c>
      <c r="AC675" s="110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4106</v>
      </c>
      <c r="D676" s="59" t="s">
        <v>3214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1556</v>
      </c>
      <c r="K676" s="66" t="s">
        <v>4125</v>
      </c>
      <c r="L676" s="67"/>
      <c r="M676" s="63" t="s">
        <v>3214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2444</v>
      </c>
      <c r="U676" s="70" t="s">
        <v>2444</v>
      </c>
      <c r="V676" s="70" t="s">
        <v>2444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61" t="str">
        <f>IF(ISNA(VLOOKUP(X676,Sheet2!J:J,1,0)),"//","")</f>
        <v/>
      </c>
      <c r="AC676" s="110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4106</v>
      </c>
      <c r="D677" s="59" t="s">
        <v>3215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1556</v>
      </c>
      <c r="K677" s="66" t="s">
        <v>4125</v>
      </c>
      <c r="L677" s="67"/>
      <c r="M677" s="63" t="s">
        <v>3215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2444</v>
      </c>
      <c r="U677" s="70" t="s">
        <v>2444</v>
      </c>
      <c r="V677" s="70" t="s">
        <v>2444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61" t="str">
        <f>IF(ISNA(VLOOKUP(X677,Sheet2!J:J,1,0)),"//","")</f>
        <v/>
      </c>
      <c r="AC677" s="110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4106</v>
      </c>
      <c r="D678" s="59" t="s">
        <v>3216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1556</v>
      </c>
      <c r="K678" s="66" t="s">
        <v>4125</v>
      </c>
      <c r="L678" s="67"/>
      <c r="M678" s="63" t="s">
        <v>3216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2444</v>
      </c>
      <c r="U678" s="70" t="s">
        <v>2444</v>
      </c>
      <c r="V678" s="70" t="s">
        <v>2444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61" t="str">
        <f>IF(ISNA(VLOOKUP(X678,Sheet2!J:J,1,0)),"//","")</f>
        <v/>
      </c>
      <c r="AC678" s="110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4106</v>
      </c>
      <c r="D679" s="59" t="s">
        <v>3217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1556</v>
      </c>
      <c r="K679" s="66" t="s">
        <v>4125</v>
      </c>
      <c r="L679" s="67"/>
      <c r="M679" s="63" t="s">
        <v>3217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2444</v>
      </c>
      <c r="U679" s="70" t="s">
        <v>2444</v>
      </c>
      <c r="V679" s="70" t="s">
        <v>2444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61" t="str">
        <f>IF(ISNA(VLOOKUP(X679,Sheet2!J:J,1,0)),"//","")</f>
        <v/>
      </c>
      <c r="AC679" s="110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4106</v>
      </c>
      <c r="D680" s="59" t="s">
        <v>3218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1556</v>
      </c>
      <c r="K680" s="66" t="s">
        <v>4125</v>
      </c>
      <c r="L680" s="67"/>
      <c r="M680" s="63" t="s">
        <v>3218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2444</v>
      </c>
      <c r="U680" s="70" t="s">
        <v>2444</v>
      </c>
      <c r="V680" s="70" t="s">
        <v>2444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61" t="str">
        <f>IF(ISNA(VLOOKUP(X680,Sheet2!J:J,1,0)),"//","")</f>
        <v/>
      </c>
      <c r="AC680" s="110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4106</v>
      </c>
      <c r="D681" s="59" t="s">
        <v>3219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1556</v>
      </c>
      <c r="K681" s="66" t="s">
        <v>4125</v>
      </c>
      <c r="L681" s="67"/>
      <c r="M681" s="63" t="s">
        <v>3219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2444</v>
      </c>
      <c r="U681" s="70" t="s">
        <v>2444</v>
      </c>
      <c r="V681" s="70" t="s">
        <v>2444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61" t="str">
        <f>IF(ISNA(VLOOKUP(X681,Sheet2!J:J,1,0)),"//","")</f>
        <v/>
      </c>
      <c r="AC681" s="110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4106</v>
      </c>
      <c r="D682" s="59" t="s">
        <v>3220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1556</v>
      </c>
      <c r="K682" s="66" t="s">
        <v>4125</v>
      </c>
      <c r="L682" s="67"/>
      <c r="M682" s="63" t="s">
        <v>3220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2444</v>
      </c>
      <c r="U682" s="70" t="s">
        <v>2444</v>
      </c>
      <c r="V682" s="70" t="s">
        <v>2444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61" t="str">
        <f>IF(ISNA(VLOOKUP(X682,Sheet2!J:J,1,0)),"//","")</f>
        <v/>
      </c>
      <c r="AC682" s="110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4106</v>
      </c>
      <c r="D683" s="59" t="s">
        <v>3221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1556</v>
      </c>
      <c r="K683" s="66" t="s">
        <v>4125</v>
      </c>
      <c r="L683" s="67"/>
      <c r="M683" s="63" t="s">
        <v>3221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2444</v>
      </c>
      <c r="U683" s="70" t="s">
        <v>2444</v>
      </c>
      <c r="V683" s="70" t="s">
        <v>2444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61" t="str">
        <f>IF(ISNA(VLOOKUP(X683,Sheet2!J:J,1,0)),"//","")</f>
        <v/>
      </c>
      <c r="AC683" s="110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4106</v>
      </c>
      <c r="D684" s="59" t="s">
        <v>3222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1556</v>
      </c>
      <c r="K684" s="66" t="s">
        <v>4125</v>
      </c>
      <c r="L684" s="67"/>
      <c r="M684" s="63" t="s">
        <v>3222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2444</v>
      </c>
      <c r="U684" s="70" t="s">
        <v>2444</v>
      </c>
      <c r="V684" s="70" t="s">
        <v>2444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61" t="str">
        <f>IF(ISNA(VLOOKUP(X684,Sheet2!J:J,1,0)),"//","")</f>
        <v/>
      </c>
      <c r="AC684" s="110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4106</v>
      </c>
      <c r="D685" s="59" t="s">
        <v>3223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1556</v>
      </c>
      <c r="K685" s="66" t="s">
        <v>4125</v>
      </c>
      <c r="L685" s="67"/>
      <c r="M685" s="63" t="s">
        <v>3223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2444</v>
      </c>
      <c r="U685" s="70" t="s">
        <v>2444</v>
      </c>
      <c r="V685" s="70" t="s">
        <v>2444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61" t="str">
        <f>IF(ISNA(VLOOKUP(X685,Sheet2!J:J,1,0)),"//","")</f>
        <v/>
      </c>
      <c r="AC685" s="110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4106</v>
      </c>
      <c r="D686" s="59" t="s">
        <v>3224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1556</v>
      </c>
      <c r="K686" s="66" t="s">
        <v>4125</v>
      </c>
      <c r="L686" s="67"/>
      <c r="M686" s="63" t="s">
        <v>3224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2444</v>
      </c>
      <c r="U686" s="70" t="s">
        <v>2444</v>
      </c>
      <c r="V686" s="70" t="s">
        <v>2444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61" t="str">
        <f>IF(ISNA(VLOOKUP(X686,Sheet2!J:J,1,0)),"//","")</f>
        <v/>
      </c>
      <c r="AC686" s="110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4106</v>
      </c>
      <c r="D687" s="59" t="s">
        <v>3225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1556</v>
      </c>
      <c r="K687" s="66" t="s">
        <v>4125</v>
      </c>
      <c r="L687" s="67"/>
      <c r="M687" s="63" t="s">
        <v>3225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2444</v>
      </c>
      <c r="U687" s="70" t="s">
        <v>2444</v>
      </c>
      <c r="V687" s="70" t="s">
        <v>2444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61" t="str">
        <f>IF(ISNA(VLOOKUP(X687,Sheet2!J:J,1,0)),"//","")</f>
        <v/>
      </c>
      <c r="AC687" s="110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4106</v>
      </c>
      <c r="D688" s="59" t="s">
        <v>3226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1556</v>
      </c>
      <c r="K688" s="66" t="s">
        <v>4125</v>
      </c>
      <c r="L688" s="67"/>
      <c r="M688" s="63" t="s">
        <v>3226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2444</v>
      </c>
      <c r="U688" s="70" t="s">
        <v>2444</v>
      </c>
      <c r="V688" s="70" t="s">
        <v>2444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61" t="str">
        <f>IF(ISNA(VLOOKUP(X688,Sheet2!J:J,1,0)),"//","")</f>
        <v/>
      </c>
      <c r="AC688" s="110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4106</v>
      </c>
      <c r="D689" s="59" t="s">
        <v>3227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1556</v>
      </c>
      <c r="K689" s="66" t="s">
        <v>4125</v>
      </c>
      <c r="L689" s="67"/>
      <c r="M689" s="63" t="s">
        <v>3227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2444</v>
      </c>
      <c r="U689" s="70" t="s">
        <v>2444</v>
      </c>
      <c r="V689" s="70" t="s">
        <v>2444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61" t="str">
        <f>IF(ISNA(VLOOKUP(X689,Sheet2!J:J,1,0)),"//","")</f>
        <v/>
      </c>
      <c r="AC689" s="110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4106</v>
      </c>
      <c r="D690" s="59" t="s">
        <v>3228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1556</v>
      </c>
      <c r="K690" s="66" t="s">
        <v>4125</v>
      </c>
      <c r="L690" s="67"/>
      <c r="M690" s="63" t="s">
        <v>3228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2444</v>
      </c>
      <c r="U690" s="70" t="s">
        <v>2444</v>
      </c>
      <c r="V690" s="70" t="s">
        <v>2444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61" t="str">
        <f>IF(ISNA(VLOOKUP(X690,Sheet2!J:J,1,0)),"//","")</f>
        <v/>
      </c>
      <c r="AC690" s="110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4106</v>
      </c>
      <c r="D691" s="59" t="s">
        <v>3229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1556</v>
      </c>
      <c r="K691" s="66" t="s">
        <v>4125</v>
      </c>
      <c r="L691" s="67"/>
      <c r="M691" s="63" t="s">
        <v>3229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2444</v>
      </c>
      <c r="U691" s="70" t="s">
        <v>2444</v>
      </c>
      <c r="V691" s="70" t="s">
        <v>2444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61" t="str">
        <f>IF(ISNA(VLOOKUP(X691,Sheet2!J:J,1,0)),"//","")</f>
        <v/>
      </c>
      <c r="AC691" s="110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4106</v>
      </c>
      <c r="D692" s="59" t="s">
        <v>2207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1556</v>
      </c>
      <c r="K692" s="66" t="s">
        <v>4125</v>
      </c>
      <c r="L692" s="67"/>
      <c r="M692" s="63" t="s">
        <v>2207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2444</v>
      </c>
      <c r="U692" s="70" t="s">
        <v>2444</v>
      </c>
      <c r="V692" s="70" t="s">
        <v>2444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61" t="str">
        <f>IF(ISNA(VLOOKUP(X692,Sheet2!J:J,1,0)),"//","")</f>
        <v/>
      </c>
      <c r="AC692" s="110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4106</v>
      </c>
      <c r="D693" s="59" t="s">
        <v>3230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1556</v>
      </c>
      <c r="K693" s="66" t="s">
        <v>4125</v>
      </c>
      <c r="L693" s="67"/>
      <c r="M693" s="63" t="s">
        <v>3230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2444</v>
      </c>
      <c r="U693" s="70" t="s">
        <v>2444</v>
      </c>
      <c r="V693" s="70" t="s">
        <v>2444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61" t="str">
        <f>IF(ISNA(VLOOKUP(X693,Sheet2!J:J,1,0)),"//","")</f>
        <v/>
      </c>
      <c r="AC693" s="110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4106</v>
      </c>
      <c r="D694" s="59" t="s">
        <v>2209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1556</v>
      </c>
      <c r="K694" s="66" t="s">
        <v>4125</v>
      </c>
      <c r="L694" s="67"/>
      <c r="M694" s="63" t="s">
        <v>2209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2444</v>
      </c>
      <c r="U694" s="70" t="s">
        <v>2444</v>
      </c>
      <c r="V694" s="70" t="s">
        <v>2444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61" t="str">
        <f>IF(ISNA(VLOOKUP(X694,Sheet2!J:J,1,0)),"//","")</f>
        <v/>
      </c>
      <c r="AC694" s="110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4106</v>
      </c>
      <c r="D695" s="59" t="s">
        <v>3231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1556</v>
      </c>
      <c r="K695" s="66" t="s">
        <v>4125</v>
      </c>
      <c r="L695" s="67"/>
      <c r="M695" s="63" t="s">
        <v>3231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2444</v>
      </c>
      <c r="U695" s="70" t="s">
        <v>2444</v>
      </c>
      <c r="V695" s="70" t="s">
        <v>2444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61" t="str">
        <f>IF(ISNA(VLOOKUP(X695,Sheet2!J:J,1,0)),"//","")</f>
        <v/>
      </c>
      <c r="AC695" s="110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4106</v>
      </c>
      <c r="D696" s="59" t="s">
        <v>3232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1556</v>
      </c>
      <c r="K696" s="66" t="s">
        <v>4125</v>
      </c>
      <c r="L696" s="67"/>
      <c r="M696" s="63" t="s">
        <v>3232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2444</v>
      </c>
      <c r="U696" s="70" t="s">
        <v>2444</v>
      </c>
      <c r="V696" s="70" t="s">
        <v>2444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61" t="str">
        <f>IF(ISNA(VLOOKUP(X696,Sheet2!J:J,1,0)),"//","")</f>
        <v/>
      </c>
      <c r="AC696" s="110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4106</v>
      </c>
      <c r="D697" s="59" t="s">
        <v>3233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1556</v>
      </c>
      <c r="K697" s="66" t="s">
        <v>4125</v>
      </c>
      <c r="L697" s="67"/>
      <c r="M697" s="63" t="s">
        <v>3233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2444</v>
      </c>
      <c r="U697" s="70" t="s">
        <v>2444</v>
      </c>
      <c r="V697" s="70" t="s">
        <v>2444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61" t="str">
        <f>IF(ISNA(VLOOKUP(X697,Sheet2!J:J,1,0)),"//","")</f>
        <v/>
      </c>
      <c r="AC697" s="110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4106</v>
      </c>
      <c r="D698" s="59" t="s">
        <v>3234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1556</v>
      </c>
      <c r="K698" s="66" t="s">
        <v>4125</v>
      </c>
      <c r="L698" s="67"/>
      <c r="M698" s="63" t="s">
        <v>3234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2444</v>
      </c>
      <c r="U698" s="70" t="s">
        <v>2444</v>
      </c>
      <c r="V698" s="70" t="s">
        <v>2444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61" t="str">
        <f>IF(ISNA(VLOOKUP(X698,Sheet2!J:J,1,0)),"//","")</f>
        <v/>
      </c>
      <c r="AC698" s="110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4106</v>
      </c>
      <c r="D699" s="59" t="s">
        <v>3235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1556</v>
      </c>
      <c r="K699" s="66" t="s">
        <v>4125</v>
      </c>
      <c r="L699" s="67"/>
      <c r="M699" s="63" t="s">
        <v>3235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2444</v>
      </c>
      <c r="U699" s="70" t="s">
        <v>2444</v>
      </c>
      <c r="V699" s="70" t="s">
        <v>2444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61" t="str">
        <f>IF(ISNA(VLOOKUP(X699,Sheet2!J:J,1,0)),"//","")</f>
        <v/>
      </c>
      <c r="AC699" s="110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4106</v>
      </c>
      <c r="D700" s="59" t="s">
        <v>3236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1556</v>
      </c>
      <c r="K700" s="66" t="s">
        <v>4125</v>
      </c>
      <c r="L700" s="67"/>
      <c r="M700" s="63" t="s">
        <v>3236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2444</v>
      </c>
      <c r="U700" s="70" t="s">
        <v>2444</v>
      </c>
      <c r="V700" s="70" t="s">
        <v>2444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61" t="str">
        <f>IF(ISNA(VLOOKUP(X700,Sheet2!J:J,1,0)),"//","")</f>
        <v/>
      </c>
      <c r="AC700" s="110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4106</v>
      </c>
      <c r="D701" s="59" t="s">
        <v>3237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1556</v>
      </c>
      <c r="K701" s="66" t="s">
        <v>4125</v>
      </c>
      <c r="L701" s="67"/>
      <c r="M701" s="63" t="s">
        <v>3237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2444</v>
      </c>
      <c r="U701" s="70" t="s">
        <v>2444</v>
      </c>
      <c r="V701" s="70" t="s">
        <v>2444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61" t="str">
        <f>IF(ISNA(VLOOKUP(X701,Sheet2!J:J,1,0)),"//","")</f>
        <v/>
      </c>
      <c r="AC701" s="110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4106</v>
      </c>
      <c r="D702" s="59" t="s">
        <v>3238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1556</v>
      </c>
      <c r="K702" s="66" t="s">
        <v>4125</v>
      </c>
      <c r="L702" s="67"/>
      <c r="M702" s="63" t="s">
        <v>3238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2444</v>
      </c>
      <c r="U702" s="70" t="s">
        <v>2444</v>
      </c>
      <c r="V702" s="70" t="s">
        <v>2444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61" t="str">
        <f>IF(ISNA(VLOOKUP(X702,Sheet2!J:J,1,0)),"//","")</f>
        <v/>
      </c>
      <c r="AC702" s="110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4106</v>
      </c>
      <c r="D703" s="59" t="s">
        <v>3239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1556</v>
      </c>
      <c r="K703" s="66" t="s">
        <v>4125</v>
      </c>
      <c r="L703" s="67"/>
      <c r="M703" s="63" t="s">
        <v>3239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2444</v>
      </c>
      <c r="U703" s="70" t="s">
        <v>2444</v>
      </c>
      <c r="V703" s="70" t="s">
        <v>2444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61" t="str">
        <f>IF(ISNA(VLOOKUP(X703,Sheet2!J:J,1,0)),"//","")</f>
        <v/>
      </c>
      <c r="AC703" s="110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4106</v>
      </c>
      <c r="D704" s="59" t="s">
        <v>3240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1556</v>
      </c>
      <c r="K704" s="66" t="s">
        <v>4125</v>
      </c>
      <c r="L704" s="67"/>
      <c r="M704" s="63" t="s">
        <v>3240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2444</v>
      </c>
      <c r="U704" s="70" t="s">
        <v>2444</v>
      </c>
      <c r="V704" s="70" t="s">
        <v>2444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61" t="str">
        <f>IF(ISNA(VLOOKUP(X704,Sheet2!J:J,1,0)),"//","")</f>
        <v/>
      </c>
      <c r="AC704" s="110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4106</v>
      </c>
      <c r="D705" s="59" t="s">
        <v>3241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1556</v>
      </c>
      <c r="K705" s="66" t="s">
        <v>4125</v>
      </c>
      <c r="L705" s="67"/>
      <c r="M705" s="63" t="s">
        <v>3241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2444</v>
      </c>
      <c r="U705" s="70" t="s">
        <v>2444</v>
      </c>
      <c r="V705" s="70" t="s">
        <v>2444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61" t="str">
        <f>IF(ISNA(VLOOKUP(X705,Sheet2!J:J,1,0)),"//","")</f>
        <v/>
      </c>
      <c r="AC705" s="110" t="str">
        <f t="shared" si="153"/>
        <v/>
      </c>
      <c r="AD705" t="b">
        <f t="shared" si="154"/>
        <v>1</v>
      </c>
    </row>
    <row r="706" spans="1:30" s="17" customFormat="1">
      <c r="A706" s="110">
        <f t="shared" ref="A706:A711" si="178">IF(B706=INT(B706),ROW(),"")</f>
        <v>706</v>
      </c>
      <c r="B706" s="55">
        <f t="shared" si="147"/>
        <v>682</v>
      </c>
      <c r="C706" s="112" t="s">
        <v>4105</v>
      </c>
      <c r="D706" s="112" t="s">
        <v>7</v>
      </c>
      <c r="E706" s="137" t="str">
        <f t="shared" ref="E706:E711" si="179">CHAR(34)&amp;IF(B706&lt;10,"000",IF(B706&lt;100,"00",IF(B706&lt;1000,"0","")))&amp;$B706&amp;CHAR(34)</f>
        <v>"0682"</v>
      </c>
      <c r="F706" s="113" t="str">
        <f t="shared" ref="F706:F711" si="180">E706</f>
        <v>"0682"</v>
      </c>
      <c r="G706" s="194">
        <v>0</v>
      </c>
      <c r="H706" s="194">
        <v>0</v>
      </c>
      <c r="I706" s="181" t="s">
        <v>28</v>
      </c>
      <c r="J706" s="114" t="s">
        <v>1556</v>
      </c>
      <c r="K706" s="115" t="s">
        <v>4125</v>
      </c>
      <c r="M706" s="138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10" t="s">
        <v>2444</v>
      </c>
      <c r="U706" s="117" t="s">
        <v>2444</v>
      </c>
      <c r="V706" s="117" t="s">
        <v>2444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61" t="str">
        <f>IF(ISNA(VLOOKUP(X706,Sheet2!J:J,1,0)),"//","")</f>
        <v/>
      </c>
      <c r="AC706" s="110" t="str">
        <f t="shared" si="153"/>
        <v/>
      </c>
      <c r="AD706" t="b">
        <f t="shared" si="154"/>
        <v>1</v>
      </c>
    </row>
    <row r="707" spans="1:30" s="17" customFormat="1">
      <c r="A707" s="110">
        <f t="shared" si="178"/>
        <v>707</v>
      </c>
      <c r="B707" s="55">
        <f t="shared" si="147"/>
        <v>683</v>
      </c>
      <c r="C707" s="112" t="s">
        <v>4105</v>
      </c>
      <c r="D707" s="112" t="s">
        <v>7</v>
      </c>
      <c r="E707" s="137" t="str">
        <f t="shared" si="179"/>
        <v>"0683"</v>
      </c>
      <c r="F707" s="113" t="str">
        <f t="shared" si="180"/>
        <v>"0683"</v>
      </c>
      <c r="G707" s="194">
        <v>0</v>
      </c>
      <c r="H707" s="194">
        <v>0</v>
      </c>
      <c r="I707" s="181" t="s">
        <v>28</v>
      </c>
      <c r="J707" s="114" t="s">
        <v>1556</v>
      </c>
      <c r="K707" s="115" t="s">
        <v>4125</v>
      </c>
      <c r="M707" s="138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10" t="s">
        <v>2444</v>
      </c>
      <c r="U707" s="117" t="s">
        <v>2444</v>
      </c>
      <c r="V707" s="117" t="s">
        <v>2444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61" t="str">
        <f>IF(ISNA(VLOOKUP(X707,Sheet2!J:J,1,0)),"//","")</f>
        <v/>
      </c>
      <c r="AC707" s="110" t="str">
        <f t="shared" si="153"/>
        <v/>
      </c>
      <c r="AD707" t="b">
        <f t="shared" si="154"/>
        <v>1</v>
      </c>
    </row>
    <row r="708" spans="1:30" s="17" customFormat="1">
      <c r="A708" s="110">
        <f t="shared" si="178"/>
        <v>708</v>
      </c>
      <c r="B708" s="55">
        <f t="shared" si="147"/>
        <v>684</v>
      </c>
      <c r="C708" s="112" t="s">
        <v>4105</v>
      </c>
      <c r="D708" s="112" t="s">
        <v>7</v>
      </c>
      <c r="E708" s="137" t="str">
        <f t="shared" si="179"/>
        <v>"0684"</v>
      </c>
      <c r="F708" s="113" t="str">
        <f t="shared" si="180"/>
        <v>"0684"</v>
      </c>
      <c r="G708" s="194">
        <v>0</v>
      </c>
      <c r="H708" s="194">
        <v>0</v>
      </c>
      <c r="I708" s="181" t="s">
        <v>28</v>
      </c>
      <c r="J708" s="114" t="s">
        <v>1556</v>
      </c>
      <c r="K708" s="115" t="s">
        <v>4125</v>
      </c>
      <c r="M708" s="138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10" t="s">
        <v>2444</v>
      </c>
      <c r="U708" s="117" t="s">
        <v>2444</v>
      </c>
      <c r="V708" s="117" t="s">
        <v>2444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61" t="str">
        <f>IF(ISNA(VLOOKUP(X708,Sheet2!J:J,1,0)),"//","")</f>
        <v/>
      </c>
      <c r="AC708" s="110" t="str">
        <f t="shared" si="153"/>
        <v/>
      </c>
      <c r="AD708" t="b">
        <f t="shared" si="154"/>
        <v>1</v>
      </c>
    </row>
    <row r="709" spans="1:30" s="17" customFormat="1">
      <c r="A709" s="110">
        <f t="shared" si="178"/>
        <v>709</v>
      </c>
      <c r="B709" s="55">
        <f t="shared" si="147"/>
        <v>685</v>
      </c>
      <c r="C709" s="112" t="s">
        <v>4105</v>
      </c>
      <c r="D709" s="112" t="s">
        <v>7</v>
      </c>
      <c r="E709" s="137" t="str">
        <f t="shared" si="179"/>
        <v>"0685"</v>
      </c>
      <c r="F709" s="113" t="str">
        <f t="shared" si="180"/>
        <v>"0685"</v>
      </c>
      <c r="G709" s="194">
        <v>0</v>
      </c>
      <c r="H709" s="194">
        <v>0</v>
      </c>
      <c r="I709" s="181" t="s">
        <v>28</v>
      </c>
      <c r="J709" s="114" t="s">
        <v>1556</v>
      </c>
      <c r="K709" s="115" t="s">
        <v>4125</v>
      </c>
      <c r="M709" s="138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10" t="s">
        <v>2444</v>
      </c>
      <c r="U709" s="117" t="s">
        <v>2444</v>
      </c>
      <c r="V709" s="117" t="s">
        <v>2444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61" t="str">
        <f>IF(ISNA(VLOOKUP(X709,Sheet2!J:J,1,0)),"//","")</f>
        <v/>
      </c>
      <c r="AC709" s="110" t="str">
        <f t="shared" si="153"/>
        <v/>
      </c>
      <c r="AD709" t="b">
        <f t="shared" si="154"/>
        <v>1</v>
      </c>
    </row>
    <row r="710" spans="1:30" s="17" customFormat="1">
      <c r="A710" s="110">
        <f t="shared" si="178"/>
        <v>710</v>
      </c>
      <c r="B710" s="55">
        <f t="shared" si="147"/>
        <v>686</v>
      </c>
      <c r="C710" s="112" t="s">
        <v>4105</v>
      </c>
      <c r="D710" s="112" t="s">
        <v>7</v>
      </c>
      <c r="E710" s="137" t="str">
        <f t="shared" si="179"/>
        <v>"0686"</v>
      </c>
      <c r="F710" s="113" t="str">
        <f t="shared" si="180"/>
        <v>"0686"</v>
      </c>
      <c r="G710" s="194">
        <v>0</v>
      </c>
      <c r="H710" s="194">
        <v>0</v>
      </c>
      <c r="I710" s="181" t="s">
        <v>28</v>
      </c>
      <c r="J710" s="114" t="s">
        <v>1556</v>
      </c>
      <c r="K710" s="115" t="s">
        <v>4125</v>
      </c>
      <c r="M710" s="138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10" t="s">
        <v>2444</v>
      </c>
      <c r="U710" s="117" t="s">
        <v>2444</v>
      </c>
      <c r="V710" s="117" t="s">
        <v>2444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61" t="str">
        <f>IF(ISNA(VLOOKUP(X710,Sheet2!J:J,1,0)),"//","")</f>
        <v/>
      </c>
      <c r="AC710" s="110" t="str">
        <f t="shared" si="153"/>
        <v/>
      </c>
      <c r="AD710" t="b">
        <f t="shared" si="154"/>
        <v>1</v>
      </c>
    </row>
    <row r="711" spans="1:30" s="17" customFormat="1">
      <c r="A711" s="110">
        <f t="shared" si="178"/>
        <v>711</v>
      </c>
      <c r="B711" s="55">
        <f t="shared" ref="B711:B774" si="182">IF(AND(MID(C711,2,1)&lt;&gt;"/",MID(C711,1,1)="/"),INT(B710)+1,B710+0.01)</f>
        <v>687</v>
      </c>
      <c r="C711" s="112" t="s">
        <v>4105</v>
      </c>
      <c r="D711" s="112" t="s">
        <v>7</v>
      </c>
      <c r="E711" s="137" t="str">
        <f t="shared" si="179"/>
        <v>"0687"</v>
      </c>
      <c r="F711" s="113" t="str">
        <f t="shared" si="180"/>
        <v>"0687"</v>
      </c>
      <c r="G711" s="194">
        <v>0</v>
      </c>
      <c r="H711" s="194">
        <v>0</v>
      </c>
      <c r="I711" s="181" t="s">
        <v>28</v>
      </c>
      <c r="J711" s="114" t="s">
        <v>1556</v>
      </c>
      <c r="K711" s="115" t="s">
        <v>4125</v>
      </c>
      <c r="M711" s="138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10" t="s">
        <v>2444</v>
      </c>
      <c r="U711" s="117" t="s">
        <v>2444</v>
      </c>
      <c r="V711" s="117" t="s">
        <v>2444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61" t="str">
        <f>IF(ISNA(VLOOKUP(X711,Sheet2!J:J,1,0)),"//","")</f>
        <v/>
      </c>
      <c r="AC711" s="110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4106</v>
      </c>
      <c r="D712" s="59" t="s">
        <v>3242</v>
      </c>
      <c r="E712" s="65" t="s">
        <v>590</v>
      </c>
      <c r="F712" s="65" t="s">
        <v>590</v>
      </c>
      <c r="G712" s="68">
        <v>0</v>
      </c>
      <c r="H712" s="68">
        <v>0</v>
      </c>
      <c r="I712" s="174" t="s">
        <v>2730</v>
      </c>
      <c r="J712" s="65" t="s">
        <v>1556</v>
      </c>
      <c r="K712" s="66" t="s">
        <v>4125</v>
      </c>
      <c r="L712" s="67"/>
      <c r="M712" s="63" t="s">
        <v>3242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2444</v>
      </c>
      <c r="U712" s="70" t="s">
        <v>2444</v>
      </c>
      <c r="V712" s="70" t="s">
        <v>2444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61" t="str">
        <f>IF(ISNA(VLOOKUP(X712,Sheet2!J:J,1,0)),"//","")</f>
        <v/>
      </c>
      <c r="AC712" s="110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4106</v>
      </c>
      <c r="D713" s="59" t="s">
        <v>3243</v>
      </c>
      <c r="E713" s="65" t="s">
        <v>591</v>
      </c>
      <c r="F713" s="65" t="s">
        <v>591</v>
      </c>
      <c r="G713" s="68">
        <v>0</v>
      </c>
      <c r="H713" s="68">
        <v>0</v>
      </c>
      <c r="I713" s="174" t="s">
        <v>2730</v>
      </c>
      <c r="J713" s="65" t="s">
        <v>1556</v>
      </c>
      <c r="K713" s="66" t="s">
        <v>4125</v>
      </c>
      <c r="L713" s="67"/>
      <c r="M713" s="63" t="s">
        <v>3243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2444</v>
      </c>
      <c r="U713" s="70" t="s">
        <v>2444</v>
      </c>
      <c r="V713" s="70" t="s">
        <v>2444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61" t="str">
        <f>IF(ISNA(VLOOKUP(X713,Sheet2!J:J,1,0)),"//","")</f>
        <v/>
      </c>
      <c r="AC713" s="110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4106</v>
      </c>
      <c r="D714" s="59" t="s">
        <v>3244</v>
      </c>
      <c r="E714" s="65" t="s">
        <v>592</v>
      </c>
      <c r="F714" s="65" t="s">
        <v>592</v>
      </c>
      <c r="G714" s="68">
        <v>0</v>
      </c>
      <c r="H714" s="68">
        <v>0</v>
      </c>
      <c r="I714" s="174" t="s">
        <v>2730</v>
      </c>
      <c r="J714" s="65" t="s">
        <v>1556</v>
      </c>
      <c r="K714" s="66" t="s">
        <v>4125</v>
      </c>
      <c r="L714" s="67"/>
      <c r="M714" s="63" t="s">
        <v>3244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2444</v>
      </c>
      <c r="U714" s="70" t="s">
        <v>2444</v>
      </c>
      <c r="V714" s="70" t="s">
        <v>2444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61" t="str">
        <f>IF(ISNA(VLOOKUP(X714,Sheet2!J:J,1,0)),"//","")</f>
        <v/>
      </c>
      <c r="AC714" s="110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4106</v>
      </c>
      <c r="D715" s="59" t="s">
        <v>3245</v>
      </c>
      <c r="E715" s="65" t="s">
        <v>593</v>
      </c>
      <c r="F715" s="65" t="s">
        <v>593</v>
      </c>
      <c r="G715" s="68">
        <v>0</v>
      </c>
      <c r="H715" s="68">
        <v>0</v>
      </c>
      <c r="I715" s="174" t="s">
        <v>2730</v>
      </c>
      <c r="J715" s="65" t="s">
        <v>1556</v>
      </c>
      <c r="K715" s="66" t="s">
        <v>4125</v>
      </c>
      <c r="L715" s="67"/>
      <c r="M715" s="63" t="s">
        <v>3245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2444</v>
      </c>
      <c r="U715" s="70" t="s">
        <v>2444</v>
      </c>
      <c r="V715" s="70" t="s">
        <v>2444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61" t="str">
        <f>IF(ISNA(VLOOKUP(X715,Sheet2!J:J,1,0)),"//","")</f>
        <v/>
      </c>
      <c r="AC715" s="110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4106</v>
      </c>
      <c r="D716" s="59" t="s">
        <v>3246</v>
      </c>
      <c r="E716" s="65" t="s">
        <v>594</v>
      </c>
      <c r="F716" s="65" t="s">
        <v>594</v>
      </c>
      <c r="G716" s="68">
        <v>0</v>
      </c>
      <c r="H716" s="68">
        <v>0</v>
      </c>
      <c r="I716" s="174" t="s">
        <v>2730</v>
      </c>
      <c r="J716" s="65" t="s">
        <v>1556</v>
      </c>
      <c r="K716" s="66" t="s">
        <v>4125</v>
      </c>
      <c r="L716" s="67"/>
      <c r="M716" s="63" t="s">
        <v>3246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2444</v>
      </c>
      <c r="U716" s="70" t="s">
        <v>2444</v>
      </c>
      <c r="V716" s="70" t="s">
        <v>2444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61" t="str">
        <f>IF(ISNA(VLOOKUP(X716,Sheet2!J:J,1,0)),"//","")</f>
        <v/>
      </c>
      <c r="AC716" s="110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4106</v>
      </c>
      <c r="D717" s="59" t="s">
        <v>3247</v>
      </c>
      <c r="E717" s="65" t="s">
        <v>595</v>
      </c>
      <c r="F717" s="65" t="s">
        <v>595</v>
      </c>
      <c r="G717" s="68">
        <v>0</v>
      </c>
      <c r="H717" s="68">
        <v>0</v>
      </c>
      <c r="I717" s="174" t="s">
        <v>2730</v>
      </c>
      <c r="J717" s="65" t="s">
        <v>1556</v>
      </c>
      <c r="K717" s="66" t="s">
        <v>4125</v>
      </c>
      <c r="L717" s="67"/>
      <c r="M717" s="63" t="s">
        <v>3247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2444</v>
      </c>
      <c r="U717" s="70" t="s">
        <v>2444</v>
      </c>
      <c r="V717" s="70" t="s">
        <v>2444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61" t="str">
        <f>IF(ISNA(VLOOKUP(X717,Sheet2!J:J,1,0)),"//","")</f>
        <v/>
      </c>
      <c r="AC717" s="110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4106</v>
      </c>
      <c r="D718" s="59" t="s">
        <v>3248</v>
      </c>
      <c r="E718" s="65" t="s">
        <v>596</v>
      </c>
      <c r="F718" s="65" t="s">
        <v>596</v>
      </c>
      <c r="G718" s="68">
        <v>0</v>
      </c>
      <c r="H718" s="68">
        <v>0</v>
      </c>
      <c r="I718" s="174" t="s">
        <v>2730</v>
      </c>
      <c r="J718" s="65" t="s">
        <v>1556</v>
      </c>
      <c r="K718" s="66" t="s">
        <v>4125</v>
      </c>
      <c r="L718" s="67"/>
      <c r="M718" s="63" t="s">
        <v>3248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2444</v>
      </c>
      <c r="U718" s="70" t="s">
        <v>2444</v>
      </c>
      <c r="V718" s="70" t="s">
        <v>2444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61" t="str">
        <f>IF(ISNA(VLOOKUP(X718,Sheet2!J:J,1,0)),"//","")</f>
        <v/>
      </c>
      <c r="AC718" s="110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4106</v>
      </c>
      <c r="D719" s="59" t="s">
        <v>3249</v>
      </c>
      <c r="E719" s="65" t="s">
        <v>597</v>
      </c>
      <c r="F719" s="65" t="s">
        <v>597</v>
      </c>
      <c r="G719" s="68">
        <v>0</v>
      </c>
      <c r="H719" s="68">
        <v>0</v>
      </c>
      <c r="I719" s="174" t="s">
        <v>2730</v>
      </c>
      <c r="J719" s="65" t="s">
        <v>1556</v>
      </c>
      <c r="K719" s="66" t="s">
        <v>4125</v>
      </c>
      <c r="L719" s="67"/>
      <c r="M719" s="63" t="s">
        <v>3249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2444</v>
      </c>
      <c r="U719" s="70" t="s">
        <v>2444</v>
      </c>
      <c r="V719" s="70" t="s">
        <v>2444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61" t="str">
        <f>IF(ISNA(VLOOKUP(X719,Sheet2!J:J,1,0)),"//","")</f>
        <v/>
      </c>
      <c r="AC719" s="110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4106</v>
      </c>
      <c r="D720" s="59" t="s">
        <v>3250</v>
      </c>
      <c r="E720" s="65" t="s">
        <v>598</v>
      </c>
      <c r="F720" s="65" t="s">
        <v>598</v>
      </c>
      <c r="G720" s="68">
        <v>0</v>
      </c>
      <c r="H720" s="68">
        <v>0</v>
      </c>
      <c r="I720" s="174" t="s">
        <v>2730</v>
      </c>
      <c r="J720" s="65" t="s">
        <v>1556</v>
      </c>
      <c r="K720" s="66" t="s">
        <v>4125</v>
      </c>
      <c r="L720" s="67"/>
      <c r="M720" s="63" t="s">
        <v>3250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2444</v>
      </c>
      <c r="U720" s="70" t="s">
        <v>2444</v>
      </c>
      <c r="V720" s="70" t="s">
        <v>2444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61" t="str">
        <f>IF(ISNA(VLOOKUP(X720,Sheet2!J:J,1,0)),"//","")</f>
        <v/>
      </c>
      <c r="AC720" s="110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4106</v>
      </c>
      <c r="D721" s="59" t="s">
        <v>3251</v>
      </c>
      <c r="E721" s="65" t="s">
        <v>599</v>
      </c>
      <c r="F721" s="65" t="s">
        <v>599</v>
      </c>
      <c r="G721" s="68">
        <v>0</v>
      </c>
      <c r="H721" s="68">
        <v>0</v>
      </c>
      <c r="I721" s="174" t="s">
        <v>2730</v>
      </c>
      <c r="J721" s="65" t="s">
        <v>1556</v>
      </c>
      <c r="K721" s="66" t="s">
        <v>4125</v>
      </c>
      <c r="L721" s="67"/>
      <c r="M721" s="63" t="s">
        <v>3251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2444</v>
      </c>
      <c r="U721" s="70" t="s">
        <v>2444</v>
      </c>
      <c r="V721" s="70" t="s">
        <v>2444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61" t="str">
        <f>IF(ISNA(VLOOKUP(X721,Sheet2!J:J,1,0)),"//","")</f>
        <v/>
      </c>
      <c r="AC721" s="110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4106</v>
      </c>
      <c r="D722" s="59" t="s">
        <v>3252</v>
      </c>
      <c r="E722" s="65" t="s">
        <v>600</v>
      </c>
      <c r="F722" s="65" t="s">
        <v>600</v>
      </c>
      <c r="G722" s="68">
        <v>0</v>
      </c>
      <c r="H722" s="68">
        <v>0</v>
      </c>
      <c r="I722" s="174" t="s">
        <v>2730</v>
      </c>
      <c r="J722" s="65" t="s">
        <v>1556</v>
      </c>
      <c r="K722" s="66" t="s">
        <v>4125</v>
      </c>
      <c r="L722" s="67"/>
      <c r="M722" s="63" t="s">
        <v>3252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2444</v>
      </c>
      <c r="U722" s="70" t="s">
        <v>2444</v>
      </c>
      <c r="V722" s="70" t="s">
        <v>2444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61" t="str">
        <f>IF(ISNA(VLOOKUP(X722,Sheet2!J:J,1,0)),"//","")</f>
        <v/>
      </c>
      <c r="AC722" s="110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4106</v>
      </c>
      <c r="D723" s="59" t="s">
        <v>3253</v>
      </c>
      <c r="E723" s="65" t="s">
        <v>601</v>
      </c>
      <c r="F723" s="65" t="s">
        <v>601</v>
      </c>
      <c r="G723" s="68">
        <v>0</v>
      </c>
      <c r="H723" s="68">
        <v>0</v>
      </c>
      <c r="I723" s="174" t="s">
        <v>2730</v>
      </c>
      <c r="J723" s="65" t="s">
        <v>1556</v>
      </c>
      <c r="K723" s="66" t="s">
        <v>4125</v>
      </c>
      <c r="L723" s="67"/>
      <c r="M723" s="63" t="s">
        <v>3253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2444</v>
      </c>
      <c r="U723" s="70" t="s">
        <v>2444</v>
      </c>
      <c r="V723" s="70" t="s">
        <v>2444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61" t="str">
        <f>IF(ISNA(VLOOKUP(X723,Sheet2!J:J,1,0)),"//","")</f>
        <v/>
      </c>
      <c r="AC723" s="110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4106</v>
      </c>
      <c r="D724" s="59" t="s">
        <v>3254</v>
      </c>
      <c r="E724" s="65" t="s">
        <v>602</v>
      </c>
      <c r="F724" s="65" t="s">
        <v>602</v>
      </c>
      <c r="G724" s="68">
        <v>0</v>
      </c>
      <c r="H724" s="68">
        <v>0</v>
      </c>
      <c r="I724" s="174" t="s">
        <v>2730</v>
      </c>
      <c r="J724" s="65" t="s">
        <v>1556</v>
      </c>
      <c r="K724" s="66" t="s">
        <v>4125</v>
      </c>
      <c r="L724" s="67"/>
      <c r="M724" s="63" t="s">
        <v>3254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2444</v>
      </c>
      <c r="U724" s="70" t="s">
        <v>2444</v>
      </c>
      <c r="V724" s="70" t="s">
        <v>2444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61" t="str">
        <f>IF(ISNA(VLOOKUP(X724,Sheet2!J:J,1,0)),"//","")</f>
        <v/>
      </c>
      <c r="AC724" s="110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4106</v>
      </c>
      <c r="D725" s="59" t="s">
        <v>3255</v>
      </c>
      <c r="E725" s="65" t="s">
        <v>603</v>
      </c>
      <c r="F725" s="65" t="s">
        <v>603</v>
      </c>
      <c r="G725" s="68">
        <v>0</v>
      </c>
      <c r="H725" s="68">
        <v>0</v>
      </c>
      <c r="I725" s="174" t="s">
        <v>2730</v>
      </c>
      <c r="J725" s="65" t="s">
        <v>1556</v>
      </c>
      <c r="K725" s="66" t="s">
        <v>4125</v>
      </c>
      <c r="L725" s="67"/>
      <c r="M725" s="63" t="s">
        <v>3255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2444</v>
      </c>
      <c r="U725" s="70" t="s">
        <v>2444</v>
      </c>
      <c r="V725" s="70" t="s">
        <v>2444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61" t="str">
        <f>IF(ISNA(VLOOKUP(X725,Sheet2!J:J,1,0)),"//","")</f>
        <v/>
      </c>
      <c r="AC725" s="110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4106</v>
      </c>
      <c r="D726" s="59" t="s">
        <v>3256</v>
      </c>
      <c r="E726" s="65" t="s">
        <v>604</v>
      </c>
      <c r="F726" s="65" t="s">
        <v>604</v>
      </c>
      <c r="G726" s="68">
        <v>0</v>
      </c>
      <c r="H726" s="68">
        <v>0</v>
      </c>
      <c r="I726" s="174" t="s">
        <v>2730</v>
      </c>
      <c r="J726" s="65" t="s">
        <v>1556</v>
      </c>
      <c r="K726" s="66" t="s">
        <v>4125</v>
      </c>
      <c r="L726" s="67"/>
      <c r="M726" s="63" t="s">
        <v>3256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2444</v>
      </c>
      <c r="U726" s="70" t="s">
        <v>2444</v>
      </c>
      <c r="V726" s="70" t="s">
        <v>2444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61" t="str">
        <f>IF(ISNA(VLOOKUP(X726,Sheet2!J:J,1,0)),"//","")</f>
        <v/>
      </c>
      <c r="AC726" s="110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4106</v>
      </c>
      <c r="D727" s="59" t="s">
        <v>3257</v>
      </c>
      <c r="E727" s="65" t="s">
        <v>605</v>
      </c>
      <c r="F727" s="65" t="s">
        <v>605</v>
      </c>
      <c r="G727" s="68">
        <v>0</v>
      </c>
      <c r="H727" s="68">
        <v>0</v>
      </c>
      <c r="I727" s="174" t="s">
        <v>2730</v>
      </c>
      <c r="J727" s="65" t="s">
        <v>1556</v>
      </c>
      <c r="K727" s="66" t="s">
        <v>4125</v>
      </c>
      <c r="L727" s="67"/>
      <c r="M727" s="63" t="s">
        <v>3257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2444</v>
      </c>
      <c r="U727" s="70" t="s">
        <v>2444</v>
      </c>
      <c r="V727" s="70" t="s">
        <v>2444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61" t="str">
        <f>IF(ISNA(VLOOKUP(X727,Sheet2!J:J,1,0)),"//","")</f>
        <v/>
      </c>
      <c r="AC727" s="110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4106</v>
      </c>
      <c r="D728" s="59" t="s">
        <v>3258</v>
      </c>
      <c r="E728" s="65" t="s">
        <v>606</v>
      </c>
      <c r="F728" s="65" t="s">
        <v>606</v>
      </c>
      <c r="G728" s="68">
        <v>0</v>
      </c>
      <c r="H728" s="68">
        <v>0</v>
      </c>
      <c r="I728" s="174" t="s">
        <v>2730</v>
      </c>
      <c r="J728" s="65" t="s">
        <v>1556</v>
      </c>
      <c r="K728" s="66" t="s">
        <v>4125</v>
      </c>
      <c r="L728" s="67"/>
      <c r="M728" s="63" t="s">
        <v>3258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2444</v>
      </c>
      <c r="U728" s="70" t="s">
        <v>2444</v>
      </c>
      <c r="V728" s="70" t="s">
        <v>2444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61" t="str">
        <f>IF(ISNA(VLOOKUP(X728,Sheet2!J:J,1,0)),"//","")</f>
        <v/>
      </c>
      <c r="AC728" s="110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4106</v>
      </c>
      <c r="D729" s="59" t="s">
        <v>3259</v>
      </c>
      <c r="E729" s="65" t="s">
        <v>607</v>
      </c>
      <c r="F729" s="65" t="s">
        <v>607</v>
      </c>
      <c r="G729" s="68">
        <v>0</v>
      </c>
      <c r="H729" s="68">
        <v>0</v>
      </c>
      <c r="I729" s="174" t="s">
        <v>2730</v>
      </c>
      <c r="J729" s="65" t="s">
        <v>1556</v>
      </c>
      <c r="K729" s="66" t="s">
        <v>4125</v>
      </c>
      <c r="L729" s="67"/>
      <c r="M729" s="63" t="s">
        <v>3259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2444</v>
      </c>
      <c r="U729" s="70" t="s">
        <v>2444</v>
      </c>
      <c r="V729" s="70" t="s">
        <v>2444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61" t="str">
        <f>IF(ISNA(VLOOKUP(X729,Sheet2!J:J,1,0)),"//","")</f>
        <v/>
      </c>
      <c r="AC729" s="110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4106</v>
      </c>
      <c r="D730" s="59" t="s">
        <v>3260</v>
      </c>
      <c r="E730" s="65" t="s">
        <v>608</v>
      </c>
      <c r="F730" s="65" t="s">
        <v>608</v>
      </c>
      <c r="G730" s="68">
        <v>0</v>
      </c>
      <c r="H730" s="68">
        <v>0</v>
      </c>
      <c r="I730" s="174" t="s">
        <v>2730</v>
      </c>
      <c r="J730" s="65" t="s">
        <v>1556</v>
      </c>
      <c r="K730" s="66" t="s">
        <v>4125</v>
      </c>
      <c r="L730" s="67"/>
      <c r="M730" s="63" t="s">
        <v>3260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2444</v>
      </c>
      <c r="U730" s="70" t="s">
        <v>2444</v>
      </c>
      <c r="V730" s="70" t="s">
        <v>2444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61" t="str">
        <f>IF(ISNA(VLOOKUP(X730,Sheet2!J:J,1,0)),"//","")</f>
        <v/>
      </c>
      <c r="AC730" s="110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4106</v>
      </c>
      <c r="D731" s="59" t="s">
        <v>3261</v>
      </c>
      <c r="E731" s="65" t="s">
        <v>609</v>
      </c>
      <c r="F731" s="65" t="s">
        <v>609</v>
      </c>
      <c r="G731" s="68">
        <v>0</v>
      </c>
      <c r="H731" s="68">
        <v>0</v>
      </c>
      <c r="I731" s="174" t="s">
        <v>2730</v>
      </c>
      <c r="J731" s="65" t="s">
        <v>1556</v>
      </c>
      <c r="K731" s="66" t="s">
        <v>4125</v>
      </c>
      <c r="L731" s="64"/>
      <c r="M731" s="63" t="s">
        <v>3261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2444</v>
      </c>
      <c r="U731" s="70" t="s">
        <v>2444</v>
      </c>
      <c r="V731" s="70" t="s">
        <v>2444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61" t="str">
        <f>IF(ISNA(VLOOKUP(X731,Sheet2!J:J,1,0)),"//","")</f>
        <v/>
      </c>
      <c r="AC731" s="110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4106</v>
      </c>
      <c r="D732" s="59" t="s">
        <v>3262</v>
      </c>
      <c r="E732" s="65" t="s">
        <v>610</v>
      </c>
      <c r="F732" s="65" t="s">
        <v>610</v>
      </c>
      <c r="G732" s="68">
        <v>0</v>
      </c>
      <c r="H732" s="68">
        <v>0</v>
      </c>
      <c r="I732" s="174" t="s">
        <v>2730</v>
      </c>
      <c r="J732" s="65" t="s">
        <v>1556</v>
      </c>
      <c r="K732" s="66" t="s">
        <v>4125</v>
      </c>
      <c r="L732" s="72"/>
      <c r="M732" s="63" t="s">
        <v>3262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2444</v>
      </c>
      <c r="U732" s="70" t="s">
        <v>2444</v>
      </c>
      <c r="V732" s="70" t="s">
        <v>2444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61" t="str">
        <f>IF(ISNA(VLOOKUP(X732,Sheet2!J:J,1,0)),"//","")</f>
        <v/>
      </c>
      <c r="AC732" s="110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4106</v>
      </c>
      <c r="D733" s="59" t="s">
        <v>3263</v>
      </c>
      <c r="E733" s="65" t="s">
        <v>611</v>
      </c>
      <c r="F733" s="65" t="s">
        <v>611</v>
      </c>
      <c r="G733" s="68">
        <v>0</v>
      </c>
      <c r="H733" s="68">
        <v>0</v>
      </c>
      <c r="I733" s="174" t="s">
        <v>2730</v>
      </c>
      <c r="J733" s="65" t="s">
        <v>1556</v>
      </c>
      <c r="K733" s="66" t="s">
        <v>4125</v>
      </c>
      <c r="L733" s="67"/>
      <c r="M733" s="63" t="s">
        <v>3263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2444</v>
      </c>
      <c r="U733" s="70" t="s">
        <v>2444</v>
      </c>
      <c r="V733" s="70" t="s">
        <v>2444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61" t="str">
        <f>IF(ISNA(VLOOKUP(X733,Sheet2!J:J,1,0)),"//","")</f>
        <v/>
      </c>
      <c r="AC733" s="110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4106</v>
      </c>
      <c r="D734" s="59" t="s">
        <v>3264</v>
      </c>
      <c r="E734" s="65" t="s">
        <v>612</v>
      </c>
      <c r="F734" s="65" t="s">
        <v>612</v>
      </c>
      <c r="G734" s="68">
        <v>0</v>
      </c>
      <c r="H734" s="68">
        <v>0</v>
      </c>
      <c r="I734" s="174" t="s">
        <v>2730</v>
      </c>
      <c r="J734" s="65" t="s">
        <v>1556</v>
      </c>
      <c r="K734" s="66" t="s">
        <v>4125</v>
      </c>
      <c r="L734" s="67"/>
      <c r="M734" s="63" t="s">
        <v>3264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2444</v>
      </c>
      <c r="U734" s="70" t="s">
        <v>2444</v>
      </c>
      <c r="V734" s="70" t="s">
        <v>2444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61" t="str">
        <f>IF(ISNA(VLOOKUP(X734,Sheet2!J:J,1,0)),"//","")</f>
        <v/>
      </c>
      <c r="AC734" s="110" t="str">
        <f t="shared" si="188"/>
        <v/>
      </c>
      <c r="AD734" t="b">
        <f t="shared" si="189"/>
        <v>1</v>
      </c>
    </row>
    <row r="735" spans="1:30" s="17" customFormat="1">
      <c r="A735" s="110">
        <f t="shared" si="190"/>
        <v>735</v>
      </c>
      <c r="B735" s="55">
        <f t="shared" si="182"/>
        <v>711</v>
      </c>
      <c r="C735" s="112" t="s">
        <v>4105</v>
      </c>
      <c r="D735" s="112" t="s">
        <v>7</v>
      </c>
      <c r="E735" s="137" t="str">
        <f t="shared" ref="E735" si="191">CHAR(34)&amp;IF(B735&lt;10,"000",IF(B735&lt;100,"00",IF(B735&lt;1000,"0","")))&amp;$B735&amp;CHAR(34)</f>
        <v>"0711"</v>
      </c>
      <c r="F735" s="113" t="str">
        <f t="shared" ref="F735" si="192">E735</f>
        <v>"0711"</v>
      </c>
      <c r="G735" s="194">
        <v>0</v>
      </c>
      <c r="H735" s="194">
        <v>0</v>
      </c>
      <c r="I735" s="181" t="s">
        <v>28</v>
      </c>
      <c r="J735" s="114" t="s">
        <v>1556</v>
      </c>
      <c r="K735" s="115" t="s">
        <v>4125</v>
      </c>
      <c r="M735" s="138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10" t="s">
        <v>2444</v>
      </c>
      <c r="U735" s="117" t="s">
        <v>2444</v>
      </c>
      <c r="V735" s="117" t="s">
        <v>2444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61" t="str">
        <f>IF(ISNA(VLOOKUP(X735,Sheet2!J:J,1,0)),"//","")</f>
        <v/>
      </c>
      <c r="AC735" s="110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4106</v>
      </c>
      <c r="D736" s="59" t="s">
        <v>3265</v>
      </c>
      <c r="E736" s="65" t="s">
        <v>613</v>
      </c>
      <c r="F736" s="65" t="s">
        <v>613</v>
      </c>
      <c r="G736" s="68">
        <v>0</v>
      </c>
      <c r="H736" s="68">
        <v>0</v>
      </c>
      <c r="I736" s="174" t="s">
        <v>2730</v>
      </c>
      <c r="J736" s="65" t="s">
        <v>1556</v>
      </c>
      <c r="K736" s="66" t="s">
        <v>4125</v>
      </c>
      <c r="L736" s="67"/>
      <c r="M736" s="63" t="s">
        <v>3265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2444</v>
      </c>
      <c r="U736" s="70" t="s">
        <v>2444</v>
      </c>
      <c r="V736" s="70" t="s">
        <v>2444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61" t="str">
        <f>IF(ISNA(VLOOKUP(X736,Sheet2!J:J,1,0)),"//","")</f>
        <v/>
      </c>
      <c r="AC736" s="110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4106</v>
      </c>
      <c r="D737" s="59" t="s">
        <v>3266</v>
      </c>
      <c r="E737" s="65" t="s">
        <v>614</v>
      </c>
      <c r="F737" s="77" t="s">
        <v>614</v>
      </c>
      <c r="G737" s="68">
        <v>0</v>
      </c>
      <c r="H737" s="68">
        <v>0</v>
      </c>
      <c r="I737" s="174" t="s">
        <v>2730</v>
      </c>
      <c r="J737" s="65" t="s">
        <v>1556</v>
      </c>
      <c r="K737" s="66" t="s">
        <v>4125</v>
      </c>
      <c r="L737" s="67"/>
      <c r="M737" s="63" t="s">
        <v>3266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2444</v>
      </c>
      <c r="U737" s="70" t="s">
        <v>2444</v>
      </c>
      <c r="V737" s="70" t="s">
        <v>2444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61" t="str">
        <f>IF(ISNA(VLOOKUP(X737,Sheet2!J:J,1,0)),"//","")</f>
        <v/>
      </c>
      <c r="AC737" s="110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4106</v>
      </c>
      <c r="D738" s="59" t="s">
        <v>3267</v>
      </c>
      <c r="E738" s="78" t="s">
        <v>615</v>
      </c>
      <c r="F738" s="79" t="s">
        <v>615</v>
      </c>
      <c r="G738" s="68">
        <v>0</v>
      </c>
      <c r="H738" s="68">
        <v>0</v>
      </c>
      <c r="I738" s="174" t="s">
        <v>2730</v>
      </c>
      <c r="J738" s="65" t="s">
        <v>1556</v>
      </c>
      <c r="K738" s="66" t="s">
        <v>4125</v>
      </c>
      <c r="L738" s="67"/>
      <c r="M738" s="63" t="s">
        <v>3267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2444</v>
      </c>
      <c r="U738" s="70" t="s">
        <v>2444</v>
      </c>
      <c r="V738" s="70" t="s">
        <v>2444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61" t="str">
        <f>IF(ISNA(VLOOKUP(X738,Sheet2!J:J,1,0)),"//","")</f>
        <v/>
      </c>
      <c r="AC738" s="110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4106</v>
      </c>
      <c r="D739" s="59" t="s">
        <v>3268</v>
      </c>
      <c r="E739" s="78" t="s">
        <v>616</v>
      </c>
      <c r="F739" s="79" t="s">
        <v>616</v>
      </c>
      <c r="G739" s="68">
        <v>0</v>
      </c>
      <c r="H739" s="68">
        <v>0</v>
      </c>
      <c r="I739" s="174" t="s">
        <v>2730</v>
      </c>
      <c r="J739" s="65" t="s">
        <v>1556</v>
      </c>
      <c r="K739" s="66" t="s">
        <v>4125</v>
      </c>
      <c r="L739" s="64"/>
      <c r="M739" s="63" t="s">
        <v>3268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2444</v>
      </c>
      <c r="U739" s="70" t="s">
        <v>2444</v>
      </c>
      <c r="V739" s="70" t="s">
        <v>2444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61" t="str">
        <f>IF(ISNA(VLOOKUP(X739,Sheet2!J:J,1,0)),"//","")</f>
        <v/>
      </c>
      <c r="AC739" s="110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4106</v>
      </c>
      <c r="D740" s="59" t="s">
        <v>3269</v>
      </c>
      <c r="E740" s="65" t="s">
        <v>617</v>
      </c>
      <c r="F740" s="65" t="s">
        <v>617</v>
      </c>
      <c r="G740" s="68">
        <v>0</v>
      </c>
      <c r="H740" s="68">
        <v>0</v>
      </c>
      <c r="I740" s="174" t="s">
        <v>2730</v>
      </c>
      <c r="J740" s="65" t="s">
        <v>1556</v>
      </c>
      <c r="K740" s="66" t="s">
        <v>4125</v>
      </c>
      <c r="L740" s="67"/>
      <c r="M740" s="63" t="s">
        <v>3269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2444</v>
      </c>
      <c r="U740" s="70" t="s">
        <v>2444</v>
      </c>
      <c r="V740" s="70" t="s">
        <v>2444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61" t="str">
        <f>IF(ISNA(VLOOKUP(X740,Sheet2!J:J,1,0)),"//","")</f>
        <v/>
      </c>
      <c r="AC740" s="110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4106</v>
      </c>
      <c r="D741" s="59" t="s">
        <v>3270</v>
      </c>
      <c r="E741" s="65" t="s">
        <v>618</v>
      </c>
      <c r="F741" s="65" t="s">
        <v>618</v>
      </c>
      <c r="G741" s="68">
        <v>0</v>
      </c>
      <c r="H741" s="68">
        <v>0</v>
      </c>
      <c r="I741" s="174" t="s">
        <v>2730</v>
      </c>
      <c r="J741" s="65" t="s">
        <v>1556</v>
      </c>
      <c r="K741" s="66" t="s">
        <v>4125</v>
      </c>
      <c r="L741" s="67"/>
      <c r="M741" s="63" t="s">
        <v>3270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2444</v>
      </c>
      <c r="U741" s="70" t="s">
        <v>2444</v>
      </c>
      <c r="V741" s="70" t="s">
        <v>2444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61" t="str">
        <f>IF(ISNA(VLOOKUP(X741,Sheet2!J:J,1,0)),"//","")</f>
        <v/>
      </c>
      <c r="AC741" s="110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4106</v>
      </c>
      <c r="D742" s="59" t="s">
        <v>3271</v>
      </c>
      <c r="E742" s="65" t="s">
        <v>619</v>
      </c>
      <c r="F742" s="65" t="s">
        <v>619</v>
      </c>
      <c r="G742" s="68">
        <v>0</v>
      </c>
      <c r="H742" s="68">
        <v>0</v>
      </c>
      <c r="I742" s="174" t="s">
        <v>2730</v>
      </c>
      <c r="J742" s="65" t="s">
        <v>1556</v>
      </c>
      <c r="K742" s="66" t="s">
        <v>4125</v>
      </c>
      <c r="L742" s="67"/>
      <c r="M742" s="63" t="s">
        <v>3271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2444</v>
      </c>
      <c r="U742" s="70" t="s">
        <v>2444</v>
      </c>
      <c r="V742" s="70" t="s">
        <v>2444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61" t="str">
        <f>IF(ISNA(VLOOKUP(X742,Sheet2!J:J,1,0)),"//","")</f>
        <v/>
      </c>
      <c r="AC742" s="110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4106</v>
      </c>
      <c r="D743" s="59" t="s">
        <v>3272</v>
      </c>
      <c r="E743" s="65" t="s">
        <v>620</v>
      </c>
      <c r="F743" s="65" t="s">
        <v>620</v>
      </c>
      <c r="G743" s="68">
        <v>0</v>
      </c>
      <c r="H743" s="68">
        <v>0</v>
      </c>
      <c r="I743" s="174" t="s">
        <v>2730</v>
      </c>
      <c r="J743" s="65" t="s">
        <v>1556</v>
      </c>
      <c r="K743" s="66" t="s">
        <v>4125</v>
      </c>
      <c r="L743" s="67"/>
      <c r="M743" s="63" t="s">
        <v>3272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2444</v>
      </c>
      <c r="U743" s="70" t="s">
        <v>2444</v>
      </c>
      <c r="V743" s="70" t="s">
        <v>2444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61" t="str">
        <f>IF(ISNA(VLOOKUP(X743,Sheet2!J:J,1,0)),"//","")</f>
        <v/>
      </c>
      <c r="AC743" s="110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4106</v>
      </c>
      <c r="D744" s="59" t="s">
        <v>3273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1556</v>
      </c>
      <c r="K744" s="66" t="s">
        <v>4125</v>
      </c>
      <c r="L744" s="67"/>
      <c r="M744" s="63" t="s">
        <v>3273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2444</v>
      </c>
      <c r="U744" s="70" t="s">
        <v>2444</v>
      </c>
      <c r="V744" s="70" t="s">
        <v>2444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61" t="str">
        <f>IF(ISNA(VLOOKUP(X744,Sheet2!J:J,1,0)),"//","")</f>
        <v/>
      </c>
      <c r="AC744" s="110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4106</v>
      </c>
      <c r="D745" s="59" t="s">
        <v>3274</v>
      </c>
      <c r="E745" s="65" t="s">
        <v>621</v>
      </c>
      <c r="F745" s="65" t="s">
        <v>621</v>
      </c>
      <c r="G745" s="68">
        <v>0</v>
      </c>
      <c r="H745" s="68">
        <v>0</v>
      </c>
      <c r="I745" s="174" t="s">
        <v>2730</v>
      </c>
      <c r="J745" s="65" t="s">
        <v>1556</v>
      </c>
      <c r="K745" s="66" t="s">
        <v>4125</v>
      </c>
      <c r="L745" s="67"/>
      <c r="M745" s="63" t="s">
        <v>3274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2444</v>
      </c>
      <c r="U745" s="70" t="s">
        <v>2444</v>
      </c>
      <c r="V745" s="70" t="s">
        <v>2444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61" t="str">
        <f>IF(ISNA(VLOOKUP(X745,Sheet2!J:J,1,0)),"//","")</f>
        <v/>
      </c>
      <c r="AC745" s="110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4106</v>
      </c>
      <c r="D746" s="59" t="s">
        <v>3275</v>
      </c>
      <c r="E746" s="65" t="s">
        <v>622</v>
      </c>
      <c r="F746" s="65" t="s">
        <v>622</v>
      </c>
      <c r="G746" s="68">
        <v>0</v>
      </c>
      <c r="H746" s="68">
        <v>0</v>
      </c>
      <c r="I746" s="174" t="s">
        <v>2730</v>
      </c>
      <c r="J746" s="65" t="s">
        <v>1556</v>
      </c>
      <c r="K746" s="66" t="s">
        <v>4125</v>
      </c>
      <c r="L746" s="64"/>
      <c r="M746" s="63" t="s">
        <v>3275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2444</v>
      </c>
      <c r="U746" s="70" t="s">
        <v>2444</v>
      </c>
      <c r="V746" s="70" t="s">
        <v>2444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61" t="str">
        <f>IF(ISNA(VLOOKUP(X746,Sheet2!J:J,1,0)),"//","")</f>
        <v/>
      </c>
      <c r="AC746" s="110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4106</v>
      </c>
      <c r="D747" s="59" t="s">
        <v>3276</v>
      </c>
      <c r="E747" s="65" t="s">
        <v>623</v>
      </c>
      <c r="F747" s="65" t="s">
        <v>623</v>
      </c>
      <c r="G747" s="68">
        <v>0</v>
      </c>
      <c r="H747" s="68">
        <v>0</v>
      </c>
      <c r="I747" s="174" t="s">
        <v>2730</v>
      </c>
      <c r="J747" s="65" t="s">
        <v>1556</v>
      </c>
      <c r="K747" s="66" t="s">
        <v>4125</v>
      </c>
      <c r="L747" s="67"/>
      <c r="M747" s="63" t="s">
        <v>3276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2444</v>
      </c>
      <c r="U747" s="70" t="s">
        <v>2444</v>
      </c>
      <c r="V747" s="70" t="s">
        <v>2444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61" t="str">
        <f>IF(ISNA(VLOOKUP(X747,Sheet2!J:J,1,0)),"//","")</f>
        <v/>
      </c>
      <c r="AC747" s="110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4106</v>
      </c>
      <c r="D748" s="59" t="s">
        <v>3277</v>
      </c>
      <c r="E748" s="65" t="s">
        <v>624</v>
      </c>
      <c r="F748" s="65" t="s">
        <v>624</v>
      </c>
      <c r="G748" s="68">
        <v>0</v>
      </c>
      <c r="H748" s="68">
        <v>0</v>
      </c>
      <c r="I748" s="174" t="s">
        <v>2730</v>
      </c>
      <c r="J748" s="65" t="s">
        <v>1556</v>
      </c>
      <c r="K748" s="66" t="s">
        <v>4125</v>
      </c>
      <c r="L748" s="67"/>
      <c r="M748" s="63" t="s">
        <v>3277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2444</v>
      </c>
      <c r="U748" s="70" t="s">
        <v>2444</v>
      </c>
      <c r="V748" s="70" t="s">
        <v>2444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61" t="str">
        <f>IF(ISNA(VLOOKUP(X748,Sheet2!J:J,1,0)),"//","")</f>
        <v/>
      </c>
      <c r="AC748" s="110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4106</v>
      </c>
      <c r="D749" s="59" t="s">
        <v>3278</v>
      </c>
      <c r="E749" s="65" t="s">
        <v>625</v>
      </c>
      <c r="F749" s="65" t="s">
        <v>625</v>
      </c>
      <c r="G749" s="68">
        <v>0</v>
      </c>
      <c r="H749" s="68">
        <v>0</v>
      </c>
      <c r="I749" s="174" t="s">
        <v>2730</v>
      </c>
      <c r="J749" s="65" t="s">
        <v>1556</v>
      </c>
      <c r="K749" s="66" t="s">
        <v>4125</v>
      </c>
      <c r="L749" s="67"/>
      <c r="M749" s="63" t="s">
        <v>3278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2444</v>
      </c>
      <c r="U749" s="70" t="s">
        <v>2444</v>
      </c>
      <c r="V749" s="70" t="s">
        <v>2444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61" t="str">
        <f>IF(ISNA(VLOOKUP(X749,Sheet2!J:J,1,0)),"//","")</f>
        <v/>
      </c>
      <c r="AC749" s="110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4106</v>
      </c>
      <c r="D750" s="59" t="s">
        <v>3279</v>
      </c>
      <c r="E750" s="65" t="s">
        <v>626</v>
      </c>
      <c r="F750" s="65" t="s">
        <v>626</v>
      </c>
      <c r="G750" s="68">
        <v>0</v>
      </c>
      <c r="H750" s="68">
        <v>0</v>
      </c>
      <c r="I750" s="174" t="s">
        <v>2730</v>
      </c>
      <c r="J750" s="65" t="s">
        <v>1556</v>
      </c>
      <c r="K750" s="66" t="s">
        <v>4125</v>
      </c>
      <c r="L750" s="67"/>
      <c r="M750" s="63" t="s">
        <v>3279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2444</v>
      </c>
      <c r="U750" s="70" t="s">
        <v>2444</v>
      </c>
      <c r="V750" s="70" t="s">
        <v>2444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61" t="str">
        <f>IF(ISNA(VLOOKUP(X750,Sheet2!J:J,1,0)),"//","")</f>
        <v/>
      </c>
      <c r="AC750" s="110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4106</v>
      </c>
      <c r="D751" s="59" t="s">
        <v>3280</v>
      </c>
      <c r="E751" s="65" t="s">
        <v>627</v>
      </c>
      <c r="F751" s="65" t="s">
        <v>627</v>
      </c>
      <c r="G751" s="68">
        <v>0</v>
      </c>
      <c r="H751" s="68">
        <v>0</v>
      </c>
      <c r="I751" s="174" t="s">
        <v>2730</v>
      </c>
      <c r="J751" s="65" t="s">
        <v>1556</v>
      </c>
      <c r="K751" s="66" t="s">
        <v>4125</v>
      </c>
      <c r="L751" s="67"/>
      <c r="M751" s="63" t="s">
        <v>3280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2444</v>
      </c>
      <c r="U751" s="70" t="s">
        <v>2444</v>
      </c>
      <c r="V751" s="70" t="s">
        <v>2444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61" t="str">
        <f>IF(ISNA(VLOOKUP(X751,Sheet2!J:J,1,0)),"//","")</f>
        <v/>
      </c>
      <c r="AC751" s="110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4106</v>
      </c>
      <c r="D752" s="59" t="s">
        <v>3281</v>
      </c>
      <c r="E752" s="65" t="s">
        <v>628</v>
      </c>
      <c r="F752" s="65" t="s">
        <v>628</v>
      </c>
      <c r="G752" s="68">
        <v>0</v>
      </c>
      <c r="H752" s="68">
        <v>0</v>
      </c>
      <c r="I752" s="174" t="s">
        <v>2730</v>
      </c>
      <c r="J752" s="65" t="s">
        <v>1556</v>
      </c>
      <c r="K752" s="66" t="s">
        <v>4125</v>
      </c>
      <c r="L752" s="67"/>
      <c r="M752" s="63" t="s">
        <v>3281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2444</v>
      </c>
      <c r="U752" s="70" t="s">
        <v>2444</v>
      </c>
      <c r="V752" s="70" t="s">
        <v>2444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61" t="str">
        <f>IF(ISNA(VLOOKUP(X752,Sheet2!J:J,1,0)),"//","")</f>
        <v/>
      </c>
      <c r="AC752" s="110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4106</v>
      </c>
      <c r="D753" s="59" t="s">
        <v>3282</v>
      </c>
      <c r="E753" s="65" t="s">
        <v>629</v>
      </c>
      <c r="F753" s="65" t="s">
        <v>629</v>
      </c>
      <c r="G753" s="68">
        <v>0</v>
      </c>
      <c r="H753" s="68">
        <v>0</v>
      </c>
      <c r="I753" s="174" t="s">
        <v>2730</v>
      </c>
      <c r="J753" s="65" t="s">
        <v>1556</v>
      </c>
      <c r="K753" s="66" t="s">
        <v>4125</v>
      </c>
      <c r="L753" s="67"/>
      <c r="M753" s="63" t="s">
        <v>3282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2444</v>
      </c>
      <c r="U753" s="70" t="s">
        <v>2444</v>
      </c>
      <c r="V753" s="70" t="s">
        <v>2444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61" t="str">
        <f>IF(ISNA(VLOOKUP(X753,Sheet2!J:J,1,0)),"//","")</f>
        <v/>
      </c>
      <c r="AC753" s="110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4106</v>
      </c>
      <c r="D754" s="59" t="s">
        <v>3283</v>
      </c>
      <c r="E754" s="65" t="s">
        <v>630</v>
      </c>
      <c r="F754" s="65" t="s">
        <v>630</v>
      </c>
      <c r="G754" s="68">
        <v>0</v>
      </c>
      <c r="H754" s="68">
        <v>0</v>
      </c>
      <c r="I754" s="174" t="s">
        <v>2730</v>
      </c>
      <c r="J754" s="65" t="s">
        <v>1556</v>
      </c>
      <c r="K754" s="66" t="s">
        <v>4125</v>
      </c>
      <c r="L754" s="67"/>
      <c r="M754" s="63" t="s">
        <v>3283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2444</v>
      </c>
      <c r="U754" s="70" t="s">
        <v>2444</v>
      </c>
      <c r="V754" s="70" t="s">
        <v>2444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61" t="str">
        <f>IF(ISNA(VLOOKUP(X754,Sheet2!J:J,1,0)),"//","")</f>
        <v/>
      </c>
      <c r="AC754" s="110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4106</v>
      </c>
      <c r="D755" s="59" t="s">
        <v>3284</v>
      </c>
      <c r="E755" s="65" t="s">
        <v>631</v>
      </c>
      <c r="F755" s="65" t="s">
        <v>631</v>
      </c>
      <c r="G755" s="68">
        <v>0</v>
      </c>
      <c r="H755" s="68">
        <v>0</v>
      </c>
      <c r="I755" s="174" t="s">
        <v>2730</v>
      </c>
      <c r="J755" s="65" t="s">
        <v>1556</v>
      </c>
      <c r="K755" s="66" t="s">
        <v>4125</v>
      </c>
      <c r="L755" s="67"/>
      <c r="M755" s="63" t="s">
        <v>3284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2444</v>
      </c>
      <c r="U755" s="70" t="s">
        <v>2444</v>
      </c>
      <c r="V755" s="70" t="s">
        <v>2444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61" t="str">
        <f>IF(ISNA(VLOOKUP(X755,Sheet2!J:J,1,0)),"//","")</f>
        <v/>
      </c>
      <c r="AC755" s="110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4106</v>
      </c>
      <c r="D756" s="59" t="s">
        <v>3285</v>
      </c>
      <c r="E756" s="65" t="s">
        <v>632</v>
      </c>
      <c r="F756" s="65" t="s">
        <v>632</v>
      </c>
      <c r="G756" s="68">
        <v>0</v>
      </c>
      <c r="H756" s="68">
        <v>0</v>
      </c>
      <c r="I756" s="174" t="s">
        <v>2730</v>
      </c>
      <c r="J756" s="65" t="s">
        <v>1556</v>
      </c>
      <c r="K756" s="66" t="s">
        <v>4125</v>
      </c>
      <c r="L756" s="67"/>
      <c r="M756" s="63" t="s">
        <v>3285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2444</v>
      </c>
      <c r="U756" s="70" t="s">
        <v>2444</v>
      </c>
      <c r="V756" s="70" t="s">
        <v>2444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61" t="str">
        <f>IF(ISNA(VLOOKUP(X756,Sheet2!J:J,1,0)),"//","")</f>
        <v/>
      </c>
      <c r="AC756" s="110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4106</v>
      </c>
      <c r="D757" s="59" t="s">
        <v>3286</v>
      </c>
      <c r="E757" s="65" t="s">
        <v>633</v>
      </c>
      <c r="F757" s="65" t="s">
        <v>633</v>
      </c>
      <c r="G757" s="68">
        <v>0</v>
      </c>
      <c r="H757" s="68">
        <v>0</v>
      </c>
      <c r="I757" s="174" t="s">
        <v>2730</v>
      </c>
      <c r="J757" s="65" t="s">
        <v>1556</v>
      </c>
      <c r="K757" s="66" t="s">
        <v>4125</v>
      </c>
      <c r="L757" s="67"/>
      <c r="M757" s="63" t="s">
        <v>3286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2444</v>
      </c>
      <c r="U757" s="70" t="s">
        <v>2444</v>
      </c>
      <c r="V757" s="70" t="s">
        <v>2444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61" t="str">
        <f>IF(ISNA(VLOOKUP(X757,Sheet2!J:J,1,0)),"//","")</f>
        <v/>
      </c>
      <c r="AC757" s="110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4106</v>
      </c>
      <c r="D758" s="59" t="s">
        <v>3287</v>
      </c>
      <c r="E758" s="65" t="s">
        <v>634</v>
      </c>
      <c r="F758" s="65" t="s">
        <v>634</v>
      </c>
      <c r="G758" s="68">
        <v>0</v>
      </c>
      <c r="H758" s="68">
        <v>0</v>
      </c>
      <c r="I758" s="174" t="s">
        <v>2730</v>
      </c>
      <c r="J758" s="65" t="s">
        <v>1556</v>
      </c>
      <c r="K758" s="66" t="s">
        <v>4125</v>
      </c>
      <c r="L758" s="67"/>
      <c r="M758" s="63" t="s">
        <v>3287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2444</v>
      </c>
      <c r="U758" s="70" t="s">
        <v>2444</v>
      </c>
      <c r="V758" s="70" t="s">
        <v>2444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61" t="str">
        <f>IF(ISNA(VLOOKUP(X758,Sheet2!J:J,1,0)),"//","")</f>
        <v/>
      </c>
      <c r="AC758" s="110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4106</v>
      </c>
      <c r="D759" s="59" t="s">
        <v>3288</v>
      </c>
      <c r="E759" s="65" t="s">
        <v>635</v>
      </c>
      <c r="F759" s="65" t="s">
        <v>635</v>
      </c>
      <c r="G759" s="68">
        <v>0</v>
      </c>
      <c r="H759" s="68">
        <v>0</v>
      </c>
      <c r="I759" s="174" t="s">
        <v>2730</v>
      </c>
      <c r="J759" s="65" t="s">
        <v>1556</v>
      </c>
      <c r="K759" s="66" t="s">
        <v>4125</v>
      </c>
      <c r="L759" s="67"/>
      <c r="M759" s="63" t="s">
        <v>3288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2444</v>
      </c>
      <c r="U759" s="70" t="s">
        <v>2444</v>
      </c>
      <c r="V759" s="70" t="s">
        <v>2444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61" t="str">
        <f>IF(ISNA(VLOOKUP(X759,Sheet2!J:J,1,0)),"//","")</f>
        <v/>
      </c>
      <c r="AC759" s="110" t="str">
        <f t="shared" si="188"/>
        <v/>
      </c>
      <c r="AD759" t="b">
        <f t="shared" si="189"/>
        <v>1</v>
      </c>
    </row>
    <row r="760" spans="1:30" s="17" customFormat="1">
      <c r="A760" s="110">
        <f t="shared" si="190"/>
        <v>760</v>
      </c>
      <c r="B760" s="55">
        <f t="shared" si="182"/>
        <v>736</v>
      </c>
      <c r="C760" s="112" t="s">
        <v>4105</v>
      </c>
      <c r="D760" s="112" t="s">
        <v>7</v>
      </c>
      <c r="E760" s="137" t="str">
        <f t="shared" ref="E760:E761" si="195">CHAR(34)&amp;IF(B760&lt;10,"000",IF(B760&lt;100,"00",IF(B760&lt;1000,"0","")))&amp;$B760&amp;CHAR(34)</f>
        <v>"0736"</v>
      </c>
      <c r="F760" s="113" t="str">
        <f t="shared" ref="F760:F761" si="196">E760</f>
        <v>"0736"</v>
      </c>
      <c r="G760" s="194">
        <v>0</v>
      </c>
      <c r="H760" s="194">
        <v>0</v>
      </c>
      <c r="I760" s="181" t="s">
        <v>28</v>
      </c>
      <c r="J760" s="114" t="s">
        <v>1556</v>
      </c>
      <c r="K760" s="115" t="s">
        <v>4125</v>
      </c>
      <c r="M760" s="138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10" t="s">
        <v>2444</v>
      </c>
      <c r="U760" s="117" t="s">
        <v>2444</v>
      </c>
      <c r="V760" s="117" t="s">
        <v>2444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61" t="str">
        <f>IF(ISNA(VLOOKUP(X760,Sheet2!J:J,1,0)),"//","")</f>
        <v/>
      </c>
      <c r="AC760" s="110" t="str">
        <f t="shared" si="188"/>
        <v/>
      </c>
      <c r="AD760" t="b">
        <f t="shared" si="189"/>
        <v>1</v>
      </c>
    </row>
    <row r="761" spans="1:30" s="17" customFormat="1">
      <c r="A761" s="110">
        <f t="shared" si="190"/>
        <v>761</v>
      </c>
      <c r="B761" s="55">
        <f t="shared" si="182"/>
        <v>737</v>
      </c>
      <c r="C761" s="112" t="s">
        <v>4105</v>
      </c>
      <c r="D761" s="112" t="s">
        <v>7</v>
      </c>
      <c r="E761" s="137" t="str">
        <f t="shared" si="195"/>
        <v>"0737"</v>
      </c>
      <c r="F761" s="113" t="str">
        <f t="shared" si="196"/>
        <v>"0737"</v>
      </c>
      <c r="G761" s="194">
        <v>0</v>
      </c>
      <c r="H761" s="194">
        <v>0</v>
      </c>
      <c r="I761" s="181" t="s">
        <v>28</v>
      </c>
      <c r="J761" s="114" t="s">
        <v>1556</v>
      </c>
      <c r="K761" s="115" t="s">
        <v>4125</v>
      </c>
      <c r="M761" s="138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10" t="s">
        <v>2444</v>
      </c>
      <c r="U761" s="117" t="s">
        <v>2444</v>
      </c>
      <c r="V761" s="117" t="s">
        <v>2444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61" t="str">
        <f>IF(ISNA(VLOOKUP(X761,Sheet2!J:J,1,0)),"//","")</f>
        <v/>
      </c>
      <c r="AC761" s="110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4106</v>
      </c>
      <c r="D762" s="59" t="s">
        <v>3289</v>
      </c>
      <c r="E762" s="65" t="s">
        <v>705</v>
      </c>
      <c r="F762" s="65" t="s">
        <v>705</v>
      </c>
      <c r="G762" s="68">
        <v>0</v>
      </c>
      <c r="H762" s="68">
        <v>0</v>
      </c>
      <c r="I762" s="174" t="s">
        <v>2730</v>
      </c>
      <c r="J762" s="65" t="s">
        <v>1556</v>
      </c>
      <c r="K762" s="66" t="s">
        <v>4125</v>
      </c>
      <c r="L762" s="67"/>
      <c r="M762" s="63" t="s">
        <v>3289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2444</v>
      </c>
      <c r="U762" s="70" t="s">
        <v>2444</v>
      </c>
      <c r="V762" s="70" t="s">
        <v>2444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61" t="str">
        <f>IF(ISNA(VLOOKUP(X762,Sheet2!J:J,1,0)),"//","")</f>
        <v/>
      </c>
      <c r="AC762" s="110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4106</v>
      </c>
      <c r="D763" s="59" t="s">
        <v>3290</v>
      </c>
      <c r="E763" s="65" t="s">
        <v>636</v>
      </c>
      <c r="F763" s="65" t="s">
        <v>636</v>
      </c>
      <c r="G763" s="68">
        <v>0</v>
      </c>
      <c r="H763" s="68">
        <v>0</v>
      </c>
      <c r="I763" s="174" t="s">
        <v>2730</v>
      </c>
      <c r="J763" s="65" t="s">
        <v>1556</v>
      </c>
      <c r="K763" s="66" t="s">
        <v>4125</v>
      </c>
      <c r="L763" s="67"/>
      <c r="M763" s="63" t="s">
        <v>3290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2444</v>
      </c>
      <c r="U763" s="70" t="s">
        <v>2444</v>
      </c>
      <c r="V763" s="70" t="s">
        <v>2444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61" t="str">
        <f>IF(ISNA(VLOOKUP(X763,Sheet2!J:J,1,0)),"//","")</f>
        <v/>
      </c>
      <c r="AC763" s="110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4106</v>
      </c>
      <c r="D764" s="59" t="s">
        <v>3291</v>
      </c>
      <c r="E764" s="65" t="s">
        <v>637</v>
      </c>
      <c r="F764" s="65" t="s">
        <v>637</v>
      </c>
      <c r="G764" s="68">
        <v>0</v>
      </c>
      <c r="H764" s="68">
        <v>0</v>
      </c>
      <c r="I764" s="174" t="s">
        <v>2730</v>
      </c>
      <c r="J764" s="65" t="s">
        <v>1556</v>
      </c>
      <c r="K764" s="66" t="s">
        <v>4125</v>
      </c>
      <c r="L764" s="67"/>
      <c r="M764" s="63" t="s">
        <v>3291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2444</v>
      </c>
      <c r="U764" s="70" t="s">
        <v>2444</v>
      </c>
      <c r="V764" s="70" t="s">
        <v>2444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61" t="str">
        <f>IF(ISNA(VLOOKUP(X764,Sheet2!J:J,1,0)),"//","")</f>
        <v/>
      </c>
      <c r="AC764" s="110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4106</v>
      </c>
      <c r="D765" s="59" t="s">
        <v>3292</v>
      </c>
      <c r="E765" s="65" t="s">
        <v>638</v>
      </c>
      <c r="F765" s="65" t="s">
        <v>638</v>
      </c>
      <c r="G765" s="68">
        <v>0</v>
      </c>
      <c r="H765" s="68">
        <v>0</v>
      </c>
      <c r="I765" s="174" t="s">
        <v>2730</v>
      </c>
      <c r="J765" s="65" t="s">
        <v>1556</v>
      </c>
      <c r="K765" s="66" t="s">
        <v>4125</v>
      </c>
      <c r="L765" s="67"/>
      <c r="M765" s="63" t="s">
        <v>3292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2444</v>
      </c>
      <c r="U765" s="70" t="s">
        <v>2444</v>
      </c>
      <c r="V765" s="70" t="s">
        <v>2444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61" t="str">
        <f>IF(ISNA(VLOOKUP(X765,Sheet2!J:J,1,0)),"//","")</f>
        <v/>
      </c>
      <c r="AC765" s="110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4106</v>
      </c>
      <c r="D766" s="59" t="s">
        <v>3293</v>
      </c>
      <c r="E766" s="65" t="s">
        <v>639</v>
      </c>
      <c r="F766" s="65" t="s">
        <v>639</v>
      </c>
      <c r="G766" s="68">
        <v>0</v>
      </c>
      <c r="H766" s="68">
        <v>0</v>
      </c>
      <c r="I766" s="174" t="s">
        <v>2730</v>
      </c>
      <c r="J766" s="65" t="s">
        <v>1556</v>
      </c>
      <c r="K766" s="66" t="s">
        <v>4125</v>
      </c>
      <c r="L766" s="67"/>
      <c r="M766" s="63" t="s">
        <v>3293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2444</v>
      </c>
      <c r="U766" s="70" t="s">
        <v>2444</v>
      </c>
      <c r="V766" s="70" t="s">
        <v>2444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61" t="str">
        <f>IF(ISNA(VLOOKUP(X766,Sheet2!J:J,1,0)),"//","")</f>
        <v/>
      </c>
      <c r="AC766" s="110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4106</v>
      </c>
      <c r="D767" s="59" t="s">
        <v>3294</v>
      </c>
      <c r="E767" s="65" t="s">
        <v>640</v>
      </c>
      <c r="F767" s="65" t="s">
        <v>640</v>
      </c>
      <c r="G767" s="68">
        <v>0</v>
      </c>
      <c r="H767" s="68">
        <v>0</v>
      </c>
      <c r="I767" s="174" t="s">
        <v>2730</v>
      </c>
      <c r="J767" s="65" t="s">
        <v>1556</v>
      </c>
      <c r="K767" s="66" t="s">
        <v>4125</v>
      </c>
      <c r="L767" s="67"/>
      <c r="M767" s="63" t="s">
        <v>3294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2444</v>
      </c>
      <c r="U767" s="70" t="s">
        <v>2444</v>
      </c>
      <c r="V767" s="70" t="s">
        <v>2444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61" t="str">
        <f>IF(ISNA(VLOOKUP(X767,Sheet2!J:J,1,0)),"//","")</f>
        <v/>
      </c>
      <c r="AC767" s="110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4106</v>
      </c>
      <c r="D768" s="59" t="s">
        <v>3295</v>
      </c>
      <c r="E768" s="65" t="s">
        <v>641</v>
      </c>
      <c r="F768" s="65" t="s">
        <v>641</v>
      </c>
      <c r="G768" s="68">
        <v>0</v>
      </c>
      <c r="H768" s="68">
        <v>0</v>
      </c>
      <c r="I768" s="174" t="s">
        <v>2730</v>
      </c>
      <c r="J768" s="65" t="s">
        <v>1556</v>
      </c>
      <c r="K768" s="66" t="s">
        <v>4125</v>
      </c>
      <c r="L768" s="64"/>
      <c r="M768" s="63" t="s">
        <v>3295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2444</v>
      </c>
      <c r="U768" s="70" t="s">
        <v>2444</v>
      </c>
      <c r="V768" s="70" t="s">
        <v>2444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61" t="str">
        <f>IF(ISNA(VLOOKUP(X768,Sheet2!J:J,1,0)),"//","")</f>
        <v/>
      </c>
      <c r="AC768" s="110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4106</v>
      </c>
      <c r="D769" s="59" t="s">
        <v>3296</v>
      </c>
      <c r="E769" s="65" t="s">
        <v>642</v>
      </c>
      <c r="F769" s="65" t="s">
        <v>642</v>
      </c>
      <c r="G769" s="68">
        <v>0</v>
      </c>
      <c r="H769" s="68">
        <v>0</v>
      </c>
      <c r="I769" s="174" t="s">
        <v>2730</v>
      </c>
      <c r="J769" s="65" t="s">
        <v>1556</v>
      </c>
      <c r="K769" s="66" t="s">
        <v>4125</v>
      </c>
      <c r="L769" s="67"/>
      <c r="M769" s="63" t="s">
        <v>3296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2444</v>
      </c>
      <c r="U769" s="70" t="s">
        <v>2444</v>
      </c>
      <c r="V769" s="70" t="s">
        <v>2444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61" t="str">
        <f>IF(ISNA(VLOOKUP(X769,Sheet2!J:J,1,0)),"//","")</f>
        <v/>
      </c>
      <c r="AC769" s="110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4106</v>
      </c>
      <c r="D770" s="59" t="s">
        <v>3297</v>
      </c>
      <c r="E770" s="65" t="s">
        <v>643</v>
      </c>
      <c r="F770" s="65" t="s">
        <v>643</v>
      </c>
      <c r="G770" s="68">
        <v>0</v>
      </c>
      <c r="H770" s="68">
        <v>0</v>
      </c>
      <c r="I770" s="174" t="s">
        <v>2730</v>
      </c>
      <c r="J770" s="65" t="s">
        <v>1556</v>
      </c>
      <c r="K770" s="66" t="s">
        <v>4125</v>
      </c>
      <c r="L770" s="67"/>
      <c r="M770" s="63" t="s">
        <v>3297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2444</v>
      </c>
      <c r="U770" s="70" t="s">
        <v>2444</v>
      </c>
      <c r="V770" s="70" t="s">
        <v>2444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61" t="str">
        <f>IF(ISNA(VLOOKUP(X770,Sheet2!J:J,1,0)),"//","")</f>
        <v/>
      </c>
      <c r="AC770" s="110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4106</v>
      </c>
      <c r="D771" s="59" t="s">
        <v>3298</v>
      </c>
      <c r="E771" s="65" t="s">
        <v>644</v>
      </c>
      <c r="F771" s="65" t="s">
        <v>644</v>
      </c>
      <c r="G771" s="68">
        <v>0</v>
      </c>
      <c r="H771" s="68">
        <v>0</v>
      </c>
      <c r="I771" s="174" t="s">
        <v>2730</v>
      </c>
      <c r="J771" s="65" t="s">
        <v>1556</v>
      </c>
      <c r="K771" s="66" t="s">
        <v>4125</v>
      </c>
      <c r="L771" s="67"/>
      <c r="M771" s="63" t="s">
        <v>3298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2444</v>
      </c>
      <c r="U771" s="70" t="s">
        <v>2444</v>
      </c>
      <c r="V771" s="70" t="s">
        <v>2444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61" t="str">
        <f>IF(ISNA(VLOOKUP(X771,Sheet2!J:J,1,0)),"//","")</f>
        <v/>
      </c>
      <c r="AC771" s="110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4106</v>
      </c>
      <c r="D772" s="59" t="s">
        <v>3299</v>
      </c>
      <c r="E772" s="65" t="s">
        <v>645</v>
      </c>
      <c r="F772" s="65" t="s">
        <v>645</v>
      </c>
      <c r="G772" s="68">
        <v>0</v>
      </c>
      <c r="H772" s="68">
        <v>0</v>
      </c>
      <c r="I772" s="174" t="s">
        <v>2730</v>
      </c>
      <c r="J772" s="65" t="s">
        <v>1556</v>
      </c>
      <c r="K772" s="66" t="s">
        <v>4125</v>
      </c>
      <c r="L772" s="67"/>
      <c r="M772" s="63" t="s">
        <v>3299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2444</v>
      </c>
      <c r="U772" s="70" t="s">
        <v>2444</v>
      </c>
      <c r="V772" s="70" t="s">
        <v>2444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61" t="str">
        <f>IF(ISNA(VLOOKUP(X772,Sheet2!J:J,1,0)),"//","")</f>
        <v/>
      </c>
      <c r="AC772" s="110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4106</v>
      </c>
      <c r="D773" s="59" t="s">
        <v>3300</v>
      </c>
      <c r="E773" s="65" t="s">
        <v>646</v>
      </c>
      <c r="F773" s="65" t="s">
        <v>646</v>
      </c>
      <c r="G773" s="68">
        <v>0</v>
      </c>
      <c r="H773" s="68">
        <v>0</v>
      </c>
      <c r="I773" s="174" t="s">
        <v>2730</v>
      </c>
      <c r="J773" s="65" t="s">
        <v>1556</v>
      </c>
      <c r="K773" s="66" t="s">
        <v>4125</v>
      </c>
      <c r="L773" s="67"/>
      <c r="M773" s="63" t="s">
        <v>3300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2444</v>
      </c>
      <c r="U773" s="70" t="s">
        <v>2444</v>
      </c>
      <c r="V773" s="70" t="s">
        <v>2444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61" t="str">
        <f>IF(ISNA(VLOOKUP(X773,Sheet2!J:J,1,0)),"//","")</f>
        <v/>
      </c>
      <c r="AC773" s="110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4106</v>
      </c>
      <c r="D774" s="59" t="s">
        <v>3301</v>
      </c>
      <c r="E774" s="65" t="s">
        <v>647</v>
      </c>
      <c r="F774" s="65" t="s">
        <v>647</v>
      </c>
      <c r="G774" s="68">
        <v>0</v>
      </c>
      <c r="H774" s="68">
        <v>0</v>
      </c>
      <c r="I774" s="174" t="s">
        <v>2730</v>
      </c>
      <c r="J774" s="65" t="s">
        <v>1556</v>
      </c>
      <c r="K774" s="66" t="s">
        <v>4125</v>
      </c>
      <c r="L774" s="64"/>
      <c r="M774" s="63" t="s">
        <v>3301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2444</v>
      </c>
      <c r="U774" s="70" t="s">
        <v>2444</v>
      </c>
      <c r="V774" s="70" t="s">
        <v>2444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61" t="str">
        <f>IF(ISNA(VLOOKUP(X774,Sheet2!J:J,1,0)),"//","")</f>
        <v/>
      </c>
      <c r="AC774" s="110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4106</v>
      </c>
      <c r="D775" s="59" t="s">
        <v>3302</v>
      </c>
      <c r="E775" s="65" t="s">
        <v>648</v>
      </c>
      <c r="F775" s="65" t="s">
        <v>648</v>
      </c>
      <c r="G775" s="68">
        <v>0</v>
      </c>
      <c r="H775" s="68">
        <v>0</v>
      </c>
      <c r="I775" s="174" t="s">
        <v>2730</v>
      </c>
      <c r="J775" s="65" t="s">
        <v>1556</v>
      </c>
      <c r="K775" s="66" t="s">
        <v>4125</v>
      </c>
      <c r="L775" s="64"/>
      <c r="M775" s="63" t="s">
        <v>3302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2444</v>
      </c>
      <c r="U775" s="70" t="s">
        <v>2444</v>
      </c>
      <c r="V775" s="70" t="s">
        <v>2444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61" t="str">
        <f>IF(ISNA(VLOOKUP(X775,Sheet2!J:J,1,0)),"//","")</f>
        <v/>
      </c>
      <c r="AC775" s="110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4106</v>
      </c>
      <c r="D776" s="59" t="s">
        <v>3303</v>
      </c>
      <c r="E776" s="65" t="s">
        <v>649</v>
      </c>
      <c r="F776" s="65" t="s">
        <v>649</v>
      </c>
      <c r="G776" s="68">
        <v>0</v>
      </c>
      <c r="H776" s="68">
        <v>0</v>
      </c>
      <c r="I776" s="174" t="s">
        <v>2730</v>
      </c>
      <c r="J776" s="65" t="s">
        <v>1556</v>
      </c>
      <c r="K776" s="66" t="s">
        <v>4125</v>
      </c>
      <c r="L776" s="67"/>
      <c r="M776" s="63" t="s">
        <v>3303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2444</v>
      </c>
      <c r="U776" s="70" t="s">
        <v>2444</v>
      </c>
      <c r="V776" s="70" t="s">
        <v>2444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61" t="str">
        <f>IF(ISNA(VLOOKUP(X776,Sheet2!J:J,1,0)),"//","")</f>
        <v/>
      </c>
      <c r="AC776" s="110" t="str">
        <f t="shared" si="204"/>
        <v/>
      </c>
      <c r="AD776" t="b">
        <f t="shared" si="205"/>
        <v>1</v>
      </c>
    </row>
    <row r="777" spans="1:30" s="17" customFormat="1">
      <c r="A777" s="110">
        <f t="shared" si="190"/>
        <v>777</v>
      </c>
      <c r="B777" s="55">
        <f t="shared" si="198"/>
        <v>753</v>
      </c>
      <c r="C777" s="112" t="s">
        <v>4105</v>
      </c>
      <c r="D777" s="112" t="s">
        <v>7</v>
      </c>
      <c r="E777" s="137" t="str">
        <f t="shared" ref="E777:E779" si="206">CHAR(34)&amp;IF(B777&lt;10,"000",IF(B777&lt;100,"00",IF(B777&lt;1000,"0","")))&amp;$B777&amp;CHAR(34)</f>
        <v>"0753"</v>
      </c>
      <c r="F777" s="113" t="str">
        <f t="shared" ref="F777:F779" si="207">E777</f>
        <v>"0753"</v>
      </c>
      <c r="G777" s="194">
        <v>0</v>
      </c>
      <c r="H777" s="194">
        <v>0</v>
      </c>
      <c r="I777" s="181" t="s">
        <v>28</v>
      </c>
      <c r="J777" s="114" t="s">
        <v>1556</v>
      </c>
      <c r="K777" s="115" t="s">
        <v>4125</v>
      </c>
      <c r="M777" s="138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10" t="s">
        <v>2444</v>
      </c>
      <c r="U777" s="117" t="s">
        <v>2444</v>
      </c>
      <c r="V777" s="117" t="s">
        <v>2444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61" t="str">
        <f>IF(ISNA(VLOOKUP(X777,Sheet2!J:J,1,0)),"//","")</f>
        <v/>
      </c>
      <c r="AC777" s="110" t="str">
        <f t="shared" si="204"/>
        <v/>
      </c>
      <c r="AD777" t="b">
        <f t="shared" si="205"/>
        <v>1</v>
      </c>
    </row>
    <row r="778" spans="1:30" s="17" customFormat="1">
      <c r="A778" s="110">
        <f t="shared" si="190"/>
        <v>778</v>
      </c>
      <c r="B778" s="55">
        <f t="shared" si="198"/>
        <v>754</v>
      </c>
      <c r="C778" s="112" t="s">
        <v>4105</v>
      </c>
      <c r="D778" s="112" t="s">
        <v>7</v>
      </c>
      <c r="E778" s="137" t="str">
        <f t="shared" si="206"/>
        <v>"0754"</v>
      </c>
      <c r="F778" s="113" t="str">
        <f t="shared" si="207"/>
        <v>"0754"</v>
      </c>
      <c r="G778" s="194">
        <v>0</v>
      </c>
      <c r="H778" s="194">
        <v>0</v>
      </c>
      <c r="I778" s="181" t="s">
        <v>28</v>
      </c>
      <c r="J778" s="114" t="s">
        <v>1556</v>
      </c>
      <c r="K778" s="115" t="s">
        <v>4125</v>
      </c>
      <c r="M778" s="138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10" t="s">
        <v>2444</v>
      </c>
      <c r="U778" s="117" t="s">
        <v>2444</v>
      </c>
      <c r="V778" s="117" t="s">
        <v>2444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61" t="str">
        <f>IF(ISNA(VLOOKUP(X778,Sheet2!J:J,1,0)),"//","")</f>
        <v/>
      </c>
      <c r="AC778" s="110" t="str">
        <f t="shared" si="204"/>
        <v/>
      </c>
      <c r="AD778" t="b">
        <f t="shared" si="205"/>
        <v>1</v>
      </c>
    </row>
    <row r="779" spans="1:30" s="17" customFormat="1">
      <c r="A779" s="110">
        <f t="shared" si="190"/>
        <v>779</v>
      </c>
      <c r="B779" s="55">
        <f t="shared" si="198"/>
        <v>755</v>
      </c>
      <c r="C779" s="112" t="s">
        <v>4105</v>
      </c>
      <c r="D779" s="112" t="s">
        <v>7</v>
      </c>
      <c r="E779" s="137" t="str">
        <f t="shared" si="206"/>
        <v>"0755"</v>
      </c>
      <c r="F779" s="113" t="str">
        <f t="shared" si="207"/>
        <v>"0755"</v>
      </c>
      <c r="G779" s="194">
        <v>0</v>
      </c>
      <c r="H779" s="194">
        <v>0</v>
      </c>
      <c r="I779" s="181" t="s">
        <v>28</v>
      </c>
      <c r="J779" s="114" t="s">
        <v>1556</v>
      </c>
      <c r="K779" s="115" t="s">
        <v>4125</v>
      </c>
      <c r="M779" s="138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10" t="s">
        <v>2444</v>
      </c>
      <c r="U779" s="117" t="s">
        <v>2444</v>
      </c>
      <c r="V779" s="117" t="s">
        <v>2444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61" t="str">
        <f>IF(ISNA(VLOOKUP(X779,Sheet2!J:J,1,0)),"//","")</f>
        <v/>
      </c>
      <c r="AC779" s="110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4106</v>
      </c>
      <c r="D780" s="59" t="s">
        <v>3304</v>
      </c>
      <c r="E780" s="65" t="s">
        <v>650</v>
      </c>
      <c r="F780" s="65" t="s">
        <v>650</v>
      </c>
      <c r="G780" s="68">
        <v>0</v>
      </c>
      <c r="H780" s="68">
        <v>0</v>
      </c>
      <c r="I780" s="174" t="s">
        <v>2730</v>
      </c>
      <c r="J780" s="65" t="s">
        <v>1556</v>
      </c>
      <c r="K780" s="66" t="s">
        <v>4125</v>
      </c>
      <c r="L780" s="67"/>
      <c r="M780" s="63" t="s">
        <v>3304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2444</v>
      </c>
      <c r="U780" s="70" t="s">
        <v>2444</v>
      </c>
      <c r="V780" s="70" t="s">
        <v>2444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61" t="str">
        <f>IF(ISNA(VLOOKUP(X780,Sheet2!J:J,1,0)),"//","")</f>
        <v/>
      </c>
      <c r="AC780" s="110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4106</v>
      </c>
      <c r="D781" s="59" t="s">
        <v>3305</v>
      </c>
      <c r="E781" s="65" t="s">
        <v>651</v>
      </c>
      <c r="F781" s="65" t="s">
        <v>651</v>
      </c>
      <c r="G781" s="68">
        <v>0</v>
      </c>
      <c r="H781" s="68">
        <v>0</v>
      </c>
      <c r="I781" s="174" t="s">
        <v>2730</v>
      </c>
      <c r="J781" s="65" t="s">
        <v>1556</v>
      </c>
      <c r="K781" s="66" t="s">
        <v>4125</v>
      </c>
      <c r="L781" s="67"/>
      <c r="M781" s="63" t="s">
        <v>3305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2444</v>
      </c>
      <c r="U781" s="70" t="s">
        <v>2444</v>
      </c>
      <c r="V781" s="70" t="s">
        <v>2444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61" t="str">
        <f>IF(ISNA(VLOOKUP(X781,Sheet2!J:J,1,0)),"//","")</f>
        <v/>
      </c>
      <c r="AC781" s="110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4106</v>
      </c>
      <c r="D782" s="59" t="s">
        <v>3306</v>
      </c>
      <c r="E782" s="65" t="s">
        <v>652</v>
      </c>
      <c r="F782" s="65" t="s">
        <v>652</v>
      </c>
      <c r="G782" s="68">
        <v>0</v>
      </c>
      <c r="H782" s="68">
        <v>0</v>
      </c>
      <c r="I782" s="174" t="s">
        <v>2730</v>
      </c>
      <c r="J782" s="65" t="s">
        <v>1556</v>
      </c>
      <c r="K782" s="66" t="s">
        <v>4125</v>
      </c>
      <c r="L782" s="67"/>
      <c r="M782" s="63" t="s">
        <v>3306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2444</v>
      </c>
      <c r="U782" s="70" t="s">
        <v>2444</v>
      </c>
      <c r="V782" s="70" t="s">
        <v>2444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61" t="str">
        <f>IF(ISNA(VLOOKUP(X782,Sheet2!J:J,1,0)),"//","")</f>
        <v/>
      </c>
      <c r="AC782" s="110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4106</v>
      </c>
      <c r="D783" s="59" t="s">
        <v>3307</v>
      </c>
      <c r="E783" s="65" t="s">
        <v>653</v>
      </c>
      <c r="F783" s="65" t="s">
        <v>653</v>
      </c>
      <c r="G783" s="68">
        <v>0</v>
      </c>
      <c r="H783" s="68">
        <v>0</v>
      </c>
      <c r="I783" s="174" t="s">
        <v>2730</v>
      </c>
      <c r="J783" s="65" t="s">
        <v>1556</v>
      </c>
      <c r="K783" s="66" t="s">
        <v>4125</v>
      </c>
      <c r="L783" s="67"/>
      <c r="M783" s="63" t="s">
        <v>3307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2444</v>
      </c>
      <c r="U783" s="70" t="s">
        <v>2444</v>
      </c>
      <c r="V783" s="70" t="s">
        <v>2444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61" t="str">
        <f>IF(ISNA(VLOOKUP(X783,Sheet2!J:J,1,0)),"//","")</f>
        <v/>
      </c>
      <c r="AC783" s="110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4106</v>
      </c>
      <c r="D784" s="59" t="s">
        <v>3308</v>
      </c>
      <c r="E784" s="65" t="s">
        <v>654</v>
      </c>
      <c r="F784" s="65" t="s">
        <v>654</v>
      </c>
      <c r="G784" s="68">
        <v>0</v>
      </c>
      <c r="H784" s="68">
        <v>0</v>
      </c>
      <c r="I784" s="174" t="s">
        <v>2730</v>
      </c>
      <c r="J784" s="65" t="s">
        <v>1556</v>
      </c>
      <c r="K784" s="66" t="s">
        <v>4125</v>
      </c>
      <c r="L784" s="67"/>
      <c r="M784" s="63" t="s">
        <v>3308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2444</v>
      </c>
      <c r="U784" s="70" t="s">
        <v>2444</v>
      </c>
      <c r="V784" s="70" t="s">
        <v>2444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61" t="str">
        <f>IF(ISNA(VLOOKUP(X784,Sheet2!J:J,1,0)),"//","")</f>
        <v/>
      </c>
      <c r="AC784" s="110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4106</v>
      </c>
      <c r="D785" s="59" t="s">
        <v>3309</v>
      </c>
      <c r="E785" s="65" t="s">
        <v>655</v>
      </c>
      <c r="F785" s="65" t="s">
        <v>655</v>
      </c>
      <c r="G785" s="68">
        <v>0</v>
      </c>
      <c r="H785" s="68">
        <v>0</v>
      </c>
      <c r="I785" s="174" t="s">
        <v>2730</v>
      </c>
      <c r="J785" s="65" t="s">
        <v>1556</v>
      </c>
      <c r="K785" s="66" t="s">
        <v>4125</v>
      </c>
      <c r="L785" s="67"/>
      <c r="M785" s="63" t="s">
        <v>3309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2444</v>
      </c>
      <c r="U785" s="70" t="s">
        <v>2444</v>
      </c>
      <c r="V785" s="70" t="s">
        <v>2444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61" t="str">
        <f>IF(ISNA(VLOOKUP(X785,Sheet2!J:J,1,0)),"//","")</f>
        <v/>
      </c>
      <c r="AC785" s="110" t="str">
        <f t="shared" si="204"/>
        <v/>
      </c>
      <c r="AD785" t="b">
        <f t="shared" si="205"/>
        <v>1</v>
      </c>
    </row>
    <row r="786" spans="1:30" s="17" customFormat="1">
      <c r="A786" s="110">
        <f t="shared" si="209"/>
        <v>786</v>
      </c>
      <c r="B786" s="55">
        <f t="shared" si="198"/>
        <v>762</v>
      </c>
      <c r="C786" s="112" t="s">
        <v>4105</v>
      </c>
      <c r="D786" s="112" t="s">
        <v>7</v>
      </c>
      <c r="E786" s="137" t="str">
        <f t="shared" ref="E786:E791" si="210">CHAR(34)&amp;IF(B786&lt;10,"000",IF(B786&lt;100,"00",IF(B786&lt;1000,"0","")))&amp;$B786&amp;CHAR(34)</f>
        <v>"0762"</v>
      </c>
      <c r="F786" s="113" t="str">
        <f t="shared" ref="F786:F791" si="211">E786</f>
        <v>"0762"</v>
      </c>
      <c r="G786" s="194">
        <v>0</v>
      </c>
      <c r="H786" s="194">
        <v>0</v>
      </c>
      <c r="I786" s="181" t="s">
        <v>28</v>
      </c>
      <c r="J786" s="114" t="s">
        <v>1556</v>
      </c>
      <c r="K786" s="115" t="s">
        <v>4125</v>
      </c>
      <c r="M786" s="138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10" t="s">
        <v>2444</v>
      </c>
      <c r="U786" s="117" t="s">
        <v>2444</v>
      </c>
      <c r="V786" s="117" t="s">
        <v>2444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61" t="str">
        <f>IF(ISNA(VLOOKUP(X786,Sheet2!J:J,1,0)),"//","")</f>
        <v/>
      </c>
      <c r="AC786" s="110" t="str">
        <f t="shared" si="204"/>
        <v/>
      </c>
      <c r="AD786" t="b">
        <f t="shared" si="205"/>
        <v>1</v>
      </c>
    </row>
    <row r="787" spans="1:30" s="17" customFormat="1">
      <c r="A787" s="110">
        <f t="shared" si="209"/>
        <v>787</v>
      </c>
      <c r="B787" s="55">
        <f t="shared" si="198"/>
        <v>763</v>
      </c>
      <c r="C787" s="112" t="s">
        <v>4105</v>
      </c>
      <c r="D787" s="112" t="s">
        <v>7</v>
      </c>
      <c r="E787" s="137" t="str">
        <f t="shared" si="210"/>
        <v>"0763"</v>
      </c>
      <c r="F787" s="113" t="str">
        <f t="shared" si="211"/>
        <v>"0763"</v>
      </c>
      <c r="G787" s="194">
        <v>0</v>
      </c>
      <c r="H787" s="194">
        <v>0</v>
      </c>
      <c r="I787" s="181" t="s">
        <v>28</v>
      </c>
      <c r="J787" s="114" t="s">
        <v>1556</v>
      </c>
      <c r="K787" s="115" t="s">
        <v>4125</v>
      </c>
      <c r="M787" s="138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10" t="s">
        <v>2444</v>
      </c>
      <c r="U787" s="117" t="s">
        <v>2444</v>
      </c>
      <c r="V787" s="117" t="s">
        <v>2444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61" t="str">
        <f>IF(ISNA(VLOOKUP(X787,Sheet2!J:J,1,0)),"//","")</f>
        <v/>
      </c>
      <c r="AC787" s="110" t="str">
        <f t="shared" si="204"/>
        <v/>
      </c>
      <c r="AD787" t="b">
        <f t="shared" si="205"/>
        <v>1</v>
      </c>
    </row>
    <row r="788" spans="1:30" s="17" customFormat="1">
      <c r="A788" s="110">
        <f t="shared" si="209"/>
        <v>788</v>
      </c>
      <c r="B788" s="55">
        <f t="shared" si="198"/>
        <v>764</v>
      </c>
      <c r="C788" s="112" t="s">
        <v>4105</v>
      </c>
      <c r="D788" s="112" t="s">
        <v>7</v>
      </c>
      <c r="E788" s="137" t="str">
        <f t="shared" si="210"/>
        <v>"0764"</v>
      </c>
      <c r="F788" s="113" t="str">
        <f t="shared" si="211"/>
        <v>"0764"</v>
      </c>
      <c r="G788" s="194">
        <v>0</v>
      </c>
      <c r="H788" s="194">
        <v>0</v>
      </c>
      <c r="I788" s="181" t="s">
        <v>28</v>
      </c>
      <c r="J788" s="114" t="s">
        <v>1556</v>
      </c>
      <c r="K788" s="115" t="s">
        <v>4125</v>
      </c>
      <c r="M788" s="138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10" t="s">
        <v>2444</v>
      </c>
      <c r="U788" s="117" t="s">
        <v>2444</v>
      </c>
      <c r="V788" s="117" t="s">
        <v>2444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61" t="str">
        <f>IF(ISNA(VLOOKUP(X788,Sheet2!J:J,1,0)),"//","")</f>
        <v/>
      </c>
      <c r="AC788" s="110" t="str">
        <f t="shared" si="204"/>
        <v/>
      </c>
      <c r="AD788" t="b">
        <f t="shared" si="205"/>
        <v>1</v>
      </c>
    </row>
    <row r="789" spans="1:30" s="17" customFormat="1">
      <c r="A789" s="110">
        <f t="shared" si="209"/>
        <v>789</v>
      </c>
      <c r="B789" s="55">
        <f t="shared" si="198"/>
        <v>765</v>
      </c>
      <c r="C789" s="112" t="s">
        <v>4105</v>
      </c>
      <c r="D789" s="112" t="s">
        <v>7</v>
      </c>
      <c r="E789" s="137" t="str">
        <f t="shared" si="210"/>
        <v>"0765"</v>
      </c>
      <c r="F789" s="113" t="str">
        <f t="shared" si="211"/>
        <v>"0765"</v>
      </c>
      <c r="G789" s="194">
        <v>0</v>
      </c>
      <c r="H789" s="194">
        <v>0</v>
      </c>
      <c r="I789" s="181" t="s">
        <v>28</v>
      </c>
      <c r="J789" s="114" t="s">
        <v>1556</v>
      </c>
      <c r="K789" s="115" t="s">
        <v>4125</v>
      </c>
      <c r="M789" s="138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10" t="s">
        <v>2444</v>
      </c>
      <c r="U789" s="117" t="s">
        <v>2444</v>
      </c>
      <c r="V789" s="117" t="s">
        <v>2444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61" t="str">
        <f>IF(ISNA(VLOOKUP(X789,Sheet2!J:J,1,0)),"//","")</f>
        <v/>
      </c>
      <c r="AC789" s="110" t="str">
        <f t="shared" si="204"/>
        <v/>
      </c>
      <c r="AD789" t="b">
        <f t="shared" si="205"/>
        <v>1</v>
      </c>
    </row>
    <row r="790" spans="1:30" s="17" customFormat="1">
      <c r="A790" s="110">
        <f t="shared" si="209"/>
        <v>790</v>
      </c>
      <c r="B790" s="55">
        <f t="shared" si="198"/>
        <v>766</v>
      </c>
      <c r="C790" s="112" t="s">
        <v>4105</v>
      </c>
      <c r="D790" s="112" t="s">
        <v>7</v>
      </c>
      <c r="E790" s="137" t="str">
        <f t="shared" si="210"/>
        <v>"0766"</v>
      </c>
      <c r="F790" s="113" t="str">
        <f t="shared" si="211"/>
        <v>"0766"</v>
      </c>
      <c r="G790" s="194">
        <v>0</v>
      </c>
      <c r="H790" s="194">
        <v>0</v>
      </c>
      <c r="I790" s="181" t="s">
        <v>28</v>
      </c>
      <c r="J790" s="114" t="s">
        <v>1556</v>
      </c>
      <c r="K790" s="115" t="s">
        <v>4125</v>
      </c>
      <c r="M790" s="138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10" t="s">
        <v>2444</v>
      </c>
      <c r="U790" s="117" t="s">
        <v>2444</v>
      </c>
      <c r="V790" s="117" t="s">
        <v>2444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61" t="str">
        <f>IF(ISNA(VLOOKUP(X790,Sheet2!J:J,1,0)),"//","")</f>
        <v/>
      </c>
      <c r="AC790" s="110" t="str">
        <f t="shared" si="204"/>
        <v/>
      </c>
      <c r="AD790" t="b">
        <f t="shared" si="205"/>
        <v>1</v>
      </c>
    </row>
    <row r="791" spans="1:30" s="17" customFormat="1">
      <c r="A791" s="110">
        <f t="shared" si="209"/>
        <v>791</v>
      </c>
      <c r="B791" s="55">
        <f t="shared" si="198"/>
        <v>767</v>
      </c>
      <c r="C791" s="112" t="s">
        <v>4105</v>
      </c>
      <c r="D791" s="112" t="s">
        <v>7</v>
      </c>
      <c r="E791" s="137" t="str">
        <f t="shared" si="210"/>
        <v>"0767"</v>
      </c>
      <c r="F791" s="113" t="str">
        <f t="shared" si="211"/>
        <v>"0767"</v>
      </c>
      <c r="G791" s="194">
        <v>0</v>
      </c>
      <c r="H791" s="194">
        <v>0</v>
      </c>
      <c r="I791" s="181" t="s">
        <v>28</v>
      </c>
      <c r="J791" s="114" t="s">
        <v>1556</v>
      </c>
      <c r="K791" s="115" t="s">
        <v>4125</v>
      </c>
      <c r="M791" s="138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10" t="s">
        <v>2444</v>
      </c>
      <c r="U791" s="117" t="s">
        <v>2444</v>
      </c>
      <c r="V791" s="117" t="s">
        <v>2444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61" t="str">
        <f>IF(ISNA(VLOOKUP(X791,Sheet2!J:J,1,0)),"//","")</f>
        <v/>
      </c>
      <c r="AC791" s="110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4106</v>
      </c>
      <c r="D792" s="59" t="s">
        <v>3310</v>
      </c>
      <c r="E792" s="65" t="s">
        <v>656</v>
      </c>
      <c r="F792" s="65" t="s">
        <v>656</v>
      </c>
      <c r="G792" s="68">
        <v>0</v>
      </c>
      <c r="H792" s="68">
        <v>0</v>
      </c>
      <c r="I792" s="174" t="s">
        <v>2731</v>
      </c>
      <c r="J792" s="65" t="s">
        <v>1556</v>
      </c>
      <c r="K792" s="66" t="s">
        <v>4125</v>
      </c>
      <c r="L792" s="67"/>
      <c r="M792" s="63" t="s">
        <v>3310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2444</v>
      </c>
      <c r="U792" s="70" t="s">
        <v>2444</v>
      </c>
      <c r="V792" s="70" t="s">
        <v>2444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61" t="str">
        <f>IF(ISNA(VLOOKUP(X792,Sheet2!J:J,1,0)),"//","")</f>
        <v/>
      </c>
      <c r="AC792" s="110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4106</v>
      </c>
      <c r="D793" s="59" t="s">
        <v>3311</v>
      </c>
      <c r="E793" s="65" t="s">
        <v>657</v>
      </c>
      <c r="F793" s="65" t="s">
        <v>657</v>
      </c>
      <c r="G793" s="68">
        <v>0</v>
      </c>
      <c r="H793" s="68">
        <v>0</v>
      </c>
      <c r="I793" s="174" t="s">
        <v>2731</v>
      </c>
      <c r="J793" s="65" t="s">
        <v>1556</v>
      </c>
      <c r="K793" s="66" t="s">
        <v>4125</v>
      </c>
      <c r="L793" s="67"/>
      <c r="M793" s="63" t="s">
        <v>3311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2444</v>
      </c>
      <c r="U793" s="70" t="s">
        <v>2444</v>
      </c>
      <c r="V793" s="70" t="s">
        <v>2444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61" t="str">
        <f>IF(ISNA(VLOOKUP(X793,Sheet2!J:J,1,0)),"//","")</f>
        <v/>
      </c>
      <c r="AC793" s="110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4106</v>
      </c>
      <c r="D794" s="59" t="s">
        <v>3312</v>
      </c>
      <c r="E794" s="65" t="s">
        <v>658</v>
      </c>
      <c r="F794" s="65" t="s">
        <v>658</v>
      </c>
      <c r="G794" s="68">
        <v>0</v>
      </c>
      <c r="H794" s="68">
        <v>0</v>
      </c>
      <c r="I794" s="174" t="s">
        <v>2731</v>
      </c>
      <c r="J794" s="65" t="s">
        <v>1556</v>
      </c>
      <c r="K794" s="66" t="s">
        <v>4125</v>
      </c>
      <c r="L794" s="67"/>
      <c r="M794" s="63" t="s">
        <v>3312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2444</v>
      </c>
      <c r="U794" s="70" t="s">
        <v>2444</v>
      </c>
      <c r="V794" s="70" t="s">
        <v>2444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61" t="str">
        <f>IF(ISNA(VLOOKUP(X794,Sheet2!J:J,1,0)),"//","")</f>
        <v/>
      </c>
      <c r="AC794" s="110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4106</v>
      </c>
      <c r="D795" s="59" t="s">
        <v>3313</v>
      </c>
      <c r="E795" s="65" t="s">
        <v>659</v>
      </c>
      <c r="F795" s="65" t="s">
        <v>659</v>
      </c>
      <c r="G795" s="68">
        <v>0</v>
      </c>
      <c r="H795" s="68">
        <v>0</v>
      </c>
      <c r="I795" s="174" t="s">
        <v>2731</v>
      </c>
      <c r="J795" s="65" t="s">
        <v>1556</v>
      </c>
      <c r="K795" s="66" t="s">
        <v>4125</v>
      </c>
      <c r="L795" s="67"/>
      <c r="M795" s="63" t="s">
        <v>3313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2444</v>
      </c>
      <c r="U795" s="70" t="s">
        <v>2444</v>
      </c>
      <c r="V795" s="70" t="s">
        <v>2444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61" t="str">
        <f>IF(ISNA(VLOOKUP(X795,Sheet2!J:J,1,0)),"//","")</f>
        <v/>
      </c>
      <c r="AC795" s="110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4106</v>
      </c>
      <c r="D796" s="59" t="s">
        <v>3314</v>
      </c>
      <c r="E796" s="65" t="s">
        <v>660</v>
      </c>
      <c r="F796" s="65" t="s">
        <v>660</v>
      </c>
      <c r="G796" s="68">
        <v>0</v>
      </c>
      <c r="H796" s="68">
        <v>0</v>
      </c>
      <c r="I796" s="174" t="s">
        <v>2731</v>
      </c>
      <c r="J796" s="65" t="s">
        <v>1556</v>
      </c>
      <c r="K796" s="66" t="s">
        <v>4125</v>
      </c>
      <c r="L796" s="67"/>
      <c r="M796" s="63" t="s">
        <v>3314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2444</v>
      </c>
      <c r="U796" s="70" t="s">
        <v>2444</v>
      </c>
      <c r="V796" s="70" t="s">
        <v>2444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61" t="str">
        <f>IF(ISNA(VLOOKUP(X796,Sheet2!J:J,1,0)),"//","")</f>
        <v/>
      </c>
      <c r="AC796" s="110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4106</v>
      </c>
      <c r="D797" s="59" t="s">
        <v>3315</v>
      </c>
      <c r="E797" s="65" t="s">
        <v>661</v>
      </c>
      <c r="F797" s="65" t="s">
        <v>661</v>
      </c>
      <c r="G797" s="68">
        <v>0</v>
      </c>
      <c r="H797" s="68">
        <v>0</v>
      </c>
      <c r="I797" s="174" t="s">
        <v>2731</v>
      </c>
      <c r="J797" s="65" t="s">
        <v>1556</v>
      </c>
      <c r="K797" s="66" t="s">
        <v>4125</v>
      </c>
      <c r="L797" s="67"/>
      <c r="M797" s="63" t="s">
        <v>3315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2444</v>
      </c>
      <c r="U797" s="70" t="s">
        <v>2444</v>
      </c>
      <c r="V797" s="70" t="s">
        <v>2444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61" t="str">
        <f>IF(ISNA(VLOOKUP(X797,Sheet2!J:J,1,0)),"//","")</f>
        <v/>
      </c>
      <c r="AC797" s="110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4106</v>
      </c>
      <c r="D798" s="59" t="s">
        <v>3316</v>
      </c>
      <c r="E798" s="65" t="s">
        <v>662</v>
      </c>
      <c r="F798" s="65" t="s">
        <v>662</v>
      </c>
      <c r="G798" s="68">
        <v>0</v>
      </c>
      <c r="H798" s="68">
        <v>0</v>
      </c>
      <c r="I798" s="174" t="s">
        <v>2731</v>
      </c>
      <c r="J798" s="65" t="s">
        <v>1556</v>
      </c>
      <c r="K798" s="66" t="s">
        <v>4125</v>
      </c>
      <c r="L798" s="67"/>
      <c r="M798" s="63" t="s">
        <v>3316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2444</v>
      </c>
      <c r="U798" s="70" t="s">
        <v>2444</v>
      </c>
      <c r="V798" s="70" t="s">
        <v>2444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61" t="str">
        <f>IF(ISNA(VLOOKUP(X798,Sheet2!J:J,1,0)),"//","")</f>
        <v/>
      </c>
      <c r="AC798" s="110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4106</v>
      </c>
      <c r="D799" s="59" t="s">
        <v>3317</v>
      </c>
      <c r="E799" s="65" t="s">
        <v>663</v>
      </c>
      <c r="F799" s="65" t="s">
        <v>663</v>
      </c>
      <c r="G799" s="68">
        <v>0</v>
      </c>
      <c r="H799" s="68">
        <v>0</v>
      </c>
      <c r="I799" s="174" t="s">
        <v>2731</v>
      </c>
      <c r="J799" s="65" t="s">
        <v>1556</v>
      </c>
      <c r="K799" s="66" t="s">
        <v>4125</v>
      </c>
      <c r="L799" s="67"/>
      <c r="M799" s="63" t="s">
        <v>3317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2444</v>
      </c>
      <c r="U799" s="70" t="s">
        <v>2444</v>
      </c>
      <c r="V799" s="70" t="s">
        <v>2444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61" t="str">
        <f>IF(ISNA(VLOOKUP(X799,Sheet2!J:J,1,0)),"//","")</f>
        <v/>
      </c>
      <c r="AC799" s="110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4106</v>
      </c>
      <c r="D800" s="59" t="s">
        <v>3318</v>
      </c>
      <c r="E800" s="65" t="s">
        <v>664</v>
      </c>
      <c r="F800" s="65" t="s">
        <v>664</v>
      </c>
      <c r="G800" s="68">
        <v>0</v>
      </c>
      <c r="H800" s="68">
        <v>0</v>
      </c>
      <c r="I800" s="174" t="s">
        <v>2731</v>
      </c>
      <c r="J800" s="65" t="s">
        <v>1556</v>
      </c>
      <c r="K800" s="66" t="s">
        <v>4125</v>
      </c>
      <c r="L800" s="67"/>
      <c r="M800" s="63" t="s">
        <v>3318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2444</v>
      </c>
      <c r="U800" s="70" t="s">
        <v>2444</v>
      </c>
      <c r="V800" s="70" t="s">
        <v>2444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61" t="str">
        <f>IF(ISNA(VLOOKUP(X800,Sheet2!J:J,1,0)),"//","")</f>
        <v/>
      </c>
      <c r="AC800" s="110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4106</v>
      </c>
      <c r="D801" s="59" t="s">
        <v>3319</v>
      </c>
      <c r="E801" s="65" t="s">
        <v>665</v>
      </c>
      <c r="F801" s="65" t="s">
        <v>665</v>
      </c>
      <c r="G801" s="68">
        <v>0</v>
      </c>
      <c r="H801" s="68">
        <v>0</v>
      </c>
      <c r="I801" s="174" t="s">
        <v>2731</v>
      </c>
      <c r="J801" s="65" t="s">
        <v>1556</v>
      </c>
      <c r="K801" s="66" t="s">
        <v>4125</v>
      </c>
      <c r="L801" s="67"/>
      <c r="M801" s="63" t="s">
        <v>3319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2444</v>
      </c>
      <c r="U801" s="70" t="s">
        <v>2444</v>
      </c>
      <c r="V801" s="70" t="s">
        <v>2444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61" t="str">
        <f>IF(ISNA(VLOOKUP(X801,Sheet2!J:J,1,0)),"//","")</f>
        <v/>
      </c>
      <c r="AC801" s="110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4106</v>
      </c>
      <c r="D802" s="59" t="s">
        <v>3320</v>
      </c>
      <c r="E802" s="65" t="s">
        <v>666</v>
      </c>
      <c r="F802" s="65" t="s">
        <v>666</v>
      </c>
      <c r="G802" s="73">
        <v>0</v>
      </c>
      <c r="H802" s="73">
        <v>0</v>
      </c>
      <c r="I802" s="174" t="s">
        <v>2731</v>
      </c>
      <c r="J802" s="65" t="s">
        <v>1556</v>
      </c>
      <c r="K802" s="66" t="s">
        <v>4125</v>
      </c>
      <c r="L802" s="67"/>
      <c r="M802" s="63" t="s">
        <v>3320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2444</v>
      </c>
      <c r="U802" s="70" t="s">
        <v>2444</v>
      </c>
      <c r="V802" s="70" t="s">
        <v>2444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61" t="str">
        <f>IF(ISNA(VLOOKUP(X802,Sheet2!J:J,1,0)),"//","")</f>
        <v/>
      </c>
      <c r="AC802" s="110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4106</v>
      </c>
      <c r="D803" s="59" t="s">
        <v>3321</v>
      </c>
      <c r="E803" s="65" t="s">
        <v>667</v>
      </c>
      <c r="F803" s="65" t="s">
        <v>667</v>
      </c>
      <c r="G803" s="73">
        <v>0</v>
      </c>
      <c r="H803" s="73">
        <v>0</v>
      </c>
      <c r="I803" s="174" t="s">
        <v>2731</v>
      </c>
      <c r="J803" s="65" t="s">
        <v>1556</v>
      </c>
      <c r="K803" s="66" t="s">
        <v>4125</v>
      </c>
      <c r="L803" s="67"/>
      <c r="M803" s="63" t="s">
        <v>3321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2444</v>
      </c>
      <c r="U803" s="70" t="s">
        <v>2444</v>
      </c>
      <c r="V803" s="70" t="s">
        <v>2444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61" t="str">
        <f>IF(ISNA(VLOOKUP(X803,Sheet2!J:J,1,0)),"//","")</f>
        <v/>
      </c>
      <c r="AC803" s="110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4106</v>
      </c>
      <c r="D804" s="59" t="s">
        <v>3322</v>
      </c>
      <c r="E804" s="65" t="s">
        <v>668</v>
      </c>
      <c r="F804" s="65" t="s">
        <v>668</v>
      </c>
      <c r="G804" s="68">
        <v>0</v>
      </c>
      <c r="H804" s="68">
        <v>0</v>
      </c>
      <c r="I804" s="174" t="s">
        <v>2731</v>
      </c>
      <c r="J804" s="65" t="s">
        <v>1556</v>
      </c>
      <c r="K804" s="66" t="s">
        <v>4125</v>
      </c>
      <c r="L804" s="67"/>
      <c r="M804" s="63" t="s">
        <v>3322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2444</v>
      </c>
      <c r="U804" s="70" t="s">
        <v>2444</v>
      </c>
      <c r="V804" s="70" t="s">
        <v>2444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61" t="str">
        <f>IF(ISNA(VLOOKUP(X804,Sheet2!J:J,1,0)),"//","")</f>
        <v/>
      </c>
      <c r="AC804" s="110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4106</v>
      </c>
      <c r="D805" s="59" t="s">
        <v>3323</v>
      </c>
      <c r="E805" s="65" t="s">
        <v>669</v>
      </c>
      <c r="F805" s="65" t="s">
        <v>669</v>
      </c>
      <c r="G805" s="68">
        <v>0</v>
      </c>
      <c r="H805" s="68">
        <v>0</v>
      </c>
      <c r="I805" s="174" t="s">
        <v>2731</v>
      </c>
      <c r="J805" s="65" t="s">
        <v>1556</v>
      </c>
      <c r="K805" s="66" t="s">
        <v>4125</v>
      </c>
      <c r="L805" s="67"/>
      <c r="M805" s="63" t="s">
        <v>3323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2444</v>
      </c>
      <c r="U805" s="70" t="s">
        <v>2444</v>
      </c>
      <c r="V805" s="70" t="s">
        <v>2444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61" t="str">
        <f>IF(ISNA(VLOOKUP(X805,Sheet2!J:J,1,0)),"//","")</f>
        <v/>
      </c>
      <c r="AC805" s="110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4106</v>
      </c>
      <c r="D806" s="59" t="s">
        <v>3324</v>
      </c>
      <c r="E806" s="65" t="s">
        <v>670</v>
      </c>
      <c r="F806" s="65" t="s">
        <v>670</v>
      </c>
      <c r="G806" s="68">
        <v>0</v>
      </c>
      <c r="H806" s="68">
        <v>0</v>
      </c>
      <c r="I806" s="174" t="s">
        <v>2731</v>
      </c>
      <c r="J806" s="65" t="s">
        <v>1556</v>
      </c>
      <c r="K806" s="66" t="s">
        <v>4125</v>
      </c>
      <c r="L806" s="67"/>
      <c r="M806" s="63" t="s">
        <v>3324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2444</v>
      </c>
      <c r="U806" s="70" t="s">
        <v>2444</v>
      </c>
      <c r="V806" s="70" t="s">
        <v>2444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61" t="str">
        <f>IF(ISNA(VLOOKUP(X806,Sheet2!J:J,1,0)),"//","")</f>
        <v/>
      </c>
      <c r="AC806" s="110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4106</v>
      </c>
      <c r="D807" s="59" t="s">
        <v>3325</v>
      </c>
      <c r="E807" s="65" t="s">
        <v>671</v>
      </c>
      <c r="F807" s="65" t="s">
        <v>671</v>
      </c>
      <c r="G807" s="68">
        <v>0</v>
      </c>
      <c r="H807" s="68">
        <v>0</v>
      </c>
      <c r="I807" s="174" t="s">
        <v>2731</v>
      </c>
      <c r="J807" s="65" t="s">
        <v>1556</v>
      </c>
      <c r="K807" s="66" t="s">
        <v>4125</v>
      </c>
      <c r="L807" s="67"/>
      <c r="M807" s="63" t="s">
        <v>3325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2444</v>
      </c>
      <c r="U807" s="70" t="s">
        <v>2444</v>
      </c>
      <c r="V807" s="70" t="s">
        <v>2444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61" t="str">
        <f>IF(ISNA(VLOOKUP(X807,Sheet2!J:J,1,0)),"//","")</f>
        <v/>
      </c>
      <c r="AC807" s="110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4106</v>
      </c>
      <c r="D808" s="59" t="s">
        <v>3326</v>
      </c>
      <c r="E808" s="65" t="s">
        <v>672</v>
      </c>
      <c r="F808" s="65" t="s">
        <v>672</v>
      </c>
      <c r="G808" s="68">
        <v>0</v>
      </c>
      <c r="H808" s="68">
        <v>0</v>
      </c>
      <c r="I808" s="174" t="s">
        <v>2731</v>
      </c>
      <c r="J808" s="65" t="s">
        <v>1556</v>
      </c>
      <c r="K808" s="66" t="s">
        <v>4125</v>
      </c>
      <c r="L808" s="67"/>
      <c r="M808" s="63" t="s">
        <v>3326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2444</v>
      </c>
      <c r="U808" s="70" t="s">
        <v>2444</v>
      </c>
      <c r="V808" s="70" t="s">
        <v>2444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61" t="str">
        <f>IF(ISNA(VLOOKUP(X808,Sheet2!J:J,1,0)),"//","")</f>
        <v/>
      </c>
      <c r="AC808" s="110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4106</v>
      </c>
      <c r="D809" s="59" t="s">
        <v>3327</v>
      </c>
      <c r="E809" s="65" t="s">
        <v>673</v>
      </c>
      <c r="F809" s="65" t="s">
        <v>673</v>
      </c>
      <c r="G809" s="68">
        <v>0</v>
      </c>
      <c r="H809" s="68">
        <v>0</v>
      </c>
      <c r="I809" s="174" t="s">
        <v>2731</v>
      </c>
      <c r="J809" s="65" t="s">
        <v>1556</v>
      </c>
      <c r="K809" s="66" t="s">
        <v>4125</v>
      </c>
      <c r="L809" s="67"/>
      <c r="M809" s="63" t="s">
        <v>3327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2444</v>
      </c>
      <c r="U809" s="70" t="s">
        <v>2444</v>
      </c>
      <c r="V809" s="70" t="s">
        <v>2444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61" t="str">
        <f>IF(ISNA(VLOOKUP(X809,Sheet2!J:J,1,0)),"//","")</f>
        <v/>
      </c>
      <c r="AC809" s="110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4106</v>
      </c>
      <c r="D810" s="59" t="s">
        <v>3328</v>
      </c>
      <c r="E810" s="65" t="s">
        <v>674</v>
      </c>
      <c r="F810" s="65" t="s">
        <v>674</v>
      </c>
      <c r="G810" s="68">
        <v>0</v>
      </c>
      <c r="H810" s="68">
        <v>0</v>
      </c>
      <c r="I810" s="174" t="s">
        <v>2731</v>
      </c>
      <c r="J810" s="65" t="s">
        <v>1556</v>
      </c>
      <c r="K810" s="66" t="s">
        <v>4125</v>
      </c>
      <c r="L810" s="67"/>
      <c r="M810" s="63" t="s">
        <v>3328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2444</v>
      </c>
      <c r="U810" s="70" t="s">
        <v>2444</v>
      </c>
      <c r="V810" s="70" t="s">
        <v>2444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61" t="str">
        <f>IF(ISNA(VLOOKUP(X810,Sheet2!J:J,1,0)),"//","")</f>
        <v/>
      </c>
      <c r="AC810" s="110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4106</v>
      </c>
      <c r="D811" s="59" t="s">
        <v>3329</v>
      </c>
      <c r="E811" s="65" t="s">
        <v>675</v>
      </c>
      <c r="F811" s="65" t="s">
        <v>675</v>
      </c>
      <c r="G811" s="68">
        <v>0</v>
      </c>
      <c r="H811" s="68">
        <v>0</v>
      </c>
      <c r="I811" s="174" t="s">
        <v>2731</v>
      </c>
      <c r="J811" s="65" t="s">
        <v>1556</v>
      </c>
      <c r="K811" s="66" t="s">
        <v>4125</v>
      </c>
      <c r="L811" s="67"/>
      <c r="M811" s="63" t="s">
        <v>3329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2444</v>
      </c>
      <c r="U811" s="70" t="s">
        <v>2444</v>
      </c>
      <c r="V811" s="70" t="s">
        <v>2444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61" t="str">
        <f>IF(ISNA(VLOOKUP(X811,Sheet2!J:J,1,0)),"//","")</f>
        <v/>
      </c>
      <c r="AC811" s="110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4106</v>
      </c>
      <c r="D812" s="59" t="s">
        <v>3330</v>
      </c>
      <c r="E812" s="65" t="s">
        <v>676</v>
      </c>
      <c r="F812" s="65" t="s">
        <v>676</v>
      </c>
      <c r="G812" s="68">
        <v>0</v>
      </c>
      <c r="H812" s="68">
        <v>0</v>
      </c>
      <c r="I812" s="174" t="s">
        <v>2731</v>
      </c>
      <c r="J812" s="65" t="s">
        <v>1556</v>
      </c>
      <c r="K812" s="66" t="s">
        <v>4125</v>
      </c>
      <c r="L812" s="67"/>
      <c r="M812" s="63" t="s">
        <v>3330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2444</v>
      </c>
      <c r="U812" s="70" t="s">
        <v>2444</v>
      </c>
      <c r="V812" s="70" t="s">
        <v>2444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61" t="str">
        <f>IF(ISNA(VLOOKUP(X812,Sheet2!J:J,1,0)),"//","")</f>
        <v/>
      </c>
      <c r="AC812" s="110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4106</v>
      </c>
      <c r="D813" s="59" t="s">
        <v>3331</v>
      </c>
      <c r="E813" s="65" t="s">
        <v>677</v>
      </c>
      <c r="F813" s="65" t="s">
        <v>677</v>
      </c>
      <c r="G813" s="68">
        <v>0</v>
      </c>
      <c r="H813" s="68">
        <v>0</v>
      </c>
      <c r="I813" s="174" t="s">
        <v>2731</v>
      </c>
      <c r="J813" s="65" t="s">
        <v>1556</v>
      </c>
      <c r="K813" s="66" t="s">
        <v>4125</v>
      </c>
      <c r="L813" s="67"/>
      <c r="M813" s="63" t="s">
        <v>3331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2444</v>
      </c>
      <c r="U813" s="70" t="s">
        <v>2444</v>
      </c>
      <c r="V813" s="70" t="s">
        <v>2444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61" t="str">
        <f>IF(ISNA(VLOOKUP(X813,Sheet2!J:J,1,0)),"//","")</f>
        <v/>
      </c>
      <c r="AC813" s="110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4106</v>
      </c>
      <c r="D814" s="59" t="s">
        <v>3332</v>
      </c>
      <c r="E814" s="65" t="s">
        <v>678</v>
      </c>
      <c r="F814" s="65" t="s">
        <v>678</v>
      </c>
      <c r="G814" s="68">
        <v>0</v>
      </c>
      <c r="H814" s="68">
        <v>0</v>
      </c>
      <c r="I814" s="174" t="s">
        <v>2731</v>
      </c>
      <c r="J814" s="65" t="s">
        <v>1556</v>
      </c>
      <c r="K814" s="66" t="s">
        <v>4125</v>
      </c>
      <c r="L814" s="67"/>
      <c r="M814" s="63" t="s">
        <v>3332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2444</v>
      </c>
      <c r="U814" s="70" t="s">
        <v>2444</v>
      </c>
      <c r="V814" s="70" t="s">
        <v>2444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61" t="str">
        <f>IF(ISNA(VLOOKUP(X814,Sheet2!J:J,1,0)),"//","")</f>
        <v/>
      </c>
      <c r="AC814" s="110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4106</v>
      </c>
      <c r="D815" s="59" t="s">
        <v>3333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1556</v>
      </c>
      <c r="K815" s="66" t="s">
        <v>4125</v>
      </c>
      <c r="L815" s="67"/>
      <c r="M815" s="63" t="s">
        <v>3333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2444</v>
      </c>
      <c r="U815" s="70" t="s">
        <v>2444</v>
      </c>
      <c r="V815" s="70" t="s">
        <v>2444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61" t="str">
        <f>IF(ISNA(VLOOKUP(X815,Sheet2!J:J,1,0)),"//","")</f>
        <v/>
      </c>
      <c r="AC815" s="110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4106</v>
      </c>
      <c r="D816" s="59" t="s">
        <v>3334</v>
      </c>
      <c r="E816" s="65" t="s">
        <v>680</v>
      </c>
      <c r="F816" s="65" t="s">
        <v>680</v>
      </c>
      <c r="G816" s="68">
        <v>0</v>
      </c>
      <c r="H816" s="68">
        <v>0</v>
      </c>
      <c r="I816" s="174" t="s">
        <v>2731</v>
      </c>
      <c r="J816" s="65" t="s">
        <v>1556</v>
      </c>
      <c r="K816" s="66" t="s">
        <v>4125</v>
      </c>
      <c r="L816" s="67"/>
      <c r="M816" s="63" t="s">
        <v>3334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2444</v>
      </c>
      <c r="U816" s="70" t="s">
        <v>2444</v>
      </c>
      <c r="V816" s="70" t="s">
        <v>2444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61" t="str">
        <f>IF(ISNA(VLOOKUP(X816,Sheet2!J:J,1,0)),"//","")</f>
        <v/>
      </c>
      <c r="AC816" s="110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4106</v>
      </c>
      <c r="D817" s="59" t="s">
        <v>3335</v>
      </c>
      <c r="E817" s="65" t="s">
        <v>681</v>
      </c>
      <c r="F817" s="65" t="s">
        <v>681</v>
      </c>
      <c r="G817" s="68">
        <v>0</v>
      </c>
      <c r="H817" s="68">
        <v>0</v>
      </c>
      <c r="I817" s="174" t="s">
        <v>2731</v>
      </c>
      <c r="J817" s="65" t="s">
        <v>1556</v>
      </c>
      <c r="K817" s="66" t="s">
        <v>4125</v>
      </c>
      <c r="L817" s="67"/>
      <c r="M817" s="63" t="s">
        <v>3335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2444</v>
      </c>
      <c r="U817" s="70" t="s">
        <v>2444</v>
      </c>
      <c r="V817" s="70" t="s">
        <v>2444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61" t="str">
        <f>IF(ISNA(VLOOKUP(X817,Sheet2!J:J,1,0)),"//","")</f>
        <v/>
      </c>
      <c r="AC817" s="110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4106</v>
      </c>
      <c r="D818" s="59" t="s">
        <v>3336</v>
      </c>
      <c r="E818" s="65" t="s">
        <v>682</v>
      </c>
      <c r="F818" s="65" t="s">
        <v>682</v>
      </c>
      <c r="G818" s="68">
        <v>0</v>
      </c>
      <c r="H818" s="68">
        <v>0</v>
      </c>
      <c r="I818" s="174" t="s">
        <v>2731</v>
      </c>
      <c r="J818" s="65" t="s">
        <v>1556</v>
      </c>
      <c r="K818" s="66" t="s">
        <v>4125</v>
      </c>
      <c r="L818" s="64"/>
      <c r="M818" s="63" t="s">
        <v>3336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2444</v>
      </c>
      <c r="U818" s="70" t="s">
        <v>2444</v>
      </c>
      <c r="V818" s="70" t="s">
        <v>2444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61" t="str">
        <f>IF(ISNA(VLOOKUP(X818,Sheet2!J:J,1,0)),"//","")</f>
        <v/>
      </c>
      <c r="AC818" s="110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4106</v>
      </c>
      <c r="D819" s="59" t="s">
        <v>3337</v>
      </c>
      <c r="E819" s="65" t="s">
        <v>683</v>
      </c>
      <c r="F819" s="65" t="s">
        <v>683</v>
      </c>
      <c r="G819" s="68">
        <v>0</v>
      </c>
      <c r="H819" s="68">
        <v>0</v>
      </c>
      <c r="I819" s="174" t="s">
        <v>2731</v>
      </c>
      <c r="J819" s="65" t="s">
        <v>1556</v>
      </c>
      <c r="K819" s="66" t="s">
        <v>4125</v>
      </c>
      <c r="L819" s="67"/>
      <c r="M819" s="63" t="s">
        <v>3337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2444</v>
      </c>
      <c r="U819" s="70" t="s">
        <v>2444</v>
      </c>
      <c r="V819" s="70" t="s">
        <v>2444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61" t="str">
        <f>IF(ISNA(VLOOKUP(X819,Sheet2!J:J,1,0)),"//","")</f>
        <v/>
      </c>
      <c r="AC819" s="110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4106</v>
      </c>
      <c r="D820" s="59" t="s">
        <v>3338</v>
      </c>
      <c r="E820" s="65" t="s">
        <v>684</v>
      </c>
      <c r="F820" s="65" t="s">
        <v>684</v>
      </c>
      <c r="G820" s="68">
        <v>0</v>
      </c>
      <c r="H820" s="68">
        <v>0</v>
      </c>
      <c r="I820" s="174" t="s">
        <v>2731</v>
      </c>
      <c r="J820" s="65" t="s">
        <v>1556</v>
      </c>
      <c r="K820" s="66" t="s">
        <v>4125</v>
      </c>
      <c r="L820" s="64"/>
      <c r="M820" s="63" t="s">
        <v>3338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2444</v>
      </c>
      <c r="U820" s="70" t="s">
        <v>2444</v>
      </c>
      <c r="V820" s="70" t="s">
        <v>2444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61" t="str">
        <f>IF(ISNA(VLOOKUP(X820,Sheet2!J:J,1,0)),"//","")</f>
        <v/>
      </c>
      <c r="AC820" s="110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4106</v>
      </c>
      <c r="D821" s="59" t="s">
        <v>3339</v>
      </c>
      <c r="E821" s="65" t="s">
        <v>685</v>
      </c>
      <c r="F821" s="65" t="s">
        <v>685</v>
      </c>
      <c r="G821" s="68">
        <v>0</v>
      </c>
      <c r="H821" s="68">
        <v>0</v>
      </c>
      <c r="I821" s="174" t="s">
        <v>2731</v>
      </c>
      <c r="J821" s="65" t="s">
        <v>1556</v>
      </c>
      <c r="K821" s="66" t="s">
        <v>4125</v>
      </c>
      <c r="L821" s="67"/>
      <c r="M821" s="63" t="s">
        <v>3339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2444</v>
      </c>
      <c r="U821" s="70" t="s">
        <v>2444</v>
      </c>
      <c r="V821" s="70" t="s">
        <v>2444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61" t="str">
        <f>IF(ISNA(VLOOKUP(X821,Sheet2!J:J,1,0)),"//","")</f>
        <v/>
      </c>
      <c r="AC821" s="110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4106</v>
      </c>
      <c r="D822" s="59" t="s">
        <v>3340</v>
      </c>
      <c r="E822" s="65" t="s">
        <v>686</v>
      </c>
      <c r="F822" s="65" t="s">
        <v>686</v>
      </c>
      <c r="G822" s="68">
        <v>0</v>
      </c>
      <c r="H822" s="68">
        <v>0</v>
      </c>
      <c r="I822" s="174" t="s">
        <v>2731</v>
      </c>
      <c r="J822" s="65" t="s">
        <v>1556</v>
      </c>
      <c r="K822" s="66" t="s">
        <v>4125</v>
      </c>
      <c r="L822" s="67"/>
      <c r="M822" s="63" t="s">
        <v>3340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2444</v>
      </c>
      <c r="U822" s="70" t="s">
        <v>2444</v>
      </c>
      <c r="V822" s="70" t="s">
        <v>2444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61" t="str">
        <f>IF(ISNA(VLOOKUP(X822,Sheet2!J:J,1,0)),"//","")</f>
        <v/>
      </c>
      <c r="AC822" s="110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4106</v>
      </c>
      <c r="D823" s="59" t="s">
        <v>3341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1556</v>
      </c>
      <c r="K823" s="66" t="s">
        <v>4125</v>
      </c>
      <c r="L823" s="67"/>
      <c r="M823" s="63" t="s">
        <v>3341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2444</v>
      </c>
      <c r="U823" s="70" t="s">
        <v>2444</v>
      </c>
      <c r="V823" s="70" t="s">
        <v>2444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61" t="str">
        <f>IF(ISNA(VLOOKUP(X823,Sheet2!J:J,1,0)),"//","")</f>
        <v/>
      </c>
      <c r="AC823" s="110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4106</v>
      </c>
      <c r="D824" s="59" t="s">
        <v>3342</v>
      </c>
      <c r="E824" s="65" t="s">
        <v>687</v>
      </c>
      <c r="F824" s="65" t="s">
        <v>687</v>
      </c>
      <c r="G824" s="68">
        <v>0</v>
      </c>
      <c r="H824" s="68">
        <v>0</v>
      </c>
      <c r="I824" s="174" t="s">
        <v>2731</v>
      </c>
      <c r="J824" s="65" t="s">
        <v>1556</v>
      </c>
      <c r="K824" s="66" t="s">
        <v>4125</v>
      </c>
      <c r="L824" s="67"/>
      <c r="M824" s="63" t="s">
        <v>3342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2444</v>
      </c>
      <c r="U824" s="70" t="s">
        <v>2444</v>
      </c>
      <c r="V824" s="70" t="s">
        <v>2444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61" t="str">
        <f>IF(ISNA(VLOOKUP(X824,Sheet2!J:J,1,0)),"//","")</f>
        <v/>
      </c>
      <c r="AC824" s="110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4106</v>
      </c>
      <c r="D825" s="59" t="s">
        <v>3343</v>
      </c>
      <c r="E825" s="65" t="s">
        <v>688</v>
      </c>
      <c r="F825" s="65" t="s">
        <v>688</v>
      </c>
      <c r="G825" s="68">
        <v>0</v>
      </c>
      <c r="H825" s="68">
        <v>0</v>
      </c>
      <c r="I825" s="174" t="s">
        <v>2731</v>
      </c>
      <c r="J825" s="65" t="s">
        <v>1556</v>
      </c>
      <c r="K825" s="66" t="s">
        <v>4125</v>
      </c>
      <c r="L825" s="67"/>
      <c r="M825" s="63" t="s">
        <v>3343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2444</v>
      </c>
      <c r="U825" s="70" t="s">
        <v>2444</v>
      </c>
      <c r="V825" s="70" t="s">
        <v>2444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61" t="str">
        <f>IF(ISNA(VLOOKUP(X825,Sheet2!J:J,1,0)),"//","")</f>
        <v/>
      </c>
      <c r="AC825" s="110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4106</v>
      </c>
      <c r="D826" s="59" t="s">
        <v>3344</v>
      </c>
      <c r="E826" s="65" t="s">
        <v>689</v>
      </c>
      <c r="F826" s="65" t="s">
        <v>689</v>
      </c>
      <c r="G826" s="68">
        <v>0</v>
      </c>
      <c r="H826" s="68">
        <v>0</v>
      </c>
      <c r="I826" s="174" t="s">
        <v>2731</v>
      </c>
      <c r="J826" s="65" t="s">
        <v>1556</v>
      </c>
      <c r="K826" s="66" t="s">
        <v>4125</v>
      </c>
      <c r="L826" s="67"/>
      <c r="M826" s="63" t="s">
        <v>3344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2444</v>
      </c>
      <c r="U826" s="70" t="s">
        <v>2444</v>
      </c>
      <c r="V826" s="70" t="s">
        <v>2444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61" t="str">
        <f>IF(ISNA(VLOOKUP(X826,Sheet2!J:J,1,0)),"//","")</f>
        <v/>
      </c>
      <c r="AC826" s="110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4106</v>
      </c>
      <c r="D827" s="59" t="s">
        <v>3345</v>
      </c>
      <c r="E827" s="65" t="s">
        <v>690</v>
      </c>
      <c r="F827" s="65" t="s">
        <v>690</v>
      </c>
      <c r="G827" s="68">
        <v>0</v>
      </c>
      <c r="H827" s="68">
        <v>0</v>
      </c>
      <c r="I827" s="174" t="s">
        <v>2731</v>
      </c>
      <c r="J827" s="65" t="s">
        <v>1556</v>
      </c>
      <c r="K827" s="66" t="s">
        <v>4125</v>
      </c>
      <c r="L827" s="67"/>
      <c r="M827" s="63" t="s">
        <v>3345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2444</v>
      </c>
      <c r="U827" s="70" t="s">
        <v>2444</v>
      </c>
      <c r="V827" s="70" t="s">
        <v>2444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61" t="str">
        <f>IF(ISNA(VLOOKUP(X827,Sheet2!J:J,1,0)),"//","")</f>
        <v/>
      </c>
      <c r="AC827" s="110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4106</v>
      </c>
      <c r="D828" s="59" t="s">
        <v>3346</v>
      </c>
      <c r="E828" s="65" t="s">
        <v>691</v>
      </c>
      <c r="F828" s="65" t="s">
        <v>691</v>
      </c>
      <c r="G828" s="68">
        <v>0</v>
      </c>
      <c r="H828" s="68">
        <v>0</v>
      </c>
      <c r="I828" s="174" t="s">
        <v>2731</v>
      </c>
      <c r="J828" s="65" t="s">
        <v>1556</v>
      </c>
      <c r="K828" s="66" t="s">
        <v>4125</v>
      </c>
      <c r="L828" s="67"/>
      <c r="M828" s="63" t="s">
        <v>3346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2444</v>
      </c>
      <c r="U828" s="70" t="s">
        <v>2444</v>
      </c>
      <c r="V828" s="70" t="s">
        <v>2444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61" t="str">
        <f>IF(ISNA(VLOOKUP(X828,Sheet2!J:J,1,0)),"//","")</f>
        <v/>
      </c>
      <c r="AC828" s="110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4106</v>
      </c>
      <c r="D829" s="59" t="s">
        <v>3347</v>
      </c>
      <c r="E829" s="65" t="s">
        <v>692</v>
      </c>
      <c r="F829" s="65" t="s">
        <v>692</v>
      </c>
      <c r="G829" s="68">
        <v>0</v>
      </c>
      <c r="H829" s="68">
        <v>0</v>
      </c>
      <c r="I829" s="174" t="s">
        <v>2731</v>
      </c>
      <c r="J829" s="65" t="s">
        <v>1556</v>
      </c>
      <c r="K829" s="66" t="s">
        <v>4125</v>
      </c>
      <c r="L829" s="67"/>
      <c r="M829" s="63" t="s">
        <v>3347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2444</v>
      </c>
      <c r="U829" s="70" t="s">
        <v>2444</v>
      </c>
      <c r="V829" s="70" t="s">
        <v>2444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61" t="str">
        <f>IF(ISNA(VLOOKUP(X829,Sheet2!J:J,1,0)),"//","")</f>
        <v/>
      </c>
      <c r="AC829" s="110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4106</v>
      </c>
      <c r="D830" s="59" t="s">
        <v>3348</v>
      </c>
      <c r="E830" s="65" t="s">
        <v>693</v>
      </c>
      <c r="F830" s="65" t="s">
        <v>693</v>
      </c>
      <c r="G830" s="68">
        <v>0</v>
      </c>
      <c r="H830" s="68">
        <v>0</v>
      </c>
      <c r="I830" s="174" t="s">
        <v>2731</v>
      </c>
      <c r="J830" s="65" t="s">
        <v>1556</v>
      </c>
      <c r="K830" s="66" t="s">
        <v>4125</v>
      </c>
      <c r="L830" s="67"/>
      <c r="M830" s="63" t="s">
        <v>3348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2444</v>
      </c>
      <c r="U830" s="70" t="s">
        <v>2444</v>
      </c>
      <c r="V830" s="70" t="s">
        <v>2444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61" t="str">
        <f>IF(ISNA(VLOOKUP(X830,Sheet2!J:J,1,0)),"//","")</f>
        <v/>
      </c>
      <c r="AC830" s="110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4106</v>
      </c>
      <c r="D831" s="59" t="s">
        <v>3349</v>
      </c>
      <c r="E831" s="65" t="s">
        <v>694</v>
      </c>
      <c r="F831" s="65" t="s">
        <v>694</v>
      </c>
      <c r="G831" s="68">
        <v>0</v>
      </c>
      <c r="H831" s="68">
        <v>0</v>
      </c>
      <c r="I831" s="174" t="s">
        <v>2731</v>
      </c>
      <c r="J831" s="65" t="s">
        <v>1556</v>
      </c>
      <c r="K831" s="66" t="s">
        <v>4125</v>
      </c>
      <c r="L831" s="67"/>
      <c r="M831" s="63" t="s">
        <v>3349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2444</v>
      </c>
      <c r="U831" s="70" t="s">
        <v>2444</v>
      </c>
      <c r="V831" s="70" t="s">
        <v>2444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61" t="str">
        <f>IF(ISNA(VLOOKUP(X831,Sheet2!J:J,1,0)),"//","")</f>
        <v/>
      </c>
      <c r="AC831" s="110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4106</v>
      </c>
      <c r="D832" s="59" t="s">
        <v>3350</v>
      </c>
      <c r="E832" s="65" t="s">
        <v>695</v>
      </c>
      <c r="F832" s="65" t="s">
        <v>695</v>
      </c>
      <c r="G832" s="68">
        <v>0</v>
      </c>
      <c r="H832" s="68">
        <v>0</v>
      </c>
      <c r="I832" s="174" t="s">
        <v>2731</v>
      </c>
      <c r="J832" s="65" t="s">
        <v>1556</v>
      </c>
      <c r="K832" s="66" t="s">
        <v>4125</v>
      </c>
      <c r="L832" s="67"/>
      <c r="M832" s="63" t="s">
        <v>3350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2444</v>
      </c>
      <c r="U832" s="70" t="s">
        <v>2444</v>
      </c>
      <c r="V832" s="70" t="s">
        <v>2444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61" t="str">
        <f>IF(ISNA(VLOOKUP(X832,Sheet2!J:J,1,0)),"//","")</f>
        <v/>
      </c>
      <c r="AC832" s="110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4106</v>
      </c>
      <c r="D833" s="59" t="s">
        <v>3351</v>
      </c>
      <c r="E833" s="65" t="s">
        <v>696</v>
      </c>
      <c r="F833" s="65" t="s">
        <v>696</v>
      </c>
      <c r="G833" s="68">
        <v>0</v>
      </c>
      <c r="H833" s="68">
        <v>0</v>
      </c>
      <c r="I833" s="174" t="s">
        <v>2731</v>
      </c>
      <c r="J833" s="65" t="s">
        <v>1556</v>
      </c>
      <c r="K833" s="66" t="s">
        <v>4125</v>
      </c>
      <c r="L833" s="67"/>
      <c r="M833" s="63" t="s">
        <v>3351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2444</v>
      </c>
      <c r="U833" s="70" t="s">
        <v>2444</v>
      </c>
      <c r="V833" s="70" t="s">
        <v>2444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61" t="str">
        <f>IF(ISNA(VLOOKUP(X833,Sheet2!J:J,1,0)),"//","")</f>
        <v/>
      </c>
      <c r="AC833" s="110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4106</v>
      </c>
      <c r="D834" s="59" t="s">
        <v>3352</v>
      </c>
      <c r="E834" s="65" t="s">
        <v>697</v>
      </c>
      <c r="F834" s="65" t="s">
        <v>697</v>
      </c>
      <c r="G834" s="68">
        <v>0</v>
      </c>
      <c r="H834" s="68">
        <v>0</v>
      </c>
      <c r="I834" s="174" t="s">
        <v>2731</v>
      </c>
      <c r="J834" s="65" t="s">
        <v>1556</v>
      </c>
      <c r="K834" s="66" t="s">
        <v>4125</v>
      </c>
      <c r="L834" s="67"/>
      <c r="M834" s="63" t="s">
        <v>3352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2444</v>
      </c>
      <c r="U834" s="70" t="s">
        <v>2444</v>
      </c>
      <c r="V834" s="70" t="s">
        <v>2444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61" t="str">
        <f>IF(ISNA(VLOOKUP(X834,Sheet2!J:J,1,0)),"//","")</f>
        <v/>
      </c>
      <c r="AC834" s="110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4106</v>
      </c>
      <c r="D835" s="59" t="s">
        <v>3353</v>
      </c>
      <c r="E835" s="65" t="s">
        <v>698</v>
      </c>
      <c r="F835" s="65" t="s">
        <v>698</v>
      </c>
      <c r="G835" s="68">
        <v>0</v>
      </c>
      <c r="H835" s="68">
        <v>0</v>
      </c>
      <c r="I835" s="174" t="s">
        <v>2731</v>
      </c>
      <c r="J835" s="65" t="s">
        <v>1556</v>
      </c>
      <c r="K835" s="66" t="s">
        <v>4125</v>
      </c>
      <c r="L835" s="67"/>
      <c r="M835" s="63" t="s">
        <v>3353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2444</v>
      </c>
      <c r="U835" s="70" t="s">
        <v>2444</v>
      </c>
      <c r="V835" s="70" t="s">
        <v>2444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61" t="str">
        <f>IF(ISNA(VLOOKUP(X835,Sheet2!J:J,1,0)),"//","")</f>
        <v/>
      </c>
      <c r="AC835" s="110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4106</v>
      </c>
      <c r="D836" s="59" t="s">
        <v>3354</v>
      </c>
      <c r="E836" s="65" t="s">
        <v>699</v>
      </c>
      <c r="F836" s="65" t="s">
        <v>699</v>
      </c>
      <c r="G836" s="68">
        <v>0</v>
      </c>
      <c r="H836" s="68">
        <v>0</v>
      </c>
      <c r="I836" s="174" t="s">
        <v>2731</v>
      </c>
      <c r="J836" s="65" t="s">
        <v>1556</v>
      </c>
      <c r="K836" s="66" t="s">
        <v>4125</v>
      </c>
      <c r="L836" s="67"/>
      <c r="M836" s="63" t="s">
        <v>3354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2444</v>
      </c>
      <c r="U836" s="70" t="s">
        <v>2444</v>
      </c>
      <c r="V836" s="70" t="s">
        <v>2444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61" t="str">
        <f>IF(ISNA(VLOOKUP(X836,Sheet2!J:J,1,0)),"//","")</f>
        <v/>
      </c>
      <c r="AC836" s="110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4106</v>
      </c>
      <c r="D837" s="59" t="s">
        <v>3355</v>
      </c>
      <c r="E837" s="65" t="s">
        <v>700</v>
      </c>
      <c r="F837" s="65" t="s">
        <v>700</v>
      </c>
      <c r="G837" s="68">
        <v>0</v>
      </c>
      <c r="H837" s="68">
        <v>0</v>
      </c>
      <c r="I837" s="174" t="s">
        <v>2731</v>
      </c>
      <c r="J837" s="65" t="s">
        <v>1556</v>
      </c>
      <c r="K837" s="66" t="s">
        <v>4125</v>
      </c>
      <c r="L837" s="67"/>
      <c r="M837" s="63" t="s">
        <v>3355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2444</v>
      </c>
      <c r="U837" s="70" t="s">
        <v>2444</v>
      </c>
      <c r="V837" s="70" t="s">
        <v>2444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61" t="str">
        <f>IF(ISNA(VLOOKUP(X837,Sheet2!J:J,1,0)),"//","")</f>
        <v/>
      </c>
      <c r="AC837" s="110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4106</v>
      </c>
      <c r="D838" s="59" t="s">
        <v>3356</v>
      </c>
      <c r="E838" s="65" t="s">
        <v>701</v>
      </c>
      <c r="F838" s="65" t="s">
        <v>701</v>
      </c>
      <c r="G838" s="68">
        <v>0</v>
      </c>
      <c r="H838" s="68">
        <v>0</v>
      </c>
      <c r="I838" s="174" t="s">
        <v>2731</v>
      </c>
      <c r="J838" s="65" t="s">
        <v>1556</v>
      </c>
      <c r="K838" s="66" t="s">
        <v>4125</v>
      </c>
      <c r="L838" s="67"/>
      <c r="M838" s="63" t="s">
        <v>3356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2444</v>
      </c>
      <c r="U838" s="70" t="s">
        <v>2444</v>
      </c>
      <c r="V838" s="70" t="s">
        <v>2444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61" t="str">
        <f>IF(ISNA(VLOOKUP(X838,Sheet2!J:J,1,0)),"//","")</f>
        <v/>
      </c>
      <c r="AC838" s="110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4106</v>
      </c>
      <c r="D839" s="59" t="s">
        <v>3357</v>
      </c>
      <c r="E839" s="65" t="s">
        <v>702</v>
      </c>
      <c r="F839" s="65" t="s">
        <v>702</v>
      </c>
      <c r="G839" s="68">
        <v>0</v>
      </c>
      <c r="H839" s="68">
        <v>0</v>
      </c>
      <c r="I839" s="174" t="s">
        <v>2731</v>
      </c>
      <c r="J839" s="65" t="s">
        <v>1556</v>
      </c>
      <c r="K839" s="66" t="s">
        <v>4125</v>
      </c>
      <c r="L839" s="67"/>
      <c r="M839" s="63" t="s">
        <v>3357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2444</v>
      </c>
      <c r="U839" s="70" t="s">
        <v>2444</v>
      </c>
      <c r="V839" s="70" t="s">
        <v>2444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61" t="str">
        <f>IF(ISNA(VLOOKUP(X839,Sheet2!J:J,1,0)),"//","")</f>
        <v/>
      </c>
      <c r="AC839" s="110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4106</v>
      </c>
      <c r="D840" s="59" t="s">
        <v>3358</v>
      </c>
      <c r="E840" s="65" t="s">
        <v>703</v>
      </c>
      <c r="F840" s="65" t="s">
        <v>703</v>
      </c>
      <c r="G840" s="68">
        <v>0</v>
      </c>
      <c r="H840" s="68">
        <v>0</v>
      </c>
      <c r="I840" s="174" t="s">
        <v>2731</v>
      </c>
      <c r="J840" s="65" t="s">
        <v>1556</v>
      </c>
      <c r="K840" s="66" t="s">
        <v>4125</v>
      </c>
      <c r="L840" s="67"/>
      <c r="M840" s="63" t="s">
        <v>3358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2444</v>
      </c>
      <c r="U840" s="70" t="s">
        <v>2444</v>
      </c>
      <c r="V840" s="70" t="s">
        <v>2444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61" t="str">
        <f>IF(ISNA(VLOOKUP(X840,Sheet2!J:J,1,0)),"//","")</f>
        <v/>
      </c>
      <c r="AC840" s="110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4106</v>
      </c>
      <c r="D841" s="59" t="s">
        <v>3359</v>
      </c>
      <c r="E841" s="65" t="s">
        <v>704</v>
      </c>
      <c r="F841" s="65" t="s">
        <v>704</v>
      </c>
      <c r="G841" s="68">
        <v>0</v>
      </c>
      <c r="H841" s="68">
        <v>0</v>
      </c>
      <c r="I841" s="174" t="s">
        <v>2731</v>
      </c>
      <c r="J841" s="65" t="s">
        <v>1556</v>
      </c>
      <c r="K841" s="66" t="s">
        <v>4125</v>
      </c>
      <c r="L841" s="67"/>
      <c r="M841" s="63" t="s">
        <v>3359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2444</v>
      </c>
      <c r="U841" s="70" t="s">
        <v>2444</v>
      </c>
      <c r="V841" s="70" t="s">
        <v>2444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61" t="str">
        <f>IF(ISNA(VLOOKUP(X841,Sheet2!J:J,1,0)),"//","")</f>
        <v/>
      </c>
      <c r="AC841" s="110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4106</v>
      </c>
      <c r="D842" s="59" t="s">
        <v>3360</v>
      </c>
      <c r="E842" s="65" t="s">
        <v>705</v>
      </c>
      <c r="F842" s="65" t="s">
        <v>705</v>
      </c>
      <c r="G842" s="68">
        <v>0</v>
      </c>
      <c r="H842" s="68">
        <v>0</v>
      </c>
      <c r="I842" s="174" t="s">
        <v>2731</v>
      </c>
      <c r="J842" s="65" t="s">
        <v>1556</v>
      </c>
      <c r="K842" s="66" t="s">
        <v>4125</v>
      </c>
      <c r="L842" s="67"/>
      <c r="M842" s="63" t="s">
        <v>3360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2444</v>
      </c>
      <c r="U842" s="70" t="s">
        <v>2444</v>
      </c>
      <c r="V842" s="70" t="s">
        <v>2444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61" t="str">
        <f>IF(ISNA(VLOOKUP(X842,Sheet2!J:J,1,0)),"//","")</f>
        <v/>
      </c>
      <c r="AC842" s="110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4106</v>
      </c>
      <c r="D843" s="59" t="s">
        <v>3361</v>
      </c>
      <c r="E843" s="65" t="s">
        <v>706</v>
      </c>
      <c r="F843" s="65" t="s">
        <v>706</v>
      </c>
      <c r="G843" s="68">
        <v>0</v>
      </c>
      <c r="H843" s="68">
        <v>0</v>
      </c>
      <c r="I843" s="174" t="s">
        <v>2731</v>
      </c>
      <c r="J843" s="65" t="s">
        <v>1556</v>
      </c>
      <c r="K843" s="66" t="s">
        <v>4125</v>
      </c>
      <c r="L843" s="67"/>
      <c r="M843" s="63" t="s">
        <v>3361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2444</v>
      </c>
      <c r="U843" s="70" t="s">
        <v>2444</v>
      </c>
      <c r="V843" s="70" t="s">
        <v>2444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61" t="str">
        <f>IF(ISNA(VLOOKUP(X843,Sheet2!J:J,1,0)),"//","")</f>
        <v/>
      </c>
      <c r="AC843" s="110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4106</v>
      </c>
      <c r="D844" s="59" t="s">
        <v>3362</v>
      </c>
      <c r="E844" s="65" t="s">
        <v>707</v>
      </c>
      <c r="F844" s="65" t="s">
        <v>707</v>
      </c>
      <c r="G844" s="68">
        <v>0</v>
      </c>
      <c r="H844" s="68">
        <v>0</v>
      </c>
      <c r="I844" s="174" t="s">
        <v>2731</v>
      </c>
      <c r="J844" s="65" t="s">
        <v>1556</v>
      </c>
      <c r="K844" s="66" t="s">
        <v>4125</v>
      </c>
      <c r="L844" s="67"/>
      <c r="M844" s="63" t="s">
        <v>3362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2444</v>
      </c>
      <c r="U844" s="70" t="s">
        <v>2444</v>
      </c>
      <c r="V844" s="70" t="s">
        <v>2444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61" t="str">
        <f>IF(ISNA(VLOOKUP(X844,Sheet2!J:J,1,0)),"//","")</f>
        <v/>
      </c>
      <c r="AC844" s="110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4106</v>
      </c>
      <c r="D845" s="59" t="s">
        <v>3363</v>
      </c>
      <c r="E845" s="65" t="s">
        <v>708</v>
      </c>
      <c r="F845" s="65" t="s">
        <v>708</v>
      </c>
      <c r="G845" s="68">
        <v>0</v>
      </c>
      <c r="H845" s="68">
        <v>0</v>
      </c>
      <c r="I845" s="174" t="s">
        <v>2731</v>
      </c>
      <c r="J845" s="65" t="s">
        <v>1556</v>
      </c>
      <c r="K845" s="66" t="s">
        <v>4125</v>
      </c>
      <c r="L845" s="67"/>
      <c r="M845" s="63" t="s">
        <v>3363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2444</v>
      </c>
      <c r="U845" s="70" t="s">
        <v>2444</v>
      </c>
      <c r="V845" s="70" t="s">
        <v>2444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61" t="str">
        <f>IF(ISNA(VLOOKUP(X845,Sheet2!J:J,1,0)),"//","")</f>
        <v/>
      </c>
      <c r="AC845" s="110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4106</v>
      </c>
      <c r="D846" s="59" t="s">
        <v>3364</v>
      </c>
      <c r="E846" s="65" t="s">
        <v>709</v>
      </c>
      <c r="F846" s="65" t="s">
        <v>709</v>
      </c>
      <c r="G846" s="68">
        <v>0</v>
      </c>
      <c r="H846" s="68">
        <v>0</v>
      </c>
      <c r="I846" s="174" t="s">
        <v>2731</v>
      </c>
      <c r="J846" s="65" t="s">
        <v>1556</v>
      </c>
      <c r="K846" s="66" t="s">
        <v>4125</v>
      </c>
      <c r="L846" s="67"/>
      <c r="M846" s="63" t="s">
        <v>3364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2444</v>
      </c>
      <c r="U846" s="70" t="s">
        <v>2444</v>
      </c>
      <c r="V846" s="70" t="s">
        <v>2444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61" t="str">
        <f>IF(ISNA(VLOOKUP(X846,Sheet2!J:J,1,0)),"//","")</f>
        <v/>
      </c>
      <c r="AC846" s="110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4106</v>
      </c>
      <c r="D847" s="59" t="s">
        <v>3365</v>
      </c>
      <c r="E847" s="65" t="s">
        <v>710</v>
      </c>
      <c r="F847" s="65" t="s">
        <v>710</v>
      </c>
      <c r="G847" s="68">
        <v>0</v>
      </c>
      <c r="H847" s="68">
        <v>0</v>
      </c>
      <c r="I847" s="174" t="s">
        <v>2731</v>
      </c>
      <c r="J847" s="65" t="s">
        <v>1556</v>
      </c>
      <c r="K847" s="66" t="s">
        <v>4125</v>
      </c>
      <c r="L847" s="67"/>
      <c r="M847" s="63" t="s">
        <v>3365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2444</v>
      </c>
      <c r="U847" s="70" t="s">
        <v>2444</v>
      </c>
      <c r="V847" s="70" t="s">
        <v>2444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61" t="str">
        <f>IF(ISNA(VLOOKUP(X847,Sheet2!J:J,1,0)),"//","")</f>
        <v/>
      </c>
      <c r="AC847" s="110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4106</v>
      </c>
      <c r="D848" s="59" t="s">
        <v>3366</v>
      </c>
      <c r="E848" s="65" t="s">
        <v>711</v>
      </c>
      <c r="F848" s="65" t="s">
        <v>711</v>
      </c>
      <c r="G848" s="68">
        <v>0</v>
      </c>
      <c r="H848" s="68">
        <v>0</v>
      </c>
      <c r="I848" s="174" t="s">
        <v>2731</v>
      </c>
      <c r="J848" s="65" t="s">
        <v>1556</v>
      </c>
      <c r="K848" s="66" t="s">
        <v>4125</v>
      </c>
      <c r="L848" s="67"/>
      <c r="M848" s="63" t="s">
        <v>3366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2444</v>
      </c>
      <c r="U848" s="70" t="s">
        <v>2444</v>
      </c>
      <c r="V848" s="70" t="s">
        <v>2444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61" t="str">
        <f>IF(ISNA(VLOOKUP(X848,Sheet2!J:J,1,0)),"//","")</f>
        <v/>
      </c>
      <c r="AC848" s="110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4106</v>
      </c>
      <c r="D849" s="59" t="s">
        <v>3367</v>
      </c>
      <c r="E849" s="65" t="s">
        <v>712</v>
      </c>
      <c r="F849" s="65" t="s">
        <v>712</v>
      </c>
      <c r="G849" s="68">
        <v>0</v>
      </c>
      <c r="H849" s="68">
        <v>0</v>
      </c>
      <c r="I849" s="174" t="s">
        <v>2731</v>
      </c>
      <c r="J849" s="65" t="s">
        <v>1556</v>
      </c>
      <c r="K849" s="66" t="s">
        <v>4125</v>
      </c>
      <c r="L849" s="67"/>
      <c r="M849" s="63" t="s">
        <v>3367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2444</v>
      </c>
      <c r="U849" s="70" t="s">
        <v>2444</v>
      </c>
      <c r="V849" s="70" t="s">
        <v>2444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61" t="str">
        <f>IF(ISNA(VLOOKUP(X849,Sheet2!J:J,1,0)),"//","")</f>
        <v/>
      </c>
      <c r="AC849" s="110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4106</v>
      </c>
      <c r="D850" s="59" t="s">
        <v>3368</v>
      </c>
      <c r="E850" s="65" t="s">
        <v>713</v>
      </c>
      <c r="F850" s="65" t="s">
        <v>713</v>
      </c>
      <c r="G850" s="68">
        <v>0</v>
      </c>
      <c r="H850" s="68">
        <v>0</v>
      </c>
      <c r="I850" s="174" t="s">
        <v>2731</v>
      </c>
      <c r="J850" s="65" t="s">
        <v>1556</v>
      </c>
      <c r="K850" s="66" t="s">
        <v>4125</v>
      </c>
      <c r="L850" s="67"/>
      <c r="M850" s="63" t="s">
        <v>3368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2444</v>
      </c>
      <c r="U850" s="70" t="s">
        <v>2444</v>
      </c>
      <c r="V850" s="70" t="s">
        <v>2444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61" t="str">
        <f>IF(ISNA(VLOOKUP(X850,Sheet2!J:J,1,0)),"//","")</f>
        <v/>
      </c>
      <c r="AC850" s="110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4106</v>
      </c>
      <c r="D851" s="59" t="s">
        <v>3369</v>
      </c>
      <c r="E851" s="65" t="s">
        <v>714</v>
      </c>
      <c r="F851" s="65" t="s">
        <v>714</v>
      </c>
      <c r="G851" s="68">
        <v>0</v>
      </c>
      <c r="H851" s="68">
        <v>0</v>
      </c>
      <c r="I851" s="174" t="s">
        <v>2731</v>
      </c>
      <c r="J851" s="65" t="s">
        <v>1556</v>
      </c>
      <c r="K851" s="66" t="s">
        <v>4125</v>
      </c>
      <c r="L851" s="67"/>
      <c r="M851" s="63" t="s">
        <v>3369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2444</v>
      </c>
      <c r="U851" s="70" t="s">
        <v>2444</v>
      </c>
      <c r="V851" s="70" t="s">
        <v>2444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61" t="str">
        <f>IF(ISNA(VLOOKUP(X851,Sheet2!J:J,1,0)),"//","")</f>
        <v/>
      </c>
      <c r="AC851" s="110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4106</v>
      </c>
      <c r="D852" s="59" t="s">
        <v>3370</v>
      </c>
      <c r="E852" s="65" t="s">
        <v>715</v>
      </c>
      <c r="F852" s="65" t="s">
        <v>715</v>
      </c>
      <c r="G852" s="68">
        <v>0</v>
      </c>
      <c r="H852" s="68">
        <v>0</v>
      </c>
      <c r="I852" s="174" t="s">
        <v>2731</v>
      </c>
      <c r="J852" s="65" t="s">
        <v>1556</v>
      </c>
      <c r="K852" s="66" t="s">
        <v>4125</v>
      </c>
      <c r="L852" s="67"/>
      <c r="M852" s="63" t="s">
        <v>3370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2444</v>
      </c>
      <c r="U852" s="70" t="s">
        <v>2444</v>
      </c>
      <c r="V852" s="70" t="s">
        <v>2444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61" t="str">
        <f>IF(ISNA(VLOOKUP(X852,Sheet2!J:J,1,0)),"//","")</f>
        <v/>
      </c>
      <c r="AC852" s="110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4106</v>
      </c>
      <c r="D853" s="59" t="s">
        <v>3371</v>
      </c>
      <c r="E853" s="65" t="s">
        <v>716</v>
      </c>
      <c r="F853" s="65" t="s">
        <v>716</v>
      </c>
      <c r="G853" s="68">
        <v>0</v>
      </c>
      <c r="H853" s="68">
        <v>0</v>
      </c>
      <c r="I853" s="174" t="s">
        <v>2731</v>
      </c>
      <c r="J853" s="65" t="s">
        <v>1556</v>
      </c>
      <c r="K853" s="66" t="s">
        <v>4125</v>
      </c>
      <c r="L853" s="67"/>
      <c r="M853" s="63" t="s">
        <v>3371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2444</v>
      </c>
      <c r="U853" s="70" t="s">
        <v>2444</v>
      </c>
      <c r="V853" s="70" t="s">
        <v>2444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61" t="str">
        <f>IF(ISNA(VLOOKUP(X853,Sheet2!J:J,1,0)),"//","")</f>
        <v/>
      </c>
      <c r="AC853" s="110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4106</v>
      </c>
      <c r="D854" s="59" t="s">
        <v>3372</v>
      </c>
      <c r="E854" s="65" t="s">
        <v>717</v>
      </c>
      <c r="F854" s="65" t="s">
        <v>717</v>
      </c>
      <c r="G854" s="68">
        <v>0</v>
      </c>
      <c r="H854" s="68">
        <v>0</v>
      </c>
      <c r="I854" s="174" t="s">
        <v>2731</v>
      </c>
      <c r="J854" s="65" t="s">
        <v>1556</v>
      </c>
      <c r="K854" s="66" t="s">
        <v>4125</v>
      </c>
      <c r="L854" s="67"/>
      <c r="M854" s="63" t="s">
        <v>3372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2444</v>
      </c>
      <c r="U854" s="70" t="s">
        <v>2444</v>
      </c>
      <c r="V854" s="70" t="s">
        <v>2444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61" t="str">
        <f>IF(ISNA(VLOOKUP(X854,Sheet2!J:J,1,0)),"//","")</f>
        <v/>
      </c>
      <c r="AC854" s="110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4106</v>
      </c>
      <c r="D855" s="59" t="s">
        <v>3373</v>
      </c>
      <c r="E855" s="65" t="s">
        <v>718</v>
      </c>
      <c r="F855" s="65" t="s">
        <v>718</v>
      </c>
      <c r="G855" s="68">
        <v>0</v>
      </c>
      <c r="H855" s="68">
        <v>0</v>
      </c>
      <c r="I855" s="174" t="s">
        <v>2731</v>
      </c>
      <c r="J855" s="65" t="s">
        <v>1556</v>
      </c>
      <c r="K855" s="66" t="s">
        <v>4125</v>
      </c>
      <c r="L855" s="67"/>
      <c r="M855" s="63" t="s">
        <v>3373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2444</v>
      </c>
      <c r="U855" s="70" t="s">
        <v>2444</v>
      </c>
      <c r="V855" s="70" t="s">
        <v>2444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61" t="str">
        <f>IF(ISNA(VLOOKUP(X855,Sheet2!J:J,1,0)),"//","")</f>
        <v/>
      </c>
      <c r="AC855" s="110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4106</v>
      </c>
      <c r="D856" s="59" t="s">
        <v>3374</v>
      </c>
      <c r="E856" s="65" t="s">
        <v>719</v>
      </c>
      <c r="F856" s="65" t="s">
        <v>719</v>
      </c>
      <c r="G856" s="68">
        <v>0</v>
      </c>
      <c r="H856" s="68">
        <v>0</v>
      </c>
      <c r="I856" s="174" t="s">
        <v>2731</v>
      </c>
      <c r="J856" s="65" t="s">
        <v>1556</v>
      </c>
      <c r="K856" s="66" t="s">
        <v>4125</v>
      </c>
      <c r="L856" s="67"/>
      <c r="M856" s="63" t="s">
        <v>3374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2444</v>
      </c>
      <c r="U856" s="70" t="s">
        <v>2444</v>
      </c>
      <c r="V856" s="70" t="s">
        <v>2444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61" t="str">
        <f>IF(ISNA(VLOOKUP(X856,Sheet2!J:J,1,0)),"//","")</f>
        <v/>
      </c>
      <c r="AC856" s="110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4106</v>
      </c>
      <c r="D857" s="59" t="s">
        <v>3375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1556</v>
      </c>
      <c r="K857" s="66" t="s">
        <v>4125</v>
      </c>
      <c r="L857" s="67"/>
      <c r="M857" s="63" t="s">
        <v>3375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2444</v>
      </c>
      <c r="U857" s="70" t="s">
        <v>2444</v>
      </c>
      <c r="V857" s="70" t="s">
        <v>2444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61" t="str">
        <f>IF(ISNA(VLOOKUP(X857,Sheet2!J:J,1,0)),"//","")</f>
        <v/>
      </c>
      <c r="AC857" s="110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4106</v>
      </c>
      <c r="D858" s="59" t="s">
        <v>3376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1556</v>
      </c>
      <c r="K858" s="66" t="s">
        <v>4125</v>
      </c>
      <c r="L858" s="67"/>
      <c r="M858" s="63" t="s">
        <v>3376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2444</v>
      </c>
      <c r="U858" s="70" t="s">
        <v>2444</v>
      </c>
      <c r="V858" s="70" t="s">
        <v>2444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61" t="str">
        <f>IF(ISNA(VLOOKUP(X858,Sheet2!J:J,1,0)),"//","")</f>
        <v/>
      </c>
      <c r="AC858" s="110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4106</v>
      </c>
      <c r="D859" s="59" t="s">
        <v>3377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1556</v>
      </c>
      <c r="K859" s="66" t="s">
        <v>4125</v>
      </c>
      <c r="L859" s="67"/>
      <c r="M859" s="63" t="s">
        <v>3377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2444</v>
      </c>
      <c r="U859" s="70" t="s">
        <v>2444</v>
      </c>
      <c r="V859" s="70" t="s">
        <v>2444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61" t="str">
        <f>IF(ISNA(VLOOKUP(X859,Sheet2!J:J,1,0)),"//","")</f>
        <v/>
      </c>
      <c r="AC859" s="110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4106</v>
      </c>
      <c r="D860" s="59" t="s">
        <v>3378</v>
      </c>
      <c r="E860" s="65" t="s">
        <v>398</v>
      </c>
      <c r="F860" s="65" t="s">
        <v>398</v>
      </c>
      <c r="G860" s="68">
        <v>0</v>
      </c>
      <c r="H860" s="68">
        <v>0</v>
      </c>
      <c r="I860" s="174" t="s">
        <v>2731</v>
      </c>
      <c r="J860" s="65" t="s">
        <v>1556</v>
      </c>
      <c r="K860" s="66" t="s">
        <v>4125</v>
      </c>
      <c r="L860" s="67"/>
      <c r="M860" s="63" t="s">
        <v>3378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2444</v>
      </c>
      <c r="U860" s="70" t="s">
        <v>2444</v>
      </c>
      <c r="V860" s="70" t="s">
        <v>2444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61" t="str">
        <f>IF(ISNA(VLOOKUP(X860,Sheet2!J:J,1,0)),"//","")</f>
        <v/>
      </c>
      <c r="AC860" s="110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4106</v>
      </c>
      <c r="D861" s="59" t="s">
        <v>3379</v>
      </c>
      <c r="E861" s="65" t="s">
        <v>722</v>
      </c>
      <c r="F861" s="65" t="s">
        <v>722</v>
      </c>
      <c r="G861" s="68">
        <v>0</v>
      </c>
      <c r="H861" s="68">
        <v>0</v>
      </c>
      <c r="I861" s="174" t="s">
        <v>2731</v>
      </c>
      <c r="J861" s="65" t="s">
        <v>1556</v>
      </c>
      <c r="K861" s="66" t="s">
        <v>4125</v>
      </c>
      <c r="L861" s="67"/>
      <c r="M861" s="63" t="s">
        <v>3379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2444</v>
      </c>
      <c r="U861" s="70" t="s">
        <v>2444</v>
      </c>
      <c r="V861" s="70" t="s">
        <v>2444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61" t="str">
        <f>IF(ISNA(VLOOKUP(X861,Sheet2!J:J,1,0)),"//","")</f>
        <v/>
      </c>
      <c r="AC861" s="110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4106</v>
      </c>
      <c r="D862" s="59" t="s">
        <v>3380</v>
      </c>
      <c r="E862" s="65" t="s">
        <v>723</v>
      </c>
      <c r="F862" s="65" t="s">
        <v>723</v>
      </c>
      <c r="G862" s="68">
        <v>0</v>
      </c>
      <c r="H862" s="68">
        <v>0</v>
      </c>
      <c r="I862" s="174" t="s">
        <v>2731</v>
      </c>
      <c r="J862" s="65" t="s">
        <v>1556</v>
      </c>
      <c r="K862" s="66" t="s">
        <v>4125</v>
      </c>
      <c r="L862" s="67"/>
      <c r="M862" s="63" t="s">
        <v>3380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2444</v>
      </c>
      <c r="U862" s="70" t="s">
        <v>2444</v>
      </c>
      <c r="V862" s="70" t="s">
        <v>2444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61" t="str">
        <f>IF(ISNA(VLOOKUP(X862,Sheet2!J:J,1,0)),"//","")</f>
        <v/>
      </c>
      <c r="AC862" s="110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4106</v>
      </c>
      <c r="D863" s="59" t="s">
        <v>3381</v>
      </c>
      <c r="E863" s="65" t="s">
        <v>724</v>
      </c>
      <c r="F863" s="65" t="s">
        <v>724</v>
      </c>
      <c r="G863" s="68">
        <v>0</v>
      </c>
      <c r="H863" s="68">
        <v>0</v>
      </c>
      <c r="I863" s="174" t="s">
        <v>2731</v>
      </c>
      <c r="J863" s="65" t="s">
        <v>1556</v>
      </c>
      <c r="K863" s="66" t="s">
        <v>4125</v>
      </c>
      <c r="L863" s="67"/>
      <c r="M863" s="63" t="s">
        <v>3381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2444</v>
      </c>
      <c r="U863" s="70" t="s">
        <v>2444</v>
      </c>
      <c r="V863" s="70" t="s">
        <v>2444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61" t="str">
        <f>IF(ISNA(VLOOKUP(X863,Sheet2!J:J,1,0)),"//","")</f>
        <v/>
      </c>
      <c r="AC863" s="110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4106</v>
      </c>
      <c r="D864" s="59" t="s">
        <v>3382</v>
      </c>
      <c r="E864" s="65" t="s">
        <v>725</v>
      </c>
      <c r="F864" s="65" t="s">
        <v>725</v>
      </c>
      <c r="G864" s="73">
        <v>0</v>
      </c>
      <c r="H864" s="73">
        <v>0</v>
      </c>
      <c r="I864" s="174" t="s">
        <v>2731</v>
      </c>
      <c r="J864" s="65" t="s">
        <v>1556</v>
      </c>
      <c r="K864" s="66" t="s">
        <v>4125</v>
      </c>
      <c r="L864" s="67"/>
      <c r="M864" s="63" t="s">
        <v>3382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2444</v>
      </c>
      <c r="U864" s="70" t="s">
        <v>2444</v>
      </c>
      <c r="V864" s="70" t="s">
        <v>2444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61" t="str">
        <f>IF(ISNA(VLOOKUP(X864,Sheet2!J:J,1,0)),"//","")</f>
        <v/>
      </c>
      <c r="AC864" s="110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4106</v>
      </c>
      <c r="D865" s="59" t="s">
        <v>3383</v>
      </c>
      <c r="E865" s="65" t="s">
        <v>726</v>
      </c>
      <c r="F865" s="77" t="s">
        <v>726</v>
      </c>
      <c r="G865" s="73">
        <v>0</v>
      </c>
      <c r="H865" s="73">
        <v>0</v>
      </c>
      <c r="I865" s="174" t="s">
        <v>2731</v>
      </c>
      <c r="J865" s="65" t="s">
        <v>1556</v>
      </c>
      <c r="K865" s="66" t="s">
        <v>4125</v>
      </c>
      <c r="L865" s="67"/>
      <c r="M865" s="63" t="s">
        <v>3383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2444</v>
      </c>
      <c r="U865" s="70" t="s">
        <v>2444</v>
      </c>
      <c r="V865" s="70" t="s">
        <v>2444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61" t="str">
        <f>IF(ISNA(VLOOKUP(X865,Sheet2!J:J,1,0)),"//","")</f>
        <v/>
      </c>
      <c r="AC865" s="110" t="str">
        <f t="shared" si="220"/>
        <v/>
      </c>
      <c r="AD865" t="b">
        <f t="shared" si="221"/>
        <v>1</v>
      </c>
    </row>
    <row r="866" spans="1:30" s="17" customFormat="1">
      <c r="A866" s="110">
        <f t="shared" si="222"/>
        <v>866</v>
      </c>
      <c r="B866" s="55">
        <f t="shared" si="214"/>
        <v>842</v>
      </c>
      <c r="C866" s="112" t="s">
        <v>4105</v>
      </c>
      <c r="D866" s="112" t="s">
        <v>7</v>
      </c>
      <c r="E866" s="137" t="str">
        <f t="shared" ref="E866:E871" si="223">CHAR(34)&amp;IF(B866&lt;10,"000",IF(B866&lt;100,"00",IF(B866&lt;1000,"0","")))&amp;$B866&amp;CHAR(34)</f>
        <v>"0842"</v>
      </c>
      <c r="F866" s="113" t="str">
        <f t="shared" ref="F866:F871" si="224">E866</f>
        <v>"0842"</v>
      </c>
      <c r="G866" s="194">
        <v>0</v>
      </c>
      <c r="H866" s="194">
        <v>0</v>
      </c>
      <c r="I866" s="181" t="s">
        <v>28</v>
      </c>
      <c r="J866" s="114" t="s">
        <v>1556</v>
      </c>
      <c r="K866" s="115" t="s">
        <v>4125</v>
      </c>
      <c r="M866" s="138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10" t="s">
        <v>2444</v>
      </c>
      <c r="U866" s="117" t="s">
        <v>2444</v>
      </c>
      <c r="V866" s="117" t="s">
        <v>2444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61" t="str">
        <f>IF(ISNA(VLOOKUP(X866,Sheet2!J:J,1,0)),"//","")</f>
        <v/>
      </c>
      <c r="AC866" s="110" t="str">
        <f t="shared" si="220"/>
        <v/>
      </c>
      <c r="AD866" t="b">
        <f t="shared" si="221"/>
        <v>1</v>
      </c>
    </row>
    <row r="867" spans="1:30" s="17" customFormat="1">
      <c r="A867" s="110">
        <f t="shared" si="222"/>
        <v>867</v>
      </c>
      <c r="B867" s="55">
        <f t="shared" si="214"/>
        <v>843</v>
      </c>
      <c r="C867" s="112" t="s">
        <v>4105</v>
      </c>
      <c r="D867" s="112" t="s">
        <v>7</v>
      </c>
      <c r="E867" s="137" t="str">
        <f t="shared" si="223"/>
        <v>"0843"</v>
      </c>
      <c r="F867" s="113" t="str">
        <f t="shared" si="224"/>
        <v>"0843"</v>
      </c>
      <c r="G867" s="194">
        <v>0</v>
      </c>
      <c r="H867" s="194">
        <v>0</v>
      </c>
      <c r="I867" s="181" t="s">
        <v>28</v>
      </c>
      <c r="J867" s="114" t="s">
        <v>1556</v>
      </c>
      <c r="K867" s="115" t="s">
        <v>4125</v>
      </c>
      <c r="M867" s="138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10" t="s">
        <v>2444</v>
      </c>
      <c r="U867" s="117" t="s">
        <v>2444</v>
      </c>
      <c r="V867" s="117" t="s">
        <v>2444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61" t="str">
        <f>IF(ISNA(VLOOKUP(X867,Sheet2!J:J,1,0)),"//","")</f>
        <v/>
      </c>
      <c r="AC867" s="110" t="str">
        <f t="shared" si="220"/>
        <v/>
      </c>
      <c r="AD867" t="b">
        <f t="shared" si="221"/>
        <v>1</v>
      </c>
    </row>
    <row r="868" spans="1:30" s="17" customFormat="1">
      <c r="A868" s="110">
        <f t="shared" si="222"/>
        <v>868</v>
      </c>
      <c r="B868" s="55">
        <f t="shared" si="214"/>
        <v>844</v>
      </c>
      <c r="C868" s="112" t="s">
        <v>4105</v>
      </c>
      <c r="D868" s="112" t="s">
        <v>7</v>
      </c>
      <c r="E868" s="137" t="str">
        <f t="shared" si="223"/>
        <v>"0844"</v>
      </c>
      <c r="F868" s="113" t="str">
        <f t="shared" si="224"/>
        <v>"0844"</v>
      </c>
      <c r="G868" s="194">
        <v>0</v>
      </c>
      <c r="H868" s="194">
        <v>0</v>
      </c>
      <c r="I868" s="181" t="s">
        <v>28</v>
      </c>
      <c r="J868" s="114" t="s">
        <v>1556</v>
      </c>
      <c r="K868" s="115" t="s">
        <v>4125</v>
      </c>
      <c r="M868" s="138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10" t="s">
        <v>2444</v>
      </c>
      <c r="U868" s="117" t="s">
        <v>2444</v>
      </c>
      <c r="V868" s="117" t="s">
        <v>2444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61" t="str">
        <f>IF(ISNA(VLOOKUP(X868,Sheet2!J:J,1,0)),"//","")</f>
        <v/>
      </c>
      <c r="AC868" s="110" t="str">
        <f t="shared" si="220"/>
        <v/>
      </c>
      <c r="AD868" t="b">
        <f t="shared" si="221"/>
        <v>1</v>
      </c>
    </row>
    <row r="869" spans="1:30" s="17" customFormat="1">
      <c r="A869" s="110">
        <f t="shared" si="222"/>
        <v>869</v>
      </c>
      <c r="B869" s="55">
        <f t="shared" si="214"/>
        <v>845</v>
      </c>
      <c r="C869" s="112" t="s">
        <v>4105</v>
      </c>
      <c r="D869" s="112" t="s">
        <v>7</v>
      </c>
      <c r="E869" s="137" t="str">
        <f t="shared" si="223"/>
        <v>"0845"</v>
      </c>
      <c r="F869" s="113" t="str">
        <f t="shared" si="224"/>
        <v>"0845"</v>
      </c>
      <c r="G869" s="194">
        <v>0</v>
      </c>
      <c r="H869" s="194">
        <v>0</v>
      </c>
      <c r="I869" s="181" t="s">
        <v>28</v>
      </c>
      <c r="J869" s="114" t="s">
        <v>1556</v>
      </c>
      <c r="K869" s="115" t="s">
        <v>4125</v>
      </c>
      <c r="M869" s="138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10" t="s">
        <v>2444</v>
      </c>
      <c r="U869" s="117" t="s">
        <v>2444</v>
      </c>
      <c r="V869" s="117" t="s">
        <v>2444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61" t="str">
        <f>IF(ISNA(VLOOKUP(X869,Sheet2!J:J,1,0)),"//","")</f>
        <v/>
      </c>
      <c r="AC869" s="110" t="str">
        <f t="shared" si="220"/>
        <v/>
      </c>
      <c r="AD869" t="b">
        <f t="shared" si="221"/>
        <v>1</v>
      </c>
    </row>
    <row r="870" spans="1:30" s="17" customFormat="1">
      <c r="A870" s="110">
        <f t="shared" si="222"/>
        <v>870</v>
      </c>
      <c r="B870" s="55">
        <f t="shared" si="214"/>
        <v>846</v>
      </c>
      <c r="C870" s="112" t="s">
        <v>4105</v>
      </c>
      <c r="D870" s="112" t="s">
        <v>7</v>
      </c>
      <c r="E870" s="137" t="str">
        <f t="shared" si="223"/>
        <v>"0846"</v>
      </c>
      <c r="F870" s="113" t="str">
        <f t="shared" si="224"/>
        <v>"0846"</v>
      </c>
      <c r="G870" s="194">
        <v>0</v>
      </c>
      <c r="H870" s="194">
        <v>0</v>
      </c>
      <c r="I870" s="181" t="s">
        <v>28</v>
      </c>
      <c r="J870" s="114" t="s">
        <v>1556</v>
      </c>
      <c r="K870" s="115" t="s">
        <v>4125</v>
      </c>
      <c r="M870" s="138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10" t="s">
        <v>2444</v>
      </c>
      <c r="U870" s="117" t="s">
        <v>2444</v>
      </c>
      <c r="V870" s="117" t="s">
        <v>2444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61" t="str">
        <f>IF(ISNA(VLOOKUP(X870,Sheet2!J:J,1,0)),"//","")</f>
        <v/>
      </c>
      <c r="AC870" s="110" t="str">
        <f t="shared" si="220"/>
        <v/>
      </c>
      <c r="AD870" t="b">
        <f t="shared" si="221"/>
        <v>1</v>
      </c>
    </row>
    <row r="871" spans="1:30" s="17" customFormat="1">
      <c r="A871" s="110">
        <f t="shared" si="222"/>
        <v>871</v>
      </c>
      <c r="B871" s="55">
        <f t="shared" si="214"/>
        <v>847</v>
      </c>
      <c r="C871" s="112" t="s">
        <v>4105</v>
      </c>
      <c r="D871" s="112" t="s">
        <v>7</v>
      </c>
      <c r="E871" s="137" t="str">
        <f t="shared" si="223"/>
        <v>"0847"</v>
      </c>
      <c r="F871" s="113" t="str">
        <f t="shared" si="224"/>
        <v>"0847"</v>
      </c>
      <c r="G871" s="194">
        <v>0</v>
      </c>
      <c r="H871" s="194">
        <v>0</v>
      </c>
      <c r="I871" s="181" t="s">
        <v>28</v>
      </c>
      <c r="J871" s="114" t="s">
        <v>1556</v>
      </c>
      <c r="K871" s="115" t="s">
        <v>4125</v>
      </c>
      <c r="M871" s="138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10" t="s">
        <v>2444</v>
      </c>
      <c r="U871" s="117" t="s">
        <v>2444</v>
      </c>
      <c r="V871" s="117" t="s">
        <v>2444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61" t="str">
        <f>IF(ISNA(VLOOKUP(X871,Sheet2!J:J,1,0)),"//","")</f>
        <v/>
      </c>
      <c r="AC871" s="110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4105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1556</v>
      </c>
      <c r="K872" s="66" t="s">
        <v>4125</v>
      </c>
      <c r="L872" s="67"/>
      <c r="M872" s="63" t="s">
        <v>3521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2444</v>
      </c>
      <c r="U872" s="70" t="s">
        <v>2444</v>
      </c>
      <c r="V872" s="70" t="s">
        <v>2444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61" t="str">
        <f>IF(ISNA(VLOOKUP(X872,Sheet2!J:J,1,0)),"//","")</f>
        <v/>
      </c>
      <c r="AC872" s="110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4105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1556</v>
      </c>
      <c r="K873" s="66" t="s">
        <v>4125</v>
      </c>
      <c r="L873" s="67"/>
      <c r="M873" s="63" t="s">
        <v>3522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2444</v>
      </c>
      <c r="U873" s="70" t="s">
        <v>2444</v>
      </c>
      <c r="V873" s="70" t="s">
        <v>2444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61" t="str">
        <f>IF(ISNA(VLOOKUP(X873,Sheet2!J:J,1,0)),"//","")</f>
        <v/>
      </c>
      <c r="AC873" s="110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4105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1556</v>
      </c>
      <c r="K874" s="66" t="s">
        <v>4125</v>
      </c>
      <c r="L874" s="67"/>
      <c r="M874" s="63" t="s">
        <v>3523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2444</v>
      </c>
      <c r="U874" s="70" t="s">
        <v>2444</v>
      </c>
      <c r="V874" s="70" t="s">
        <v>2444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61" t="str">
        <f>IF(ISNA(VLOOKUP(X874,Sheet2!J:J,1,0)),"//","")</f>
        <v/>
      </c>
      <c r="AC874" s="110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4106</v>
      </c>
      <c r="D875" s="59" t="s">
        <v>3384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1556</v>
      </c>
      <c r="K875" s="66" t="s">
        <v>4125</v>
      </c>
      <c r="L875" s="67"/>
      <c r="M875" s="63" t="s">
        <v>3384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2444</v>
      </c>
      <c r="U875" s="70" t="s">
        <v>2444</v>
      </c>
      <c r="V875" s="70" t="s">
        <v>2444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61" t="str">
        <f>IF(ISNA(VLOOKUP(X875,Sheet2!J:J,1,0)),"//","")</f>
        <v/>
      </c>
      <c r="AC875" s="110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4105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1556</v>
      </c>
      <c r="K876" s="66" t="s">
        <v>4125</v>
      </c>
      <c r="L876" s="67"/>
      <c r="M876" s="63" t="s">
        <v>3524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2444</v>
      </c>
      <c r="U876" s="70" t="s">
        <v>2444</v>
      </c>
      <c r="V876" s="70" t="s">
        <v>2444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61" t="str">
        <f>IF(ISNA(VLOOKUP(X876,Sheet2!J:J,1,0)),"//","")</f>
        <v/>
      </c>
      <c r="AC876" s="110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4106</v>
      </c>
      <c r="D877" s="59" t="s">
        <v>3385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1556</v>
      </c>
      <c r="K877" s="66" t="s">
        <v>4125</v>
      </c>
      <c r="L877" s="67"/>
      <c r="M877" s="63" t="s">
        <v>3385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2444</v>
      </c>
      <c r="U877" s="70" t="s">
        <v>2444</v>
      </c>
      <c r="V877" s="70" t="s">
        <v>2444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61" t="str">
        <f>IF(ISNA(VLOOKUP(X877,Sheet2!J:J,1,0)),"//","")</f>
        <v/>
      </c>
      <c r="AC877" s="110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4105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1556</v>
      </c>
      <c r="K878" s="66" t="s">
        <v>4125</v>
      </c>
      <c r="L878" s="67"/>
      <c r="M878" s="63" t="s">
        <v>3525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2444</v>
      </c>
      <c r="U878" s="70" t="s">
        <v>2444</v>
      </c>
      <c r="V878" s="70" t="s">
        <v>2444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61" t="str">
        <f>IF(ISNA(VLOOKUP(X878,Sheet2!J:J,1,0)),"//","")</f>
        <v/>
      </c>
      <c r="AC878" s="110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4105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1556</v>
      </c>
      <c r="K879" s="66" t="s">
        <v>4125</v>
      </c>
      <c r="L879" s="67"/>
      <c r="M879" s="63" t="s">
        <v>3526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2444</v>
      </c>
      <c r="U879" s="70" t="s">
        <v>2444</v>
      </c>
      <c r="V879" s="70" t="s">
        <v>2444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61" t="str">
        <f>IF(ISNA(VLOOKUP(X879,Sheet2!J:J,1,0)),"//","")</f>
        <v/>
      </c>
      <c r="AC879" s="110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4105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1556</v>
      </c>
      <c r="K880" s="66" t="s">
        <v>4125</v>
      </c>
      <c r="L880" s="67"/>
      <c r="M880" s="63" t="s">
        <v>3527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2444</v>
      </c>
      <c r="U880" s="70" t="s">
        <v>2444</v>
      </c>
      <c r="V880" s="70" t="s">
        <v>2444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61" t="str">
        <f>IF(ISNA(VLOOKUP(X880,Sheet2!J:J,1,0)),"//","")</f>
        <v/>
      </c>
      <c r="AC880" s="110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4106</v>
      </c>
      <c r="D881" s="59" t="s">
        <v>3386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1556</v>
      </c>
      <c r="K881" s="66" t="s">
        <v>4125</v>
      </c>
      <c r="L881" s="67"/>
      <c r="M881" s="63" t="s">
        <v>3386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2444</v>
      </c>
      <c r="U881" s="70" t="s">
        <v>2444</v>
      </c>
      <c r="V881" s="70" t="s">
        <v>2444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61" t="str">
        <f>IF(ISNA(VLOOKUP(X881,Sheet2!J:J,1,0)),"//","")</f>
        <v/>
      </c>
      <c r="AC881" s="110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4105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1556</v>
      </c>
      <c r="K882" s="66" t="s">
        <v>4125</v>
      </c>
      <c r="L882" s="67"/>
      <c r="M882" s="63" t="s">
        <v>3528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2444</v>
      </c>
      <c r="U882" s="70" t="s">
        <v>2444</v>
      </c>
      <c r="V882" s="70" t="s">
        <v>2444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61" t="str">
        <f>IF(ISNA(VLOOKUP(X882,Sheet2!J:J,1,0)),"//","")</f>
        <v/>
      </c>
      <c r="AC882" s="110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4105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1556</v>
      </c>
      <c r="K883" s="66" t="s">
        <v>4125</v>
      </c>
      <c r="L883" s="67"/>
      <c r="M883" s="63" t="s">
        <v>3529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2444</v>
      </c>
      <c r="U883" s="70" t="s">
        <v>2444</v>
      </c>
      <c r="V883" s="70" t="s">
        <v>2444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61" t="str">
        <f>IF(ISNA(VLOOKUP(X883,Sheet2!J:J,1,0)),"//","")</f>
        <v/>
      </c>
      <c r="AC883" s="110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4105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1556</v>
      </c>
      <c r="K884" s="66" t="s">
        <v>4125</v>
      </c>
      <c r="L884" s="67"/>
      <c r="M884" s="63" t="s">
        <v>3530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2444</v>
      </c>
      <c r="U884" s="70" t="s">
        <v>2444</v>
      </c>
      <c r="V884" s="70" t="s">
        <v>2444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61" t="str">
        <f>IF(ISNA(VLOOKUP(X884,Sheet2!J:J,1,0)),"//","")</f>
        <v/>
      </c>
      <c r="AC884" s="110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4105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1556</v>
      </c>
      <c r="K885" s="66" t="s">
        <v>4125</v>
      </c>
      <c r="L885" s="67"/>
      <c r="M885" s="63" t="s">
        <v>3531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2444</v>
      </c>
      <c r="U885" s="70" t="s">
        <v>2444</v>
      </c>
      <c r="V885" s="70" t="s">
        <v>2444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61" t="str">
        <f>IF(ISNA(VLOOKUP(X885,Sheet2!J:J,1,0)),"//","")</f>
        <v/>
      </c>
      <c r="AC885" s="110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4105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1556</v>
      </c>
      <c r="K886" s="66" t="s">
        <v>4125</v>
      </c>
      <c r="L886" s="67"/>
      <c r="M886" s="63" t="s">
        <v>3532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2444</v>
      </c>
      <c r="U886" s="70" t="s">
        <v>2444</v>
      </c>
      <c r="V886" s="70" t="s">
        <v>2444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61" t="str">
        <f>IF(ISNA(VLOOKUP(X886,Sheet2!J:J,1,0)),"//","")</f>
        <v/>
      </c>
      <c r="AC886" s="110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4105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1556</v>
      </c>
      <c r="K887" s="66" t="s">
        <v>4125</v>
      </c>
      <c r="L887" s="67"/>
      <c r="M887" s="63" t="s">
        <v>3533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2444</v>
      </c>
      <c r="U887" s="70" t="s">
        <v>2444</v>
      </c>
      <c r="V887" s="70" t="s">
        <v>2444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61" t="str">
        <f>IF(ISNA(VLOOKUP(X887,Sheet2!J:J,1,0)),"//","")</f>
        <v/>
      </c>
      <c r="AC887" s="110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4105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1556</v>
      </c>
      <c r="K888" s="66" t="s">
        <v>4125</v>
      </c>
      <c r="L888" s="67"/>
      <c r="M888" s="63" t="s">
        <v>3534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2444</v>
      </c>
      <c r="U888" s="70" t="s">
        <v>2444</v>
      </c>
      <c r="V888" s="70" t="s">
        <v>2444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61" t="str">
        <f>IF(ISNA(VLOOKUP(X888,Sheet2!J:J,1,0)),"//","")</f>
        <v/>
      </c>
      <c r="AC888" s="110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4105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1556</v>
      </c>
      <c r="K889" s="66" t="s">
        <v>4125</v>
      </c>
      <c r="L889" s="67"/>
      <c r="M889" s="63" t="s">
        <v>3535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2444</v>
      </c>
      <c r="U889" s="70" t="s">
        <v>2444</v>
      </c>
      <c r="V889" s="70" t="s">
        <v>2444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61" t="str">
        <f>IF(ISNA(VLOOKUP(X889,Sheet2!J:J,1,0)),"//","")</f>
        <v/>
      </c>
      <c r="AC889" s="110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4105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1556</v>
      </c>
      <c r="K890" s="66" t="s">
        <v>4125</v>
      </c>
      <c r="L890" s="67"/>
      <c r="M890" s="63" t="s">
        <v>3536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2444</v>
      </c>
      <c r="U890" s="70" t="s">
        <v>2444</v>
      </c>
      <c r="V890" s="70" t="s">
        <v>2444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61" t="str">
        <f>IF(ISNA(VLOOKUP(X890,Sheet2!J:J,1,0)),"//","")</f>
        <v/>
      </c>
      <c r="AC890" s="110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4105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1556</v>
      </c>
      <c r="K891" s="66" t="s">
        <v>4125</v>
      </c>
      <c r="L891" s="67"/>
      <c r="M891" s="63" t="s">
        <v>3537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2444</v>
      </c>
      <c r="U891" s="70" t="s">
        <v>2444</v>
      </c>
      <c r="V891" s="70" t="s">
        <v>2444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61" t="str">
        <f>IF(ISNA(VLOOKUP(X891,Sheet2!J:J,1,0)),"//","")</f>
        <v/>
      </c>
      <c r="AC891" s="110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4105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1556</v>
      </c>
      <c r="K892" s="66" t="s">
        <v>4125</v>
      </c>
      <c r="L892" s="67"/>
      <c r="M892" s="63" t="s">
        <v>3538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2444</v>
      </c>
      <c r="U892" s="70" t="s">
        <v>2444</v>
      </c>
      <c r="V892" s="70" t="s">
        <v>2444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61" t="str">
        <f>IF(ISNA(VLOOKUP(X892,Sheet2!J:J,1,0)),"//","")</f>
        <v/>
      </c>
      <c r="AC892" s="110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4105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1556</v>
      </c>
      <c r="K893" s="66" t="s">
        <v>4125</v>
      </c>
      <c r="L893" s="67"/>
      <c r="M893" s="63" t="s">
        <v>3539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2444</v>
      </c>
      <c r="U893" s="70" t="s">
        <v>2444</v>
      </c>
      <c r="V893" s="70" t="s">
        <v>2444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61" t="str">
        <f>IF(ISNA(VLOOKUP(X893,Sheet2!J:J,1,0)),"//","")</f>
        <v/>
      </c>
      <c r="AC893" s="110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4105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1556</v>
      </c>
      <c r="K894" s="66" t="s">
        <v>4125</v>
      </c>
      <c r="L894" s="67"/>
      <c r="M894" s="63" t="s">
        <v>3540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2444</v>
      </c>
      <c r="U894" s="70" t="s">
        <v>2444</v>
      </c>
      <c r="V894" s="70" t="s">
        <v>2444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61" t="str">
        <f>IF(ISNA(VLOOKUP(X894,Sheet2!J:J,1,0)),"//","")</f>
        <v/>
      </c>
      <c r="AC894" s="110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4105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1556</v>
      </c>
      <c r="K895" s="66" t="s">
        <v>4125</v>
      </c>
      <c r="L895" s="67"/>
      <c r="M895" s="63" t="s">
        <v>3541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2444</v>
      </c>
      <c r="U895" s="70" t="s">
        <v>2444</v>
      </c>
      <c r="V895" s="70" t="s">
        <v>2444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61" t="str">
        <f>IF(ISNA(VLOOKUP(X895,Sheet2!J:J,1,0)),"//","")</f>
        <v/>
      </c>
      <c r="AC895" s="110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4105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1556</v>
      </c>
      <c r="K896" s="66" t="s">
        <v>4125</v>
      </c>
      <c r="L896" s="67"/>
      <c r="M896" s="63" t="s">
        <v>3542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2444</v>
      </c>
      <c r="U896" s="70" t="s">
        <v>2444</v>
      </c>
      <c r="V896" s="70" t="s">
        <v>2444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61" t="str">
        <f>IF(ISNA(VLOOKUP(X896,Sheet2!J:J,1,0)),"//","")</f>
        <v/>
      </c>
      <c r="AC896" s="110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4105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1556</v>
      </c>
      <c r="K897" s="66" t="s">
        <v>4125</v>
      </c>
      <c r="L897" s="67"/>
      <c r="M897" s="63" t="s">
        <v>3543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2444</v>
      </c>
      <c r="U897" s="70" t="s">
        <v>2444</v>
      </c>
      <c r="V897" s="70" t="s">
        <v>2444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61" t="str">
        <f>IF(ISNA(VLOOKUP(X897,Sheet2!J:J,1,0)),"//","")</f>
        <v/>
      </c>
      <c r="AC897" s="110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4105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1556</v>
      </c>
      <c r="K898" s="66" t="s">
        <v>4125</v>
      </c>
      <c r="L898" s="67"/>
      <c r="M898" s="63" t="s">
        <v>3544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2444</v>
      </c>
      <c r="U898" s="70" t="s">
        <v>2444</v>
      </c>
      <c r="V898" s="70" t="s">
        <v>2444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61" t="str">
        <f>IF(ISNA(VLOOKUP(X898,Sheet2!J:J,1,0)),"//","")</f>
        <v/>
      </c>
      <c r="AC898" s="110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4105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1556</v>
      </c>
      <c r="K899" s="66" t="s">
        <v>4125</v>
      </c>
      <c r="L899" s="67"/>
      <c r="M899" s="63" t="s">
        <v>3545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2444</v>
      </c>
      <c r="U899" s="70" t="s">
        <v>2444</v>
      </c>
      <c r="V899" s="70" t="s">
        <v>2444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61" t="str">
        <f>IF(ISNA(VLOOKUP(X899,Sheet2!J:J,1,0)),"//","")</f>
        <v/>
      </c>
      <c r="AC899" s="110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4105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1556</v>
      </c>
      <c r="K900" s="66" t="s">
        <v>4125</v>
      </c>
      <c r="L900" s="67"/>
      <c r="M900" s="63" t="s">
        <v>3546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2444</v>
      </c>
      <c r="U900" s="70" t="s">
        <v>2444</v>
      </c>
      <c r="V900" s="70" t="s">
        <v>2444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61" t="str">
        <f>IF(ISNA(VLOOKUP(X900,Sheet2!J:J,1,0)),"//","")</f>
        <v/>
      </c>
      <c r="AC900" s="110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4105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1556</v>
      </c>
      <c r="K901" s="66" t="s">
        <v>4125</v>
      </c>
      <c r="L901" s="67"/>
      <c r="M901" s="63" t="s">
        <v>3547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2444</v>
      </c>
      <c r="U901" s="70" t="s">
        <v>2444</v>
      </c>
      <c r="V901" s="70" t="s">
        <v>2444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61" t="str">
        <f>IF(ISNA(VLOOKUP(X901,Sheet2!J:J,1,0)),"//","")</f>
        <v/>
      </c>
      <c r="AC901" s="110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4105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1556</v>
      </c>
      <c r="K902" s="66" t="s">
        <v>4125</v>
      </c>
      <c r="L902" s="67"/>
      <c r="M902" s="63" t="s">
        <v>3548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2444</v>
      </c>
      <c r="U902" s="70" t="s">
        <v>2444</v>
      </c>
      <c r="V902" s="70" t="s">
        <v>2444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61" t="str">
        <f>IF(ISNA(VLOOKUP(X902,Sheet2!J:J,1,0)),"//","")</f>
        <v/>
      </c>
      <c r="AC902" s="110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4105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1556</v>
      </c>
      <c r="K903" s="66" t="s">
        <v>4125</v>
      </c>
      <c r="L903" s="67"/>
      <c r="M903" s="63" t="s">
        <v>3549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2444</v>
      </c>
      <c r="U903" s="70" t="s">
        <v>2444</v>
      </c>
      <c r="V903" s="70" t="s">
        <v>2444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61" t="str">
        <f>IF(ISNA(VLOOKUP(X903,Sheet2!J:J,1,0)),"//","")</f>
        <v/>
      </c>
      <c r="AC903" s="110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4105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1556</v>
      </c>
      <c r="K904" s="66" t="s">
        <v>4125</v>
      </c>
      <c r="L904" s="67"/>
      <c r="M904" s="63" t="s">
        <v>3550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2444</v>
      </c>
      <c r="U904" s="70" t="s">
        <v>2444</v>
      </c>
      <c r="V904" s="70" t="s">
        <v>2444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61" t="str">
        <f>IF(ISNA(VLOOKUP(X904,Sheet2!J:J,1,0)),"//","")</f>
        <v/>
      </c>
      <c r="AC904" s="110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4105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1556</v>
      </c>
      <c r="K905" s="66" t="s">
        <v>4125</v>
      </c>
      <c r="L905" s="67"/>
      <c r="M905" s="63" t="s">
        <v>3551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2444</v>
      </c>
      <c r="U905" s="70" t="s">
        <v>2444</v>
      </c>
      <c r="V905" s="70" t="s">
        <v>2444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61" t="str">
        <f>IF(ISNA(VLOOKUP(X905,Sheet2!J:J,1,0)),"//","")</f>
        <v/>
      </c>
      <c r="AC905" s="110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4105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1556</v>
      </c>
      <c r="K906" s="66" t="s">
        <v>4125</v>
      </c>
      <c r="L906" s="67"/>
      <c r="M906" s="63" t="s">
        <v>3552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2444</v>
      </c>
      <c r="U906" s="70" t="s">
        <v>2444</v>
      </c>
      <c r="V906" s="70" t="s">
        <v>2444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61" t="str">
        <f>IF(ISNA(VLOOKUP(X906,Sheet2!J:J,1,0)),"//","")</f>
        <v/>
      </c>
      <c r="AC906" s="110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4105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1556</v>
      </c>
      <c r="K907" s="66" t="s">
        <v>4125</v>
      </c>
      <c r="L907" s="67"/>
      <c r="M907" s="63" t="s">
        <v>3553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2444</v>
      </c>
      <c r="U907" s="70" t="s">
        <v>2444</v>
      </c>
      <c r="V907" s="70" t="s">
        <v>2444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61" t="str">
        <f>IF(ISNA(VLOOKUP(X907,Sheet2!J:J,1,0)),"//","")</f>
        <v/>
      </c>
      <c r="AC907" s="110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4105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1556</v>
      </c>
      <c r="K908" s="66" t="s">
        <v>4125</v>
      </c>
      <c r="L908" s="67"/>
      <c r="M908" s="63" t="s">
        <v>3554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2444</v>
      </c>
      <c r="U908" s="70" t="s">
        <v>2444</v>
      </c>
      <c r="V908" s="70" t="s">
        <v>2444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61" t="str">
        <f>IF(ISNA(VLOOKUP(X908,Sheet2!J:J,1,0)),"//","")</f>
        <v/>
      </c>
      <c r="AC908" s="110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4105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1556</v>
      </c>
      <c r="K909" s="66" t="s">
        <v>4125</v>
      </c>
      <c r="L909" s="67"/>
      <c r="M909" s="63" t="s">
        <v>3555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2444</v>
      </c>
      <c r="U909" s="70" t="s">
        <v>2444</v>
      </c>
      <c r="V909" s="70" t="s">
        <v>2444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61" t="str">
        <f>IF(ISNA(VLOOKUP(X909,Sheet2!J:J,1,0)),"//","")</f>
        <v/>
      </c>
      <c r="AC909" s="110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4105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1556</v>
      </c>
      <c r="K910" s="66" t="s">
        <v>4125</v>
      </c>
      <c r="L910" s="67"/>
      <c r="M910" s="63" t="s">
        <v>3556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2444</v>
      </c>
      <c r="U910" s="70" t="s">
        <v>2444</v>
      </c>
      <c r="V910" s="70" t="s">
        <v>2444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61" t="str">
        <f>IF(ISNA(VLOOKUP(X910,Sheet2!J:J,1,0)),"//","")</f>
        <v/>
      </c>
      <c r="AC910" s="110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4105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1556</v>
      </c>
      <c r="K911" s="66" t="s">
        <v>4125</v>
      </c>
      <c r="L911" s="67"/>
      <c r="M911" s="63" t="s">
        <v>3557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2444</v>
      </c>
      <c r="U911" s="70" t="s">
        <v>2444</v>
      </c>
      <c r="V911" s="70" t="s">
        <v>2444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61" t="str">
        <f>IF(ISNA(VLOOKUP(X911,Sheet2!J:J,1,0)),"//","")</f>
        <v/>
      </c>
      <c r="AC911" s="110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4105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1556</v>
      </c>
      <c r="K912" s="66" t="s">
        <v>4125</v>
      </c>
      <c r="L912" s="67"/>
      <c r="M912" s="63" t="s">
        <v>3558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2444</v>
      </c>
      <c r="U912" s="70" t="s">
        <v>2444</v>
      </c>
      <c r="V912" s="70" t="s">
        <v>2444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61" t="str">
        <f>IF(ISNA(VLOOKUP(X912,Sheet2!J:J,1,0)),"//","")</f>
        <v/>
      </c>
      <c r="AC912" s="110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4105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1556</v>
      </c>
      <c r="K913" s="66" t="s">
        <v>4125</v>
      </c>
      <c r="L913" s="67"/>
      <c r="M913" s="63" t="s">
        <v>3559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2444</v>
      </c>
      <c r="U913" s="70" t="s">
        <v>2444</v>
      </c>
      <c r="V913" s="70" t="s">
        <v>2444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61" t="str">
        <f>IF(ISNA(VLOOKUP(X913,Sheet2!J:J,1,0)),"//","")</f>
        <v/>
      </c>
      <c r="AC913" s="110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4105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1556</v>
      </c>
      <c r="K914" s="66" t="s">
        <v>4125</v>
      </c>
      <c r="L914" s="67"/>
      <c r="M914" s="63" t="s">
        <v>3560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2444</v>
      </c>
      <c r="U914" s="70" t="s">
        <v>2444</v>
      </c>
      <c r="V914" s="70" t="s">
        <v>2444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61" t="str">
        <f>IF(ISNA(VLOOKUP(X914,Sheet2!J:J,1,0)),"//","")</f>
        <v/>
      </c>
      <c r="AC914" s="110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4105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1556</v>
      </c>
      <c r="K915" s="66" t="s">
        <v>4125</v>
      </c>
      <c r="L915" s="67"/>
      <c r="M915" s="63" t="s">
        <v>3561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2444</v>
      </c>
      <c r="U915" s="70" t="s">
        <v>2444</v>
      </c>
      <c r="V915" s="70" t="s">
        <v>2444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61" t="str">
        <f>IF(ISNA(VLOOKUP(X915,Sheet2!J:J,1,0)),"//","")</f>
        <v/>
      </c>
      <c r="AC915" s="110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4105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1556</v>
      </c>
      <c r="K916" s="66" t="s">
        <v>4125</v>
      </c>
      <c r="L916" s="67"/>
      <c r="M916" s="63" t="s">
        <v>3562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2444</v>
      </c>
      <c r="U916" s="70" t="s">
        <v>2444</v>
      </c>
      <c r="V916" s="70" t="s">
        <v>2444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61" t="str">
        <f>IF(ISNA(VLOOKUP(X916,Sheet2!J:J,1,0)),"//","")</f>
        <v/>
      </c>
      <c r="AC916" s="110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4105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1556</v>
      </c>
      <c r="K917" s="66" t="s">
        <v>4125</v>
      </c>
      <c r="L917" s="67"/>
      <c r="M917" s="63" t="s">
        <v>3563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2444</v>
      </c>
      <c r="U917" s="70" t="s">
        <v>2444</v>
      </c>
      <c r="V917" s="70" t="s">
        <v>2444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61" t="str">
        <f>IF(ISNA(VLOOKUP(X917,Sheet2!J:J,1,0)),"//","")</f>
        <v/>
      </c>
      <c r="AC917" s="110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4105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1556</v>
      </c>
      <c r="K918" s="66" t="s">
        <v>4125</v>
      </c>
      <c r="L918" s="67"/>
      <c r="M918" s="63" t="s">
        <v>3564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2444</v>
      </c>
      <c r="U918" s="70" t="s">
        <v>2444</v>
      </c>
      <c r="V918" s="70" t="s">
        <v>2444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61" t="str">
        <f>IF(ISNA(VLOOKUP(X918,Sheet2!J:J,1,0)),"//","")</f>
        <v/>
      </c>
      <c r="AC918" s="110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4106</v>
      </c>
      <c r="D919" s="59" t="s">
        <v>3387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1556</v>
      </c>
      <c r="K919" s="66" t="s">
        <v>4125</v>
      </c>
      <c r="L919" s="67"/>
      <c r="M919" s="63" t="s">
        <v>3387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2444</v>
      </c>
      <c r="U919" s="70" t="s">
        <v>2444</v>
      </c>
      <c r="V919" s="70" t="s">
        <v>2444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61" t="str">
        <f>IF(ISNA(VLOOKUP(X919,Sheet2!J:J,1,0)),"//","")</f>
        <v/>
      </c>
      <c r="AC919" s="110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4105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1556</v>
      </c>
      <c r="K920" s="66" t="s">
        <v>4125</v>
      </c>
      <c r="L920" s="67"/>
      <c r="M920" s="63" t="s">
        <v>3565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2444</v>
      </c>
      <c r="U920" s="70" t="s">
        <v>2444</v>
      </c>
      <c r="V920" s="70" t="s">
        <v>2444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61" t="str">
        <f>IF(ISNA(VLOOKUP(X920,Sheet2!J:J,1,0)),"//","")</f>
        <v/>
      </c>
      <c r="AC920" s="110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4105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1556</v>
      </c>
      <c r="K921" s="66" t="s">
        <v>4125</v>
      </c>
      <c r="L921" s="67"/>
      <c r="M921" s="63" t="s">
        <v>3566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2444</v>
      </c>
      <c r="U921" s="70" t="s">
        <v>2444</v>
      </c>
      <c r="V921" s="70" t="s">
        <v>2444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61" t="str">
        <f>IF(ISNA(VLOOKUP(X921,Sheet2!J:J,1,0)),"//","")</f>
        <v/>
      </c>
      <c r="AC921" s="110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4105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1556</v>
      </c>
      <c r="K922" s="66" t="s">
        <v>4125</v>
      </c>
      <c r="L922" s="67"/>
      <c r="M922" s="63" t="s">
        <v>3567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2444</v>
      </c>
      <c r="U922" s="70" t="s">
        <v>2444</v>
      </c>
      <c r="V922" s="70" t="s">
        <v>2444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61" t="str">
        <f>IF(ISNA(VLOOKUP(X922,Sheet2!J:J,1,0)),"//","")</f>
        <v/>
      </c>
      <c r="AC922" s="110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4105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1556</v>
      </c>
      <c r="K923" s="66" t="s">
        <v>4125</v>
      </c>
      <c r="L923" s="67"/>
      <c r="M923" s="63" t="s">
        <v>3568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2444</v>
      </c>
      <c r="U923" s="70" t="s">
        <v>2444</v>
      </c>
      <c r="V923" s="70" t="s">
        <v>2444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61" t="str">
        <f>IF(ISNA(VLOOKUP(X923,Sheet2!J:J,1,0)),"//","")</f>
        <v/>
      </c>
      <c r="AC923" s="110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4105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1556</v>
      </c>
      <c r="K924" s="66" t="s">
        <v>4125</v>
      </c>
      <c r="L924" s="67"/>
      <c r="M924" s="63" t="s">
        <v>3569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2444</v>
      </c>
      <c r="U924" s="70" t="s">
        <v>2444</v>
      </c>
      <c r="V924" s="70" t="s">
        <v>2444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61" t="str">
        <f>IF(ISNA(VLOOKUP(X924,Sheet2!J:J,1,0)),"//","")</f>
        <v/>
      </c>
      <c r="AC924" s="110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4105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1556</v>
      </c>
      <c r="K925" s="66" t="s">
        <v>4125</v>
      </c>
      <c r="L925" s="67"/>
      <c r="M925" s="63" t="s">
        <v>3570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2444</v>
      </c>
      <c r="U925" s="70" t="s">
        <v>2444</v>
      </c>
      <c r="V925" s="70" t="s">
        <v>2444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61" t="str">
        <f>IF(ISNA(VLOOKUP(X925,Sheet2!J:J,1,0)),"//","")</f>
        <v/>
      </c>
      <c r="AC925" s="110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4105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1556</v>
      </c>
      <c r="K926" s="66" t="s">
        <v>4125</v>
      </c>
      <c r="L926" s="67"/>
      <c r="M926" s="63" t="s">
        <v>3571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2444</v>
      </c>
      <c r="U926" s="70" t="s">
        <v>2444</v>
      </c>
      <c r="V926" s="70" t="s">
        <v>2444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61" t="str">
        <f>IF(ISNA(VLOOKUP(X926,Sheet2!J:J,1,0)),"//","")</f>
        <v/>
      </c>
      <c r="AC926" s="110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4105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1556</v>
      </c>
      <c r="K927" s="66" t="s">
        <v>4125</v>
      </c>
      <c r="L927" s="67"/>
      <c r="M927" s="63" t="s">
        <v>3572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2444</v>
      </c>
      <c r="U927" s="70" t="s">
        <v>2444</v>
      </c>
      <c r="V927" s="70" t="s">
        <v>2444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61" t="str">
        <f>IF(ISNA(VLOOKUP(X927,Sheet2!J:J,1,0)),"//","")</f>
        <v/>
      </c>
      <c r="AC927" s="110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4105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1556</v>
      </c>
      <c r="K928" s="66" t="s">
        <v>4125</v>
      </c>
      <c r="L928" s="67"/>
      <c r="M928" s="63" t="s">
        <v>3573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2444</v>
      </c>
      <c r="U928" s="70" t="s">
        <v>2444</v>
      </c>
      <c r="V928" s="70" t="s">
        <v>2444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61" t="str">
        <f>IF(ISNA(VLOOKUP(X928,Sheet2!J:J,1,0)),"//","")</f>
        <v/>
      </c>
      <c r="AC928" s="110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4105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1556</v>
      </c>
      <c r="K929" s="66" t="s">
        <v>4125</v>
      </c>
      <c r="L929" s="67"/>
      <c r="M929" s="63" t="s">
        <v>3574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2444</v>
      </c>
      <c r="U929" s="70" t="s">
        <v>2444</v>
      </c>
      <c r="V929" s="70" t="s">
        <v>2444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61" t="str">
        <f>IF(ISNA(VLOOKUP(X929,Sheet2!J:J,1,0)),"//","")</f>
        <v/>
      </c>
      <c r="AC929" s="110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4105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1556</v>
      </c>
      <c r="K930" s="66" t="s">
        <v>4125</v>
      </c>
      <c r="L930" s="67"/>
      <c r="M930" s="63" t="s">
        <v>3575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2444</v>
      </c>
      <c r="U930" s="70" t="s">
        <v>2444</v>
      </c>
      <c r="V930" s="70" t="s">
        <v>2444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61" t="str">
        <f>IF(ISNA(VLOOKUP(X930,Sheet2!J:J,1,0)),"//","")</f>
        <v/>
      </c>
      <c r="AC930" s="110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4105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1556</v>
      </c>
      <c r="K931" s="66" t="s">
        <v>4125</v>
      </c>
      <c r="L931" s="67"/>
      <c r="M931" s="63" t="s">
        <v>3576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2444</v>
      </c>
      <c r="U931" s="70" t="s">
        <v>2444</v>
      </c>
      <c r="V931" s="70" t="s">
        <v>2444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61" t="str">
        <f>IF(ISNA(VLOOKUP(X931,Sheet2!J:J,1,0)),"//","")</f>
        <v/>
      </c>
      <c r="AC931" s="110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4105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1556</v>
      </c>
      <c r="K932" s="66" t="s">
        <v>4125</v>
      </c>
      <c r="L932" s="67"/>
      <c r="M932" s="63" t="s">
        <v>3577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2444</v>
      </c>
      <c r="U932" s="70" t="s">
        <v>2444</v>
      </c>
      <c r="V932" s="70" t="s">
        <v>2444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61" t="str">
        <f>IF(ISNA(VLOOKUP(X932,Sheet2!J:J,1,0)),"//","")</f>
        <v/>
      </c>
      <c r="AC932" s="110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4105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1556</v>
      </c>
      <c r="K933" s="66" t="s">
        <v>4125</v>
      </c>
      <c r="L933" s="67"/>
      <c r="M933" s="63" t="s">
        <v>3578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2444</v>
      </c>
      <c r="U933" s="70" t="s">
        <v>2444</v>
      </c>
      <c r="V933" s="70" t="s">
        <v>2444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61" t="str">
        <f>IF(ISNA(VLOOKUP(X933,Sheet2!J:J,1,0)),"//","")</f>
        <v/>
      </c>
      <c r="AC933" s="110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4105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1556</v>
      </c>
      <c r="K934" s="66" t="s">
        <v>4125</v>
      </c>
      <c r="L934" s="67"/>
      <c r="M934" s="63" t="s">
        <v>3579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2444</v>
      </c>
      <c r="U934" s="70" t="s">
        <v>2444</v>
      </c>
      <c r="V934" s="70" t="s">
        <v>2444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61" t="str">
        <f>IF(ISNA(VLOOKUP(X934,Sheet2!J:J,1,0)),"//","")</f>
        <v/>
      </c>
      <c r="AC934" s="110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4105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1556</v>
      </c>
      <c r="K935" s="66" t="s">
        <v>4125</v>
      </c>
      <c r="L935" s="67"/>
      <c r="M935" s="63" t="s">
        <v>3580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2444</v>
      </c>
      <c r="U935" s="70" t="s">
        <v>2444</v>
      </c>
      <c r="V935" s="70" t="s">
        <v>2444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61" t="str">
        <f>IF(ISNA(VLOOKUP(X935,Sheet2!J:J,1,0)),"//","")</f>
        <v/>
      </c>
      <c r="AC935" s="110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4105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1556</v>
      </c>
      <c r="K936" s="66" t="s">
        <v>4125</v>
      </c>
      <c r="L936" s="67"/>
      <c r="M936" s="63" t="s">
        <v>3581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2444</v>
      </c>
      <c r="U936" s="70" t="s">
        <v>2444</v>
      </c>
      <c r="V936" s="70" t="s">
        <v>2444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61" t="str">
        <f>IF(ISNA(VLOOKUP(X936,Sheet2!J:J,1,0)),"//","")</f>
        <v/>
      </c>
      <c r="AC936" s="110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4105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1556</v>
      </c>
      <c r="K937" s="66" t="s">
        <v>4125</v>
      </c>
      <c r="L937" s="67"/>
      <c r="M937" s="63" t="s">
        <v>3582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2444</v>
      </c>
      <c r="U937" s="70" t="s">
        <v>2444</v>
      </c>
      <c r="V937" s="70" t="s">
        <v>2444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61" t="str">
        <f>IF(ISNA(VLOOKUP(X937,Sheet2!J:J,1,0)),"//","")</f>
        <v/>
      </c>
      <c r="AC937" s="110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4105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1556</v>
      </c>
      <c r="K938" s="66" t="s">
        <v>4125</v>
      </c>
      <c r="L938" s="67"/>
      <c r="M938" s="63" t="s">
        <v>3583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2444</v>
      </c>
      <c r="U938" s="70" t="s">
        <v>2444</v>
      </c>
      <c r="V938" s="70" t="s">
        <v>2444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61" t="str">
        <f>IF(ISNA(VLOOKUP(X938,Sheet2!J:J,1,0)),"//","")</f>
        <v/>
      </c>
      <c r="AC938" s="110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4105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1556</v>
      </c>
      <c r="K939" s="66" t="s">
        <v>4125</v>
      </c>
      <c r="L939" s="67"/>
      <c r="M939" s="63" t="s">
        <v>3584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2444</v>
      </c>
      <c r="U939" s="70" t="s">
        <v>2444</v>
      </c>
      <c r="V939" s="70" t="s">
        <v>2444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61" t="str">
        <f>IF(ISNA(VLOOKUP(X939,Sheet2!J:J,1,0)),"//","")</f>
        <v/>
      </c>
      <c r="AC939" s="110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4105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1556</v>
      </c>
      <c r="K940" s="66" t="s">
        <v>4125</v>
      </c>
      <c r="L940" s="67"/>
      <c r="M940" s="63" t="s">
        <v>3585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2444</v>
      </c>
      <c r="U940" s="70" t="s">
        <v>2444</v>
      </c>
      <c r="V940" s="70" t="s">
        <v>2444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61" t="str">
        <f>IF(ISNA(VLOOKUP(X940,Sheet2!J:J,1,0)),"//","")</f>
        <v/>
      </c>
      <c r="AC940" s="110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4105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1556</v>
      </c>
      <c r="K941" s="66" t="s">
        <v>4125</v>
      </c>
      <c r="L941" s="67"/>
      <c r="M941" s="63" t="s">
        <v>3586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2444</v>
      </c>
      <c r="U941" s="70" t="s">
        <v>2444</v>
      </c>
      <c r="V941" s="70" t="s">
        <v>2444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61" t="str">
        <f>IF(ISNA(VLOOKUP(X941,Sheet2!J:J,1,0)),"//","")</f>
        <v/>
      </c>
      <c r="AC941" s="110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4105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1556</v>
      </c>
      <c r="K942" s="66" t="s">
        <v>4125</v>
      </c>
      <c r="L942" s="67"/>
      <c r="M942" s="63" t="s">
        <v>3587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2444</v>
      </c>
      <c r="U942" s="70" t="s">
        <v>2444</v>
      </c>
      <c r="V942" s="70" t="s">
        <v>2444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61" t="str">
        <f>IF(ISNA(VLOOKUP(X942,Sheet2!J:J,1,0)),"//","")</f>
        <v/>
      </c>
      <c r="AC942" s="110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4105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1556</v>
      </c>
      <c r="K943" s="66" t="s">
        <v>4125</v>
      </c>
      <c r="L943" s="67"/>
      <c r="M943" s="63" t="s">
        <v>3588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2444</v>
      </c>
      <c r="U943" s="70" t="s">
        <v>2444</v>
      </c>
      <c r="V943" s="70" t="s">
        <v>2444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61" t="str">
        <f>IF(ISNA(VLOOKUP(X943,Sheet2!J:J,1,0)),"//","")</f>
        <v/>
      </c>
      <c r="AC943" s="110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4105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1556</v>
      </c>
      <c r="K944" s="66" t="s">
        <v>4125</v>
      </c>
      <c r="L944" s="67"/>
      <c r="M944" s="63" t="s">
        <v>3589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2444</v>
      </c>
      <c r="U944" s="70" t="s">
        <v>2444</v>
      </c>
      <c r="V944" s="70" t="s">
        <v>2444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61" t="str">
        <f>IF(ISNA(VLOOKUP(X944,Sheet2!J:J,1,0)),"//","")</f>
        <v/>
      </c>
      <c r="AC944" s="110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4105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1556</v>
      </c>
      <c r="K945" s="66" t="s">
        <v>4125</v>
      </c>
      <c r="L945" s="67"/>
      <c r="M945" s="63" t="s">
        <v>3590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2444</v>
      </c>
      <c r="U945" s="70" t="s">
        <v>2444</v>
      </c>
      <c r="V945" s="70" t="s">
        <v>2444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61" t="str">
        <f>IF(ISNA(VLOOKUP(X945,Sheet2!J:J,1,0)),"//","")</f>
        <v/>
      </c>
      <c r="AC945" s="110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4105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1556</v>
      </c>
      <c r="K946" s="66" t="s">
        <v>4125</v>
      </c>
      <c r="L946" s="67"/>
      <c r="M946" s="63" t="s">
        <v>3591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2444</v>
      </c>
      <c r="U946" s="70" t="s">
        <v>2444</v>
      </c>
      <c r="V946" s="70" t="s">
        <v>2444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61" t="str">
        <f>IF(ISNA(VLOOKUP(X946,Sheet2!J:J,1,0)),"//","")</f>
        <v/>
      </c>
      <c r="AC946" s="110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4105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1556</v>
      </c>
      <c r="K947" s="66" t="s">
        <v>4125</v>
      </c>
      <c r="L947" s="67"/>
      <c r="M947" s="63" t="s">
        <v>3592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2444</v>
      </c>
      <c r="U947" s="70" t="s">
        <v>2444</v>
      </c>
      <c r="V947" s="70" t="s">
        <v>2444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61" t="str">
        <f>IF(ISNA(VLOOKUP(X947,Sheet2!J:J,1,0)),"//","")</f>
        <v/>
      </c>
      <c r="AC947" s="110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4105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1556</v>
      </c>
      <c r="K948" s="66" t="s">
        <v>4125</v>
      </c>
      <c r="L948" s="67"/>
      <c r="M948" s="63" t="s">
        <v>3593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2444</v>
      </c>
      <c r="U948" s="70" t="s">
        <v>2444</v>
      </c>
      <c r="V948" s="70" t="s">
        <v>2444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61" t="str">
        <f>IF(ISNA(VLOOKUP(X948,Sheet2!J:J,1,0)),"//","")</f>
        <v/>
      </c>
      <c r="AC948" s="110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4105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1556</v>
      </c>
      <c r="K949" s="66" t="s">
        <v>4125</v>
      </c>
      <c r="L949" s="67"/>
      <c r="M949" s="63" t="s">
        <v>3594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2444</v>
      </c>
      <c r="U949" s="70" t="s">
        <v>2444</v>
      </c>
      <c r="V949" s="70" t="s">
        <v>2444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61" t="str">
        <f>IF(ISNA(VLOOKUP(X949,Sheet2!J:J,1,0)),"//","")</f>
        <v/>
      </c>
      <c r="AC949" s="110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4105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1556</v>
      </c>
      <c r="K950" s="66" t="s">
        <v>4125</v>
      </c>
      <c r="L950" s="67"/>
      <c r="M950" s="63" t="s">
        <v>3595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2444</v>
      </c>
      <c r="U950" s="70" t="s">
        <v>2444</v>
      </c>
      <c r="V950" s="70" t="s">
        <v>2444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61" t="str">
        <f>IF(ISNA(VLOOKUP(X950,Sheet2!J:J,1,0)),"//","")</f>
        <v/>
      </c>
      <c r="AC950" s="110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4105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1556</v>
      </c>
      <c r="K951" s="66" t="s">
        <v>4125</v>
      </c>
      <c r="L951" s="67"/>
      <c r="M951" s="63" t="s">
        <v>3596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2444</v>
      </c>
      <c r="U951" s="70" t="s">
        <v>2444</v>
      </c>
      <c r="V951" s="70" t="s">
        <v>2444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61" t="str">
        <f>IF(ISNA(VLOOKUP(X951,Sheet2!J:J,1,0)),"//","")</f>
        <v/>
      </c>
      <c r="AC951" s="110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4105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1556</v>
      </c>
      <c r="K952" s="66" t="s">
        <v>4125</v>
      </c>
      <c r="L952" s="67"/>
      <c r="M952" s="63" t="s">
        <v>3597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2444</v>
      </c>
      <c r="U952" s="70" t="s">
        <v>2444</v>
      </c>
      <c r="V952" s="70" t="s">
        <v>2444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61" t="str">
        <f>IF(ISNA(VLOOKUP(X952,Sheet2!J:J,1,0)),"//","")</f>
        <v/>
      </c>
      <c r="AC952" s="110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4105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1556</v>
      </c>
      <c r="K953" s="66" t="s">
        <v>4125</v>
      </c>
      <c r="L953" s="67"/>
      <c r="M953" s="63" t="s">
        <v>3598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2444</v>
      </c>
      <c r="U953" s="70" t="s">
        <v>2444</v>
      </c>
      <c r="V953" s="70" t="s">
        <v>2444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61" t="str">
        <f>IF(ISNA(VLOOKUP(X953,Sheet2!J:J,1,0)),"//","")</f>
        <v/>
      </c>
      <c r="AC953" s="110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4105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1556</v>
      </c>
      <c r="K954" s="66" t="s">
        <v>4125</v>
      </c>
      <c r="L954" s="67"/>
      <c r="M954" s="63" t="s">
        <v>3599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2444</v>
      </c>
      <c r="U954" s="70" t="s">
        <v>2444</v>
      </c>
      <c r="V954" s="70" t="s">
        <v>2444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61" t="str">
        <f>IF(ISNA(VLOOKUP(X954,Sheet2!J:J,1,0)),"//","")</f>
        <v/>
      </c>
      <c r="AC954" s="110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4105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1556</v>
      </c>
      <c r="K955" s="66" t="s">
        <v>4125</v>
      </c>
      <c r="L955" s="67"/>
      <c r="M955" s="63" t="s">
        <v>3600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2444</v>
      </c>
      <c r="U955" s="70" t="s">
        <v>2444</v>
      </c>
      <c r="V955" s="70" t="s">
        <v>2444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61" t="str">
        <f>IF(ISNA(VLOOKUP(X955,Sheet2!J:J,1,0)),"//","")</f>
        <v/>
      </c>
      <c r="AC955" s="110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4106</v>
      </c>
      <c r="D956" s="59" t="s">
        <v>3388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1556</v>
      </c>
      <c r="K956" s="66" t="s">
        <v>4125</v>
      </c>
      <c r="L956" s="67"/>
      <c r="M956" s="63" t="s">
        <v>3388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2444</v>
      </c>
      <c r="U956" s="70" t="s">
        <v>2444</v>
      </c>
      <c r="V956" s="70" t="s">
        <v>2444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61" t="str">
        <f>IF(ISNA(VLOOKUP(X956,Sheet2!J:J,1,0)),"//","")</f>
        <v/>
      </c>
      <c r="AC956" s="110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4106</v>
      </c>
      <c r="D957" s="59" t="s">
        <v>3389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1556</v>
      </c>
      <c r="K957" s="66" t="s">
        <v>4125</v>
      </c>
      <c r="L957" s="67"/>
      <c r="M957" s="63" t="s">
        <v>3389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2444</v>
      </c>
      <c r="U957" s="70" t="s">
        <v>2444</v>
      </c>
      <c r="V957" s="70" t="s">
        <v>2444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61" t="str">
        <f>IF(ISNA(VLOOKUP(X957,Sheet2!J:J,1,0)),"//","")</f>
        <v/>
      </c>
      <c r="AC957" s="110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4106</v>
      </c>
      <c r="D958" s="59" t="s">
        <v>3390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1556</v>
      </c>
      <c r="K958" s="66" t="s">
        <v>4125</v>
      </c>
      <c r="L958" s="67"/>
      <c r="M958" s="63" t="s">
        <v>3390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2444</v>
      </c>
      <c r="U958" s="70" t="s">
        <v>2444</v>
      </c>
      <c r="V958" s="70" t="s">
        <v>2444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61" t="str">
        <f>IF(ISNA(VLOOKUP(X958,Sheet2!J:J,1,0)),"//","")</f>
        <v/>
      </c>
      <c r="AC958" s="110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4105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1556</v>
      </c>
      <c r="K959" s="66" t="s">
        <v>4125</v>
      </c>
      <c r="L959" s="67"/>
      <c r="M959" s="63" t="s">
        <v>3601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2444</v>
      </c>
      <c r="U959" s="70" t="s">
        <v>2444</v>
      </c>
      <c r="V959" s="70" t="s">
        <v>2444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61" t="str">
        <f>IF(ISNA(VLOOKUP(X959,Sheet2!J:J,1,0)),"//","")</f>
        <v/>
      </c>
      <c r="AC959" s="110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4105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1556</v>
      </c>
      <c r="K960" s="66" t="s">
        <v>4125</v>
      </c>
      <c r="L960" s="67"/>
      <c r="M960" s="63" t="s">
        <v>3602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2444</v>
      </c>
      <c r="U960" s="70" t="s">
        <v>2444</v>
      </c>
      <c r="V960" s="70" t="s">
        <v>2444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61" t="str">
        <f>IF(ISNA(VLOOKUP(X960,Sheet2!J:J,1,0)),"//","")</f>
        <v/>
      </c>
      <c r="AC960" s="110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4105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1556</v>
      </c>
      <c r="K961" s="66" t="s">
        <v>4125</v>
      </c>
      <c r="L961" s="67"/>
      <c r="M961" s="63" t="s">
        <v>3603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2444</v>
      </c>
      <c r="U961" s="70" t="s">
        <v>2444</v>
      </c>
      <c r="V961" s="70" t="s">
        <v>2444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61" t="str">
        <f>IF(ISNA(VLOOKUP(X961,Sheet2!J:J,1,0)),"//","")</f>
        <v/>
      </c>
      <c r="AC961" s="110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4105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1556</v>
      </c>
      <c r="K962" s="66" t="s">
        <v>4125</v>
      </c>
      <c r="L962" s="67"/>
      <c r="M962" s="63" t="s">
        <v>3604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2444</v>
      </c>
      <c r="U962" s="70" t="s">
        <v>2444</v>
      </c>
      <c r="V962" s="70" t="s">
        <v>2444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61" t="str">
        <f>IF(ISNA(VLOOKUP(X962,Sheet2!J:J,1,0)),"//","")</f>
        <v/>
      </c>
      <c r="AC962" s="110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4105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1556</v>
      </c>
      <c r="K963" s="66" t="s">
        <v>4125</v>
      </c>
      <c r="L963" s="67"/>
      <c r="M963" s="63" t="s">
        <v>3605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2444</v>
      </c>
      <c r="U963" s="70" t="s">
        <v>2444</v>
      </c>
      <c r="V963" s="70" t="s">
        <v>2444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61" t="str">
        <f>IF(ISNA(VLOOKUP(X963,Sheet2!J:J,1,0)),"//","")</f>
        <v/>
      </c>
      <c r="AC963" s="110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4105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1556</v>
      </c>
      <c r="K964" s="66" t="s">
        <v>4125</v>
      </c>
      <c r="L964" s="67"/>
      <c r="M964" s="63" t="s">
        <v>3606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2444</v>
      </c>
      <c r="U964" s="70" t="s">
        <v>2444</v>
      </c>
      <c r="V964" s="70" t="s">
        <v>2444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61" t="str">
        <f>IF(ISNA(VLOOKUP(X964,Sheet2!J:J,1,0)),"//","")</f>
        <v/>
      </c>
      <c r="AC964" s="110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4105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1556</v>
      </c>
      <c r="K965" s="66" t="s">
        <v>4125</v>
      </c>
      <c r="L965" s="67"/>
      <c r="M965" s="63" t="s">
        <v>3607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2444</v>
      </c>
      <c r="U965" s="70" t="s">
        <v>2444</v>
      </c>
      <c r="V965" s="70" t="s">
        <v>2444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61" t="str">
        <f>IF(ISNA(VLOOKUP(X965,Sheet2!J:J,1,0)),"//","")</f>
        <v/>
      </c>
      <c r="AC965" s="110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4105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1556</v>
      </c>
      <c r="K966" s="66" t="s">
        <v>4125</v>
      </c>
      <c r="L966" s="67"/>
      <c r="M966" s="63" t="s">
        <v>3608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2444</v>
      </c>
      <c r="U966" s="70" t="s">
        <v>2444</v>
      </c>
      <c r="V966" s="70" t="s">
        <v>2444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61" t="str">
        <f>IF(ISNA(VLOOKUP(X966,Sheet2!J:J,1,0)),"//","")</f>
        <v/>
      </c>
      <c r="AC966" s="110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4105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1556</v>
      </c>
      <c r="K967" s="66" t="s">
        <v>4125</v>
      </c>
      <c r="L967" s="67"/>
      <c r="M967" s="63" t="s">
        <v>3609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2444</v>
      </c>
      <c r="U967" s="70" t="s">
        <v>2444</v>
      </c>
      <c r="V967" s="70" t="s">
        <v>2444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61" t="str">
        <f>IF(ISNA(VLOOKUP(X967,Sheet2!J:J,1,0)),"//","")</f>
        <v/>
      </c>
      <c r="AC967" s="110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4105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1556</v>
      </c>
      <c r="K968" s="66" t="s">
        <v>4125</v>
      </c>
      <c r="L968" s="67"/>
      <c r="M968" s="63" t="s">
        <v>3610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2444</v>
      </c>
      <c r="U968" s="70" t="s">
        <v>2444</v>
      </c>
      <c r="V968" s="70" t="s">
        <v>2444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61" t="str">
        <f>IF(ISNA(VLOOKUP(X968,Sheet2!J:J,1,0)),"//","")</f>
        <v/>
      </c>
      <c r="AC968" s="110" t="str">
        <f t="shared" si="244"/>
        <v/>
      </c>
      <c r="AD968" t="b">
        <f t="shared" si="245"/>
        <v>1</v>
      </c>
    </row>
    <row r="969" spans="1:30" s="17" customFormat="1">
      <c r="A969" s="110">
        <f t="shared" si="236"/>
        <v>969</v>
      </c>
      <c r="B969" s="55">
        <f t="shared" si="238"/>
        <v>945</v>
      </c>
      <c r="C969" s="112" t="s">
        <v>4105</v>
      </c>
      <c r="D969" s="112" t="s">
        <v>7</v>
      </c>
      <c r="E969" s="137" t="str">
        <f>CHAR(34)&amp;IF(B969&lt;10,"000",IF(B969&lt;100,"00",IF(B969&lt;1000,"0","")))&amp;$B969&amp;CHAR(34)</f>
        <v>"0945"</v>
      </c>
      <c r="F969" s="113" t="str">
        <f>E969</f>
        <v>"0945"</v>
      </c>
      <c r="G969" s="194">
        <v>0</v>
      </c>
      <c r="H969" s="194">
        <v>0</v>
      </c>
      <c r="I969" s="181" t="s">
        <v>28</v>
      </c>
      <c r="J969" s="114" t="s">
        <v>1556</v>
      </c>
      <c r="K969" s="115" t="s">
        <v>4125</v>
      </c>
      <c r="M969" s="138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10" t="s">
        <v>2444</v>
      </c>
      <c r="U969" s="117" t="s">
        <v>2444</v>
      </c>
      <c r="V969" s="117" t="s">
        <v>2444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61" t="str">
        <f>IF(ISNA(VLOOKUP(X969,Sheet2!J:J,1,0)),"//","")</f>
        <v/>
      </c>
      <c r="AC969" s="110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4106</v>
      </c>
      <c r="D970" s="59" t="s">
        <v>3391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1556</v>
      </c>
      <c r="K970" s="66" t="s">
        <v>4125</v>
      </c>
      <c r="L970" s="67"/>
      <c r="M970" s="63" t="s">
        <v>3391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2444</v>
      </c>
      <c r="U970" s="70" t="s">
        <v>2444</v>
      </c>
      <c r="V970" s="70" t="s">
        <v>2444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61" t="str">
        <f>IF(ISNA(VLOOKUP(X970,Sheet2!J:J,1,0)),"//","")</f>
        <v/>
      </c>
      <c r="AC970" s="110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4105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1556</v>
      </c>
      <c r="K971" s="66" t="s">
        <v>4125</v>
      </c>
      <c r="L971" s="67"/>
      <c r="M971" s="63" t="s">
        <v>3611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2444</v>
      </c>
      <c r="U971" s="70" t="s">
        <v>2444</v>
      </c>
      <c r="V971" s="70" t="s">
        <v>2444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61" t="str">
        <f>IF(ISNA(VLOOKUP(X971,Sheet2!J:J,1,0)),"//","")</f>
        <v/>
      </c>
      <c r="AC971" s="110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4105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1556</v>
      </c>
      <c r="K972" s="66" t="s">
        <v>4125</v>
      </c>
      <c r="L972" s="67"/>
      <c r="M972" s="63" t="s">
        <v>3612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2444</v>
      </c>
      <c r="U972" s="70" t="s">
        <v>2444</v>
      </c>
      <c r="V972" s="70" t="s">
        <v>2444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61" t="str">
        <f>IF(ISNA(VLOOKUP(X972,Sheet2!J:J,1,0)),"//","")</f>
        <v/>
      </c>
      <c r="AC972" s="110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4105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1556</v>
      </c>
      <c r="K973" s="66" t="s">
        <v>4125</v>
      </c>
      <c r="L973" s="67"/>
      <c r="M973" s="63" t="s">
        <v>3613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2444</v>
      </c>
      <c r="U973" s="70" t="s">
        <v>2444</v>
      </c>
      <c r="V973" s="70" t="s">
        <v>2444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61" t="str">
        <f>IF(ISNA(VLOOKUP(X973,Sheet2!J:J,1,0)),"//","")</f>
        <v/>
      </c>
      <c r="AC973" s="110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4105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1556</v>
      </c>
      <c r="K974" s="66" t="s">
        <v>4125</v>
      </c>
      <c r="L974" s="67"/>
      <c r="M974" s="63" t="s">
        <v>3614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2444</v>
      </c>
      <c r="U974" s="70" t="s">
        <v>2444</v>
      </c>
      <c r="V974" s="70" t="s">
        <v>2444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61" t="str">
        <f>IF(ISNA(VLOOKUP(X974,Sheet2!J:J,1,0)),"//","")</f>
        <v/>
      </c>
      <c r="AC974" s="110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4105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1556</v>
      </c>
      <c r="K975" s="66" t="s">
        <v>4125</v>
      </c>
      <c r="L975" s="67"/>
      <c r="M975" s="63" t="s">
        <v>3615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2444</v>
      </c>
      <c r="U975" s="70" t="s">
        <v>2444</v>
      </c>
      <c r="V975" s="70" t="s">
        <v>2444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61" t="str">
        <f>IF(ISNA(VLOOKUP(X975,Sheet2!J:J,1,0)),"//","")</f>
        <v/>
      </c>
      <c r="AC975" s="110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4105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1556</v>
      </c>
      <c r="K976" s="66" t="s">
        <v>4125</v>
      </c>
      <c r="L976" s="67"/>
      <c r="M976" s="63" t="s">
        <v>3616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2444</v>
      </c>
      <c r="U976" s="70" t="s">
        <v>2444</v>
      </c>
      <c r="V976" s="70" t="s">
        <v>2444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61" t="str">
        <f>IF(ISNA(VLOOKUP(X976,Sheet2!J:J,1,0)),"//","")</f>
        <v/>
      </c>
      <c r="AC976" s="110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4106</v>
      </c>
      <c r="D977" s="59" t="s">
        <v>3392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1556</v>
      </c>
      <c r="K977" s="66" t="s">
        <v>4125</v>
      </c>
      <c r="L977" s="67"/>
      <c r="M977" s="63" t="s">
        <v>3392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2444</v>
      </c>
      <c r="U977" s="70" t="s">
        <v>2444</v>
      </c>
      <c r="V977" s="70" t="s">
        <v>2444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61" t="str">
        <f>IF(ISNA(VLOOKUP(X977,Sheet2!J:J,1,0)),"//","")</f>
        <v/>
      </c>
      <c r="AC977" s="110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4106</v>
      </c>
      <c r="D978" s="59" t="s">
        <v>3393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1556</v>
      </c>
      <c r="K978" s="66" t="s">
        <v>4125</v>
      </c>
      <c r="L978" s="67"/>
      <c r="M978" s="63" t="s">
        <v>3393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2444</v>
      </c>
      <c r="U978" s="70" t="s">
        <v>2444</v>
      </c>
      <c r="V978" s="70" t="s">
        <v>2444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61" t="str">
        <f>IF(ISNA(VLOOKUP(X978,Sheet2!J:J,1,0)),"//","")</f>
        <v/>
      </c>
      <c r="AC978" s="110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4106</v>
      </c>
      <c r="D979" s="59" t="s">
        <v>3394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1556</v>
      </c>
      <c r="K979" s="66" t="s">
        <v>4125</v>
      </c>
      <c r="L979" s="67"/>
      <c r="M979" s="63" t="s">
        <v>3394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2444</v>
      </c>
      <c r="U979" s="70" t="s">
        <v>2444</v>
      </c>
      <c r="V979" s="70" t="s">
        <v>2444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61" t="str">
        <f>IF(ISNA(VLOOKUP(X979,Sheet2!J:J,1,0)),"//","")</f>
        <v/>
      </c>
      <c r="AC979" s="110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4106</v>
      </c>
      <c r="D980" s="59" t="s">
        <v>3395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1556</v>
      </c>
      <c r="K980" s="66" t="s">
        <v>4125</v>
      </c>
      <c r="L980" s="67"/>
      <c r="M980" s="63" t="s">
        <v>3395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2444</v>
      </c>
      <c r="U980" s="70" t="s">
        <v>2444</v>
      </c>
      <c r="V980" s="70" t="s">
        <v>2444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61" t="str">
        <f>IF(ISNA(VLOOKUP(X980,Sheet2!J:J,1,0)),"//","")</f>
        <v/>
      </c>
      <c r="AC980" s="110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4106</v>
      </c>
      <c r="D981" s="59" t="s">
        <v>3396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1556</v>
      </c>
      <c r="K981" s="66" t="s">
        <v>4125</v>
      </c>
      <c r="L981" s="67"/>
      <c r="M981" s="63" t="s">
        <v>3396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2444</v>
      </c>
      <c r="U981" s="70" t="s">
        <v>2444</v>
      </c>
      <c r="V981" s="70" t="s">
        <v>2444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61" t="str">
        <f>IF(ISNA(VLOOKUP(X981,Sheet2!J:J,1,0)),"//","")</f>
        <v/>
      </c>
      <c r="AC981" s="110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4106</v>
      </c>
      <c r="D982" s="59" t="s">
        <v>3397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1556</v>
      </c>
      <c r="K982" s="66" t="s">
        <v>4125</v>
      </c>
      <c r="L982" s="67"/>
      <c r="M982" s="63" t="s">
        <v>3397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2444</v>
      </c>
      <c r="U982" s="70" t="s">
        <v>2444</v>
      </c>
      <c r="V982" s="70" t="s">
        <v>2444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61" t="str">
        <f>IF(ISNA(VLOOKUP(X982,Sheet2!J:J,1,0)),"//","")</f>
        <v/>
      </c>
      <c r="AC982" s="110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4106</v>
      </c>
      <c r="D983" s="59" t="s">
        <v>3398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1556</v>
      </c>
      <c r="K983" s="66" t="s">
        <v>4125</v>
      </c>
      <c r="L983" s="67"/>
      <c r="M983" s="63" t="s">
        <v>3398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2444</v>
      </c>
      <c r="U983" s="70" t="s">
        <v>2444</v>
      </c>
      <c r="V983" s="70" t="s">
        <v>2444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61" t="str">
        <f>IF(ISNA(VLOOKUP(X983,Sheet2!J:J,1,0)),"//","")</f>
        <v/>
      </c>
      <c r="AC983" s="110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4106</v>
      </c>
      <c r="D984" s="59" t="s">
        <v>3399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1556</v>
      </c>
      <c r="K984" s="66" t="s">
        <v>4125</v>
      </c>
      <c r="L984" s="67"/>
      <c r="M984" s="63" t="s">
        <v>3399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2444</v>
      </c>
      <c r="U984" s="70" t="s">
        <v>2444</v>
      </c>
      <c r="V984" s="70" t="s">
        <v>2444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61" t="str">
        <f>IF(ISNA(VLOOKUP(X984,Sheet2!J:J,1,0)),"//","")</f>
        <v/>
      </c>
      <c r="AC984" s="110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4106</v>
      </c>
      <c r="D985" s="59" t="s">
        <v>3400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1556</v>
      </c>
      <c r="K985" s="66" t="s">
        <v>4125</v>
      </c>
      <c r="L985" s="67"/>
      <c r="M985" s="63" t="s">
        <v>3400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2444</v>
      </c>
      <c r="U985" s="70" t="s">
        <v>2444</v>
      </c>
      <c r="V985" s="70" t="s">
        <v>2444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61" t="str">
        <f>IF(ISNA(VLOOKUP(X985,Sheet2!J:J,1,0)),"//","")</f>
        <v/>
      </c>
      <c r="AC985" s="110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4106</v>
      </c>
      <c r="D986" s="59" t="s">
        <v>3401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1556</v>
      </c>
      <c r="K986" s="66" t="s">
        <v>4125</v>
      </c>
      <c r="L986" s="67"/>
      <c r="M986" s="63" t="s">
        <v>3401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2444</v>
      </c>
      <c r="U986" s="70" t="s">
        <v>2444</v>
      </c>
      <c r="V986" s="70" t="s">
        <v>2444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61" t="str">
        <f>IF(ISNA(VLOOKUP(X986,Sheet2!J:J,1,0)),"//","")</f>
        <v/>
      </c>
      <c r="AC986" s="110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4106</v>
      </c>
      <c r="D987" s="59" t="s">
        <v>3402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1556</v>
      </c>
      <c r="K987" s="66" t="s">
        <v>4125</v>
      </c>
      <c r="L987" s="67"/>
      <c r="M987" s="63" t="s">
        <v>3402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2444</v>
      </c>
      <c r="U987" s="70" t="s">
        <v>2444</v>
      </c>
      <c r="V987" s="70" t="s">
        <v>2444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61" t="str">
        <f>IF(ISNA(VLOOKUP(X987,Sheet2!J:J,1,0)),"//","")</f>
        <v/>
      </c>
      <c r="AC987" s="110" t="str">
        <f t="shared" si="244"/>
        <v/>
      </c>
      <c r="AD987" t="b">
        <f t="shared" si="245"/>
        <v>1</v>
      </c>
    </row>
    <row r="988" spans="1:30" s="17" customFormat="1">
      <c r="A988" s="110">
        <f t="shared" si="246"/>
        <v>988</v>
      </c>
      <c r="B988" s="55">
        <f t="shared" si="238"/>
        <v>964</v>
      </c>
      <c r="C988" s="112" t="s">
        <v>4105</v>
      </c>
      <c r="D988" s="112" t="s">
        <v>7</v>
      </c>
      <c r="E988" s="137" t="str">
        <f t="shared" ref="E988" si="247">CHAR(34)&amp;IF(B988&lt;10,"000",IF(B988&lt;100,"00",IF(B988&lt;1000,"0","")))&amp;$B988&amp;CHAR(34)</f>
        <v>"0964"</v>
      </c>
      <c r="F988" s="113" t="str">
        <f t="shared" ref="F988" si="248">E988</f>
        <v>"0964"</v>
      </c>
      <c r="G988" s="194">
        <v>0</v>
      </c>
      <c r="H988" s="194">
        <v>0</v>
      </c>
      <c r="I988" s="181" t="s">
        <v>28</v>
      </c>
      <c r="J988" s="114" t="s">
        <v>1556</v>
      </c>
      <c r="K988" s="115" t="s">
        <v>4125</v>
      </c>
      <c r="M988" s="138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10" t="s">
        <v>2444</v>
      </c>
      <c r="U988" s="117" t="s">
        <v>2444</v>
      </c>
      <c r="V988" s="117" t="s">
        <v>2444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61" t="str">
        <f>IF(ISNA(VLOOKUP(X988,Sheet2!J:J,1,0)),"//","")</f>
        <v/>
      </c>
      <c r="AC988" s="110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4106</v>
      </c>
      <c r="D989" s="59" t="s">
        <v>3403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1556</v>
      </c>
      <c r="K989" s="66" t="s">
        <v>4125</v>
      </c>
      <c r="L989" s="67"/>
      <c r="M989" s="63" t="s">
        <v>3403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2444</v>
      </c>
      <c r="U989" s="70" t="s">
        <v>2444</v>
      </c>
      <c r="V989" s="70" t="s">
        <v>2444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61" t="str">
        <f>IF(ISNA(VLOOKUP(X989,Sheet2!J:J,1,0)),"//","")</f>
        <v/>
      </c>
      <c r="AC989" s="110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4106</v>
      </c>
      <c r="D990" s="59" t="s">
        <v>3404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1556</v>
      </c>
      <c r="K990" s="66" t="s">
        <v>4125</v>
      </c>
      <c r="L990" s="67"/>
      <c r="M990" s="63" t="s">
        <v>3404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2444</v>
      </c>
      <c r="U990" s="70" t="s">
        <v>2444</v>
      </c>
      <c r="V990" s="70" t="s">
        <v>2444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61" t="str">
        <f>IF(ISNA(VLOOKUP(X990,Sheet2!J:J,1,0)),"//","")</f>
        <v/>
      </c>
      <c r="AC990" s="110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4106</v>
      </c>
      <c r="D991" s="59" t="s">
        <v>3405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1556</v>
      </c>
      <c r="K991" s="66" t="s">
        <v>4125</v>
      </c>
      <c r="L991" s="67"/>
      <c r="M991" s="63" t="s">
        <v>3405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2444</v>
      </c>
      <c r="U991" s="70" t="s">
        <v>2444</v>
      </c>
      <c r="V991" s="70" t="s">
        <v>2444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61" t="str">
        <f>IF(ISNA(VLOOKUP(X991,Sheet2!J:J,1,0)),"//","")</f>
        <v/>
      </c>
      <c r="AC991" s="110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4106</v>
      </c>
      <c r="D992" s="59" t="s">
        <v>3406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1556</v>
      </c>
      <c r="K992" s="66" t="s">
        <v>4125</v>
      </c>
      <c r="L992" s="67"/>
      <c r="M992" s="63" t="s">
        <v>3406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2444</v>
      </c>
      <c r="U992" s="70" t="s">
        <v>2444</v>
      </c>
      <c r="V992" s="70" t="s">
        <v>2444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61" t="str">
        <f>IF(ISNA(VLOOKUP(X992,Sheet2!J:J,1,0)),"//","")</f>
        <v/>
      </c>
      <c r="AC992" s="110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4106</v>
      </c>
      <c r="D993" s="59" t="s">
        <v>3407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1556</v>
      </c>
      <c r="K993" s="66" t="s">
        <v>4125</v>
      </c>
      <c r="L993" s="67"/>
      <c r="M993" s="63" t="s">
        <v>3407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2444</v>
      </c>
      <c r="U993" s="70" t="s">
        <v>2444</v>
      </c>
      <c r="V993" s="70" t="s">
        <v>2444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61" t="str">
        <f>IF(ISNA(VLOOKUP(X993,Sheet2!J:J,1,0)),"//","")</f>
        <v/>
      </c>
      <c r="AC993" s="110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4106</v>
      </c>
      <c r="D994" s="59" t="s">
        <v>3408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1556</v>
      </c>
      <c r="K994" s="66" t="s">
        <v>4125</v>
      </c>
      <c r="L994" s="67"/>
      <c r="M994" s="63" t="s">
        <v>3408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2444</v>
      </c>
      <c r="U994" s="70" t="s">
        <v>2444</v>
      </c>
      <c r="V994" s="70" t="s">
        <v>2444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61" t="str">
        <f>IF(ISNA(VLOOKUP(X994,Sheet2!J:J,1,0)),"//","")</f>
        <v/>
      </c>
      <c r="AC994" s="110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4106</v>
      </c>
      <c r="D995" s="59" t="s">
        <v>3409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1556</v>
      </c>
      <c r="K995" s="66" t="s">
        <v>4125</v>
      </c>
      <c r="L995" s="67"/>
      <c r="M995" s="63" t="s">
        <v>3409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2444</v>
      </c>
      <c r="U995" s="70" t="s">
        <v>2444</v>
      </c>
      <c r="V995" s="70" t="s">
        <v>2444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61" t="str">
        <f>IF(ISNA(VLOOKUP(X995,Sheet2!J:J,1,0)),"//","")</f>
        <v/>
      </c>
      <c r="AC995" s="110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4106</v>
      </c>
      <c r="D996" s="59" t="s">
        <v>3410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1556</v>
      </c>
      <c r="K996" s="66" t="s">
        <v>4125</v>
      </c>
      <c r="L996" s="67"/>
      <c r="M996" s="63" t="s">
        <v>3410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2444</v>
      </c>
      <c r="U996" s="70" t="s">
        <v>2444</v>
      </c>
      <c r="V996" s="70" t="s">
        <v>2444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61" t="str">
        <f>IF(ISNA(VLOOKUP(X996,Sheet2!J:J,1,0)),"//","")</f>
        <v/>
      </c>
      <c r="AC996" s="110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4106</v>
      </c>
      <c r="D997" s="59" t="s">
        <v>3411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1556</v>
      </c>
      <c r="K997" s="66" t="s">
        <v>4125</v>
      </c>
      <c r="L997" s="67"/>
      <c r="M997" s="63" t="s">
        <v>3411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2444</v>
      </c>
      <c r="U997" s="70" t="s">
        <v>2444</v>
      </c>
      <c r="V997" s="70" t="s">
        <v>2444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61" t="str">
        <f>IF(ISNA(VLOOKUP(X997,Sheet2!J:J,1,0)),"//","")</f>
        <v/>
      </c>
      <c r="AC997" s="110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4106</v>
      </c>
      <c r="D998" s="59" t="s">
        <v>3412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1556</v>
      </c>
      <c r="K998" s="66" t="s">
        <v>4125</v>
      </c>
      <c r="L998" s="67"/>
      <c r="M998" s="63" t="s">
        <v>3412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2444</v>
      </c>
      <c r="U998" s="70" t="s">
        <v>2444</v>
      </c>
      <c r="V998" s="70" t="s">
        <v>2444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61" t="str">
        <f>IF(ISNA(VLOOKUP(X998,Sheet2!J:J,1,0)),"//","")</f>
        <v/>
      </c>
      <c r="AC998" s="110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4106</v>
      </c>
      <c r="D999" s="59" t="s">
        <v>3413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1556</v>
      </c>
      <c r="K999" s="66" t="s">
        <v>4125</v>
      </c>
      <c r="L999" s="67"/>
      <c r="M999" s="63" t="s">
        <v>3413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2444</v>
      </c>
      <c r="U999" s="70" t="s">
        <v>2444</v>
      </c>
      <c r="V999" s="70" t="s">
        <v>2444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61" t="str">
        <f>IF(ISNA(VLOOKUP(X999,Sheet2!J:J,1,0)),"//","")</f>
        <v/>
      </c>
      <c r="AC999" s="110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4106</v>
      </c>
      <c r="D1000" s="59" t="s">
        <v>3414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1556</v>
      </c>
      <c r="K1000" s="66" t="s">
        <v>4125</v>
      </c>
      <c r="L1000" s="67"/>
      <c r="M1000" s="63" t="s">
        <v>3414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2444</v>
      </c>
      <c r="U1000" s="70" t="s">
        <v>2444</v>
      </c>
      <c r="V1000" s="70" t="s">
        <v>2444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61" t="str">
        <f>IF(ISNA(VLOOKUP(X1000,Sheet2!J:J,1,0)),"//","")</f>
        <v/>
      </c>
      <c r="AC1000" s="110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4106</v>
      </c>
      <c r="D1001" s="59" t="s">
        <v>3415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1556</v>
      </c>
      <c r="K1001" s="66" t="s">
        <v>4125</v>
      </c>
      <c r="L1001" s="67"/>
      <c r="M1001" s="63" t="s">
        <v>3415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2444</v>
      </c>
      <c r="U1001" s="70" t="s">
        <v>2444</v>
      </c>
      <c r="V1001" s="70" t="s">
        <v>2444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61" t="str">
        <f>IF(ISNA(VLOOKUP(X1001,Sheet2!J:J,1,0)),"//","")</f>
        <v/>
      </c>
      <c r="AC1001" s="110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4106</v>
      </c>
      <c r="D1002" s="59" t="s">
        <v>3416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1556</v>
      </c>
      <c r="K1002" s="66" t="s">
        <v>4125</v>
      </c>
      <c r="L1002" s="67"/>
      <c r="M1002" s="63" t="s">
        <v>3416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2444</v>
      </c>
      <c r="U1002" s="70" t="s">
        <v>2444</v>
      </c>
      <c r="V1002" s="70" t="s">
        <v>2444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61" t="str">
        <f>IF(ISNA(VLOOKUP(X1002,Sheet2!J:J,1,0)),"//","")</f>
        <v/>
      </c>
      <c r="AC1002" s="110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4106</v>
      </c>
      <c r="D1003" s="59" t="s">
        <v>3417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1556</v>
      </c>
      <c r="K1003" s="66" t="s">
        <v>4125</v>
      </c>
      <c r="L1003" s="67"/>
      <c r="M1003" s="63" t="s">
        <v>3417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2444</v>
      </c>
      <c r="U1003" s="70" t="s">
        <v>2444</v>
      </c>
      <c r="V1003" s="70" t="s">
        <v>2444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61" t="str">
        <f>IF(ISNA(VLOOKUP(X1003,Sheet2!J:J,1,0)),"//","")</f>
        <v/>
      </c>
      <c r="AC1003" s="110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4106</v>
      </c>
      <c r="D1004" s="59" t="s">
        <v>3418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1556</v>
      </c>
      <c r="K1004" s="66" t="s">
        <v>4125</v>
      </c>
      <c r="L1004" s="67"/>
      <c r="M1004" s="63" t="s">
        <v>3418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2444</v>
      </c>
      <c r="U1004" s="70" t="s">
        <v>2444</v>
      </c>
      <c r="V1004" s="70" t="s">
        <v>2444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61" t="str">
        <f>IF(ISNA(VLOOKUP(X1004,Sheet2!J:J,1,0)),"//","")</f>
        <v/>
      </c>
      <c r="AC1004" s="110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4106</v>
      </c>
      <c r="D1005" s="59" t="s">
        <v>3419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1556</v>
      </c>
      <c r="K1005" s="66" t="s">
        <v>4125</v>
      </c>
      <c r="L1005" s="67"/>
      <c r="M1005" s="63" t="s">
        <v>3419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2444</v>
      </c>
      <c r="U1005" s="70" t="s">
        <v>2444</v>
      </c>
      <c r="V1005" s="70" t="s">
        <v>2444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61" t="str">
        <f>IF(ISNA(VLOOKUP(X1005,Sheet2!J:J,1,0)),"//","")</f>
        <v/>
      </c>
      <c r="AC1005" s="110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4106</v>
      </c>
      <c r="D1006" s="59" t="s">
        <v>3420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1556</v>
      </c>
      <c r="K1006" s="66" t="s">
        <v>4125</v>
      </c>
      <c r="L1006" s="67"/>
      <c r="M1006" s="63" t="s">
        <v>3420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2444</v>
      </c>
      <c r="U1006" s="70" t="s">
        <v>2444</v>
      </c>
      <c r="V1006" s="70" t="s">
        <v>2444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61" t="str">
        <f>IF(ISNA(VLOOKUP(X1006,Sheet2!J:J,1,0)),"//","")</f>
        <v/>
      </c>
      <c r="AC1006" s="110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4106</v>
      </c>
      <c r="D1007" s="59" t="s">
        <v>3421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1556</v>
      </c>
      <c r="K1007" s="66" t="s">
        <v>4125</v>
      </c>
      <c r="L1007" s="67"/>
      <c r="M1007" s="63" t="s">
        <v>3421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2444</v>
      </c>
      <c r="U1007" s="70" t="s">
        <v>2444</v>
      </c>
      <c r="V1007" s="70" t="s">
        <v>2444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61" t="str">
        <f>IF(ISNA(VLOOKUP(X1007,Sheet2!J:J,1,0)),"//","")</f>
        <v/>
      </c>
      <c r="AC1007" s="110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4106</v>
      </c>
      <c r="D1008" s="59" t="s">
        <v>3422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1556</v>
      </c>
      <c r="K1008" s="66" t="s">
        <v>4125</v>
      </c>
      <c r="L1008" s="67"/>
      <c r="M1008" s="63" t="s">
        <v>3422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2444</v>
      </c>
      <c r="U1008" s="70" t="s">
        <v>2444</v>
      </c>
      <c r="V1008" s="70" t="s">
        <v>2444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61" t="str">
        <f>IF(ISNA(VLOOKUP(X1008,Sheet2!J:J,1,0)),"//","")</f>
        <v/>
      </c>
      <c r="AC1008" s="110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4106</v>
      </c>
      <c r="D1009" s="59" t="s">
        <v>3423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1556</v>
      </c>
      <c r="K1009" s="66" t="s">
        <v>4125</v>
      </c>
      <c r="L1009" s="67"/>
      <c r="M1009" s="63" t="s">
        <v>3423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2444</v>
      </c>
      <c r="U1009" s="70" t="s">
        <v>2444</v>
      </c>
      <c r="V1009" s="70" t="s">
        <v>2444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61" t="str">
        <f>IF(ISNA(VLOOKUP(X1009,Sheet2!J:J,1,0)),"//","")</f>
        <v/>
      </c>
      <c r="AC1009" s="110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4106</v>
      </c>
      <c r="D1010" s="59" t="s">
        <v>3424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1556</v>
      </c>
      <c r="K1010" s="66" t="s">
        <v>4125</v>
      </c>
      <c r="L1010" s="67"/>
      <c r="M1010" s="63" t="s">
        <v>3424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2444</v>
      </c>
      <c r="U1010" s="70" t="s">
        <v>2444</v>
      </c>
      <c r="V1010" s="70" t="s">
        <v>2444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61" t="str">
        <f>IF(ISNA(VLOOKUP(X1010,Sheet2!J:J,1,0)),"//","")</f>
        <v/>
      </c>
      <c r="AC1010" s="110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4105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1556</v>
      </c>
      <c r="K1011" s="66" t="s">
        <v>4125</v>
      </c>
      <c r="L1011" s="67"/>
      <c r="M1011" s="63" t="s">
        <v>3617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2444</v>
      </c>
      <c r="U1011" s="70" t="s">
        <v>2444</v>
      </c>
      <c r="V1011" s="70" t="s">
        <v>2444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61" t="str">
        <f>IF(ISNA(VLOOKUP(X1011,Sheet2!J:J,1,0)),"//","")</f>
        <v/>
      </c>
      <c r="AC1011" s="110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4106</v>
      </c>
      <c r="D1012" s="59" t="s">
        <v>3425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1556</v>
      </c>
      <c r="K1012" s="66" t="s">
        <v>4125</v>
      </c>
      <c r="L1012" s="67"/>
      <c r="M1012" s="63" t="s">
        <v>3425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2444</v>
      </c>
      <c r="U1012" s="70" t="s">
        <v>2444</v>
      </c>
      <c r="V1012" s="70" t="s">
        <v>2444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61" t="str">
        <f>IF(ISNA(VLOOKUP(X1012,Sheet2!J:J,1,0)),"//","")</f>
        <v/>
      </c>
      <c r="AC1012" s="110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4106</v>
      </c>
      <c r="D1013" s="59" t="s">
        <v>3426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1556</v>
      </c>
      <c r="K1013" s="66" t="s">
        <v>4125</v>
      </c>
      <c r="L1013" s="67"/>
      <c r="M1013" s="63" t="s">
        <v>3426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2444</v>
      </c>
      <c r="U1013" s="70" t="s">
        <v>2444</v>
      </c>
      <c r="V1013" s="70" t="s">
        <v>2444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61" t="str">
        <f>IF(ISNA(VLOOKUP(X1013,Sheet2!J:J,1,0)),"//","")</f>
        <v/>
      </c>
      <c r="AC1013" s="110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4106</v>
      </c>
      <c r="D1014" s="59" t="s">
        <v>3427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1556</v>
      </c>
      <c r="K1014" s="66" t="s">
        <v>4125</v>
      </c>
      <c r="L1014" s="67"/>
      <c r="M1014" s="63" t="s">
        <v>3427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2444</v>
      </c>
      <c r="U1014" s="70" t="s">
        <v>2444</v>
      </c>
      <c r="V1014" s="70" t="s">
        <v>2444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61" t="str">
        <f>IF(ISNA(VLOOKUP(X1014,Sheet2!J:J,1,0)),"//","")</f>
        <v/>
      </c>
      <c r="AC1014" s="110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4105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1556</v>
      </c>
      <c r="K1015" s="66" t="s">
        <v>4125</v>
      </c>
      <c r="L1015" s="67"/>
      <c r="M1015" s="63" t="s">
        <v>3618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2444</v>
      </c>
      <c r="U1015" s="70" t="s">
        <v>2444</v>
      </c>
      <c r="V1015" s="70" t="s">
        <v>2444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61" t="str">
        <f>IF(ISNA(VLOOKUP(X1015,Sheet2!J:J,1,0)),"//","")</f>
        <v/>
      </c>
      <c r="AC1015" s="110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4106</v>
      </c>
      <c r="D1016" s="59" t="s">
        <v>3428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1556</v>
      </c>
      <c r="K1016" s="66" t="s">
        <v>4125</v>
      </c>
      <c r="L1016" s="67"/>
      <c r="M1016" s="63" t="s">
        <v>3428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2444</v>
      </c>
      <c r="U1016" s="70" t="s">
        <v>2444</v>
      </c>
      <c r="V1016" s="70" t="s">
        <v>2444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61" t="str">
        <f>IF(ISNA(VLOOKUP(X1016,Sheet2!J:J,1,0)),"//","")</f>
        <v/>
      </c>
      <c r="AC1016" s="110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4106</v>
      </c>
      <c r="D1017" s="59" t="s">
        <v>1934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1556</v>
      </c>
      <c r="K1017" s="66" t="s">
        <v>4125</v>
      </c>
      <c r="L1017" s="67"/>
      <c r="M1017" s="63" t="s">
        <v>1934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2444</v>
      </c>
      <c r="U1017" s="70" t="s">
        <v>2444</v>
      </c>
      <c r="V1017" s="70" t="s">
        <v>2444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61" t="str">
        <f>IF(ISNA(VLOOKUP(X1017,Sheet2!J:J,1,0)),"//","")</f>
        <v/>
      </c>
      <c r="AC1017" s="110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4105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1556</v>
      </c>
      <c r="K1018" s="66" t="s">
        <v>4125</v>
      </c>
      <c r="L1018" s="67"/>
      <c r="M1018" s="63" t="s">
        <v>3619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2444</v>
      </c>
      <c r="U1018" s="70" t="s">
        <v>2444</v>
      </c>
      <c r="V1018" s="70" t="s">
        <v>2444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61" t="str">
        <f>IF(ISNA(VLOOKUP(X1018,Sheet2!J:J,1,0)),"//","")</f>
        <v/>
      </c>
      <c r="AC1018" s="110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4106</v>
      </c>
      <c r="D1019" s="59" t="s">
        <v>3429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1556</v>
      </c>
      <c r="K1019" s="66" t="s">
        <v>4125</v>
      </c>
      <c r="L1019" s="67"/>
      <c r="M1019" s="63" t="s">
        <v>3429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2444</v>
      </c>
      <c r="U1019" s="70" t="s">
        <v>2444</v>
      </c>
      <c r="V1019" s="70" t="s">
        <v>2444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61" t="str">
        <f>IF(ISNA(VLOOKUP(X1019,Sheet2!J:J,1,0)),"//","")</f>
        <v/>
      </c>
      <c r="AC1019" s="110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4105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1556</v>
      </c>
      <c r="K1020" s="66" t="s">
        <v>4125</v>
      </c>
      <c r="L1020" s="67"/>
      <c r="M1020" s="63" t="s">
        <v>3620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2444</v>
      </c>
      <c r="U1020" s="70" t="s">
        <v>2444</v>
      </c>
      <c r="V1020" s="70" t="s">
        <v>2444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61" t="str">
        <f>IF(ISNA(VLOOKUP(X1020,Sheet2!J:J,1,0)),"//","")</f>
        <v/>
      </c>
      <c r="AC1020" s="110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4106</v>
      </c>
      <c r="D1021" s="59" t="s">
        <v>1677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1556</v>
      </c>
      <c r="K1021" s="66" t="s">
        <v>4125</v>
      </c>
      <c r="L1021" s="67"/>
      <c r="M1021" s="63" t="s">
        <v>1677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2444</v>
      </c>
      <c r="U1021" s="70" t="s">
        <v>2444</v>
      </c>
      <c r="V1021" s="70" t="s">
        <v>2444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61" t="str">
        <f>IF(ISNA(VLOOKUP(X1021,Sheet2!J:J,1,0)),"//","")</f>
        <v/>
      </c>
      <c r="AC1021" s="110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4105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1556</v>
      </c>
      <c r="K1022" s="66" t="s">
        <v>4125</v>
      </c>
      <c r="L1022" s="67"/>
      <c r="M1022" s="63" t="s">
        <v>3621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2444</v>
      </c>
      <c r="U1022" s="70" t="s">
        <v>2444</v>
      </c>
      <c r="V1022" s="70" t="s">
        <v>2444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61" t="str">
        <f>IF(ISNA(VLOOKUP(X1022,Sheet2!J:J,1,0)),"//","")</f>
        <v/>
      </c>
      <c r="AC1022" s="110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4106</v>
      </c>
      <c r="D1023" s="59" t="s">
        <v>3430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1556</v>
      </c>
      <c r="K1023" s="66" t="s">
        <v>4125</v>
      </c>
      <c r="L1023" s="67"/>
      <c r="M1023" s="63" t="s">
        <v>3430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2444</v>
      </c>
      <c r="U1023" s="70" t="s">
        <v>2444</v>
      </c>
      <c r="V1023" s="70" t="s">
        <v>2444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61" t="str">
        <f>IF(ISNA(VLOOKUP(X1023,Sheet2!J:J,1,0)),"//","")</f>
        <v/>
      </c>
      <c r="AC1023" s="110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4105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1556</v>
      </c>
      <c r="K1024" s="66" t="s">
        <v>4125</v>
      </c>
      <c r="L1024" s="67"/>
      <c r="M1024" s="63" t="s">
        <v>3622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2444</v>
      </c>
      <c r="U1024" s="70" t="s">
        <v>2444</v>
      </c>
      <c r="V1024" s="70" t="s">
        <v>2444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61" t="str">
        <f>IF(ISNA(VLOOKUP(X1024,Sheet2!J:J,1,0)),"//","")</f>
        <v/>
      </c>
      <c r="AC1024" s="110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4105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1556</v>
      </c>
      <c r="K1025" s="66" t="s">
        <v>4125</v>
      </c>
      <c r="L1025" s="67"/>
      <c r="M1025" s="63" t="s">
        <v>3623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2444</v>
      </c>
      <c r="U1025" s="70" t="s">
        <v>2444</v>
      </c>
      <c r="V1025" s="70" t="s">
        <v>2444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61" t="str">
        <f>IF(ISNA(VLOOKUP(X1025,Sheet2!J:J,1,0)),"//","")</f>
        <v/>
      </c>
      <c r="AC1025" s="110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4106</v>
      </c>
      <c r="D1026" s="59" t="s">
        <v>3431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1556</v>
      </c>
      <c r="K1026" s="66" t="s">
        <v>4125</v>
      </c>
      <c r="L1026" s="67"/>
      <c r="M1026" s="63" t="s">
        <v>3431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2444</v>
      </c>
      <c r="U1026" s="70" t="s">
        <v>2444</v>
      </c>
      <c r="V1026" s="70" t="s">
        <v>2444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61" t="str">
        <f>IF(ISNA(VLOOKUP(X1026,Sheet2!J:J,1,0)),"//","")</f>
        <v/>
      </c>
      <c r="AC1026" s="110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4105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1556</v>
      </c>
      <c r="K1027" s="66" t="s">
        <v>4125</v>
      </c>
      <c r="L1027" s="67"/>
      <c r="M1027" s="63" t="s">
        <v>3624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2444</v>
      </c>
      <c r="U1027" s="70" t="s">
        <v>2444</v>
      </c>
      <c r="V1027" s="70" t="s">
        <v>2444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61" t="str">
        <f>IF(ISNA(VLOOKUP(X1027,Sheet2!J:J,1,0)),"//","")</f>
        <v/>
      </c>
      <c r="AC1027" s="110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4106</v>
      </c>
      <c r="D1028" s="59" t="s">
        <v>1662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1556</v>
      </c>
      <c r="K1028" s="66" t="s">
        <v>4125</v>
      </c>
      <c r="L1028" s="67"/>
      <c r="M1028" s="63" t="s">
        <v>1662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2444</v>
      </c>
      <c r="U1028" s="70" t="s">
        <v>2444</v>
      </c>
      <c r="V1028" s="70" t="s">
        <v>2444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61" t="str">
        <f>IF(ISNA(VLOOKUP(X1028,Sheet2!J:J,1,0)),"//","")</f>
        <v/>
      </c>
      <c r="AC1028" s="110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4105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1556</v>
      </c>
      <c r="K1029" s="66" t="s">
        <v>4125</v>
      </c>
      <c r="L1029" s="67"/>
      <c r="M1029" s="63" t="s">
        <v>3625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2444</v>
      </c>
      <c r="U1029" s="70" t="s">
        <v>2444</v>
      </c>
      <c r="V1029" s="70" t="s">
        <v>2444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61" t="str">
        <f>IF(ISNA(VLOOKUP(X1029,Sheet2!J:J,1,0)),"//","")</f>
        <v/>
      </c>
      <c r="AC1029" s="110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4106</v>
      </c>
      <c r="D1030" s="59" t="s">
        <v>3432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1556</v>
      </c>
      <c r="K1030" s="66" t="s">
        <v>4125</v>
      </c>
      <c r="L1030" s="67"/>
      <c r="M1030" s="63" t="s">
        <v>3432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61" t="str">
        <f>IF(ISNA(VLOOKUP(X1030,Sheet2!J:J,1,0)),"//","")</f>
        <v/>
      </c>
      <c r="AC1030" s="110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4106</v>
      </c>
      <c r="D1031" s="59" t="s">
        <v>3433</v>
      </c>
      <c r="E1031" s="65" t="s">
        <v>882</v>
      </c>
      <c r="F1031" s="65" t="s">
        <v>882</v>
      </c>
      <c r="G1031" s="73">
        <v>0</v>
      </c>
      <c r="H1031" s="73">
        <v>0</v>
      </c>
      <c r="I1031" s="174" t="s">
        <v>2730</v>
      </c>
      <c r="J1031" s="65" t="s">
        <v>1556</v>
      </c>
      <c r="K1031" s="66" t="s">
        <v>4125</v>
      </c>
      <c r="L1031" s="67"/>
      <c r="M1031" s="63" t="s">
        <v>3433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2444</v>
      </c>
      <c r="U1031" s="70" t="s">
        <v>2444</v>
      </c>
      <c r="V1031" s="70" t="s">
        <v>2444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61" t="str">
        <f>IF(ISNA(VLOOKUP(X1031,Sheet2!J:J,1,0)),"//","")</f>
        <v/>
      </c>
      <c r="AC1031" s="110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4106</v>
      </c>
      <c r="D1032" s="59" t="s">
        <v>3434</v>
      </c>
      <c r="E1032" s="65" t="s">
        <v>883</v>
      </c>
      <c r="F1032" s="65" t="s">
        <v>883</v>
      </c>
      <c r="G1032" s="73">
        <v>0</v>
      </c>
      <c r="H1032" s="73">
        <v>0</v>
      </c>
      <c r="I1032" s="174" t="s">
        <v>2731</v>
      </c>
      <c r="J1032" s="65" t="s">
        <v>1556</v>
      </c>
      <c r="K1032" s="66" t="s">
        <v>4125</v>
      </c>
      <c r="L1032" s="67"/>
      <c r="M1032" s="63" t="s">
        <v>3434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2444</v>
      </c>
      <c r="U1032" s="70" t="s">
        <v>2444</v>
      </c>
      <c r="V1032" s="70" t="s">
        <v>2444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61" t="str">
        <f>IF(ISNA(VLOOKUP(X1032,Sheet2!J:J,1,0)),"//","")</f>
        <v/>
      </c>
      <c r="AC1032" s="110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4106</v>
      </c>
      <c r="D1033" s="59" t="s">
        <v>3435</v>
      </c>
      <c r="E1033" s="65" t="s">
        <v>884</v>
      </c>
      <c r="F1033" s="65" t="s">
        <v>884</v>
      </c>
      <c r="G1033" s="73">
        <v>0</v>
      </c>
      <c r="H1033" s="73">
        <v>0</v>
      </c>
      <c r="I1033" s="174" t="s">
        <v>2730</v>
      </c>
      <c r="J1033" s="65" t="s">
        <v>1556</v>
      </c>
      <c r="K1033" s="66" t="s">
        <v>4125</v>
      </c>
      <c r="L1033" s="67"/>
      <c r="M1033" s="63" t="s">
        <v>3435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2444</v>
      </c>
      <c r="U1033" s="70" t="s">
        <v>2444</v>
      </c>
      <c r="V1033" s="70" t="s">
        <v>2444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61" t="str">
        <f>IF(ISNA(VLOOKUP(X1033,Sheet2!J:J,1,0)),"//","")</f>
        <v/>
      </c>
      <c r="AC1033" s="110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4106</v>
      </c>
      <c r="D1034" s="59" t="s">
        <v>3436</v>
      </c>
      <c r="E1034" s="65" t="s">
        <v>885</v>
      </c>
      <c r="F1034" s="65" t="s">
        <v>885</v>
      </c>
      <c r="G1034" s="73">
        <v>0</v>
      </c>
      <c r="H1034" s="73">
        <v>0</v>
      </c>
      <c r="I1034" s="174" t="s">
        <v>2731</v>
      </c>
      <c r="J1034" s="65" t="s">
        <v>1556</v>
      </c>
      <c r="K1034" s="66" t="s">
        <v>4125</v>
      </c>
      <c r="L1034" s="67"/>
      <c r="M1034" s="63" t="s">
        <v>3436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2444</v>
      </c>
      <c r="U1034" s="70" t="s">
        <v>2444</v>
      </c>
      <c r="V1034" s="70" t="s">
        <v>2444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61" t="str">
        <f>IF(ISNA(VLOOKUP(X1034,Sheet2!J:J,1,0)),"//","")</f>
        <v/>
      </c>
      <c r="AC1034" s="110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4106</v>
      </c>
      <c r="D1035" s="59" t="s">
        <v>3437</v>
      </c>
      <c r="E1035" s="65" t="s">
        <v>886</v>
      </c>
      <c r="F1035" s="65" t="s">
        <v>886</v>
      </c>
      <c r="G1035" s="73">
        <v>0</v>
      </c>
      <c r="H1035" s="73">
        <v>0</v>
      </c>
      <c r="I1035" s="174" t="s">
        <v>2730</v>
      </c>
      <c r="J1035" s="65" t="s">
        <v>1556</v>
      </c>
      <c r="K1035" s="66" t="s">
        <v>4125</v>
      </c>
      <c r="L1035" s="67"/>
      <c r="M1035" s="63" t="s">
        <v>3437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2444</v>
      </c>
      <c r="U1035" s="70" t="s">
        <v>2444</v>
      </c>
      <c r="V1035" s="70" t="s">
        <v>2444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61" t="str">
        <f>IF(ISNA(VLOOKUP(X1035,Sheet2!J:J,1,0)),"//","")</f>
        <v/>
      </c>
      <c r="AC1035" s="110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4106</v>
      </c>
      <c r="D1036" s="59" t="s">
        <v>3438</v>
      </c>
      <c r="E1036" s="65" t="s">
        <v>887</v>
      </c>
      <c r="F1036" s="65" t="s">
        <v>887</v>
      </c>
      <c r="G1036" s="73">
        <v>0</v>
      </c>
      <c r="H1036" s="73">
        <v>0</v>
      </c>
      <c r="I1036" s="174" t="s">
        <v>2730</v>
      </c>
      <c r="J1036" s="65" t="s">
        <v>1556</v>
      </c>
      <c r="K1036" s="66" t="s">
        <v>4125</v>
      </c>
      <c r="L1036" s="67"/>
      <c r="M1036" s="63" t="s">
        <v>3438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2444</v>
      </c>
      <c r="U1036" s="70" t="s">
        <v>2444</v>
      </c>
      <c r="V1036" s="70" t="s">
        <v>2444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61" t="str">
        <f>IF(ISNA(VLOOKUP(X1036,Sheet2!J:J,1,0)),"//","")</f>
        <v/>
      </c>
      <c r="AC1036" s="110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4106</v>
      </c>
      <c r="D1037" s="59" t="s">
        <v>3439</v>
      </c>
      <c r="E1037" s="65" t="s">
        <v>888</v>
      </c>
      <c r="F1037" s="65" t="s">
        <v>888</v>
      </c>
      <c r="G1037" s="73">
        <v>0</v>
      </c>
      <c r="H1037" s="73">
        <v>0</v>
      </c>
      <c r="I1037" s="174" t="s">
        <v>2730</v>
      </c>
      <c r="J1037" s="65" t="s">
        <v>1556</v>
      </c>
      <c r="K1037" s="66" t="s">
        <v>4125</v>
      </c>
      <c r="L1037" s="67"/>
      <c r="M1037" s="63" t="s">
        <v>3439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2444</v>
      </c>
      <c r="U1037" s="70" t="s">
        <v>2444</v>
      </c>
      <c r="V1037" s="70" t="s">
        <v>2444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61" t="str">
        <f>IF(ISNA(VLOOKUP(X1037,Sheet2!J:J,1,0)),"//","")</f>
        <v/>
      </c>
      <c r="AC1037" s="110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4106</v>
      </c>
      <c r="D1038" s="59" t="s">
        <v>3440</v>
      </c>
      <c r="E1038" s="65" t="s">
        <v>889</v>
      </c>
      <c r="F1038" s="65" t="s">
        <v>889</v>
      </c>
      <c r="G1038" s="73">
        <v>0</v>
      </c>
      <c r="H1038" s="73">
        <v>0</v>
      </c>
      <c r="I1038" s="174" t="s">
        <v>2731</v>
      </c>
      <c r="J1038" s="65" t="s">
        <v>1556</v>
      </c>
      <c r="K1038" s="66" t="s">
        <v>4125</v>
      </c>
      <c r="L1038" s="67"/>
      <c r="M1038" s="63" t="s">
        <v>3440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2444</v>
      </c>
      <c r="U1038" s="70" t="s">
        <v>2444</v>
      </c>
      <c r="V1038" s="70" t="s">
        <v>2444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61" t="str">
        <f>IF(ISNA(VLOOKUP(X1038,Sheet2!J:J,1,0)),"//","")</f>
        <v/>
      </c>
      <c r="AC1038" s="110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4106</v>
      </c>
      <c r="D1039" s="59" t="s">
        <v>3441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1556</v>
      </c>
      <c r="K1039" s="66" t="s">
        <v>4125</v>
      </c>
      <c r="L1039" s="67"/>
      <c r="M1039" s="63" t="s">
        <v>3441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2444</v>
      </c>
      <c r="U1039" s="70" t="s">
        <v>2444</v>
      </c>
      <c r="V1039" s="70" t="s">
        <v>2444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61" t="str">
        <f>IF(ISNA(VLOOKUP(X1039,Sheet2!J:J,1,0)),"//","")</f>
        <v/>
      </c>
      <c r="AC1039" s="110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4106</v>
      </c>
      <c r="D1040" s="59" t="s">
        <v>3442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1556</v>
      </c>
      <c r="K1040" s="66" t="s">
        <v>4125</v>
      </c>
      <c r="L1040" s="67"/>
      <c r="M1040" s="63" t="s">
        <v>3442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2444</v>
      </c>
      <c r="U1040" s="70" t="s">
        <v>2444</v>
      </c>
      <c r="V1040" s="70" t="s">
        <v>2444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61" t="str">
        <f>IF(ISNA(VLOOKUP(X1040,Sheet2!J:J,1,0)),"//","")</f>
        <v/>
      </c>
      <c r="AC1040" s="110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4105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1556</v>
      </c>
      <c r="K1041" s="66" t="s">
        <v>4125</v>
      </c>
      <c r="L1041" s="67"/>
      <c r="M1041" s="63" t="s">
        <v>3626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2444</v>
      </c>
      <c r="U1041" s="70" t="s">
        <v>2444</v>
      </c>
      <c r="V1041" s="70" t="s">
        <v>2444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61" t="str">
        <f>IF(ISNA(VLOOKUP(X1041,Sheet2!J:J,1,0)),"//","")</f>
        <v/>
      </c>
      <c r="AC1041" s="110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4105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1556</v>
      </c>
      <c r="K1042" s="66" t="s">
        <v>4125</v>
      </c>
      <c r="L1042" s="67"/>
      <c r="M1042" s="63" t="s">
        <v>3627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2444</v>
      </c>
      <c r="U1042" s="70" t="s">
        <v>2444</v>
      </c>
      <c r="V1042" s="70" t="s">
        <v>2444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61" t="str">
        <f>IF(ISNA(VLOOKUP(X1042,Sheet2!J:J,1,0)),"//","")</f>
        <v/>
      </c>
      <c r="AC1042" s="110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4105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1556</v>
      </c>
      <c r="K1043" s="66" t="s">
        <v>4125</v>
      </c>
      <c r="L1043" s="67"/>
      <c r="M1043" s="63" t="s">
        <v>3628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2444</v>
      </c>
      <c r="U1043" s="70" t="s">
        <v>2444</v>
      </c>
      <c r="V1043" s="70" t="s">
        <v>2444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61" t="str">
        <f>IF(ISNA(VLOOKUP(X1043,Sheet2!J:J,1,0)),"//","")</f>
        <v/>
      </c>
      <c r="AC1043" s="110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4105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1556</v>
      </c>
      <c r="K1044" s="66" t="s">
        <v>4125</v>
      </c>
      <c r="L1044" s="67"/>
      <c r="M1044" s="63" t="s">
        <v>3629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2444</v>
      </c>
      <c r="U1044" s="70" t="s">
        <v>2444</v>
      </c>
      <c r="V1044" s="70" t="s">
        <v>2444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61" t="str">
        <f>IF(ISNA(VLOOKUP(X1044,Sheet2!J:J,1,0)),"//","")</f>
        <v/>
      </c>
      <c r="AC1044" s="110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4105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1556</v>
      </c>
      <c r="K1045" s="66" t="s">
        <v>4125</v>
      </c>
      <c r="L1045" s="67"/>
      <c r="M1045" s="63" t="s">
        <v>3630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2444</v>
      </c>
      <c r="U1045" s="70" t="s">
        <v>2444</v>
      </c>
      <c r="V1045" s="70" t="s">
        <v>2444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61" t="str">
        <f>IF(ISNA(VLOOKUP(X1045,Sheet2!J:J,1,0)),"//","")</f>
        <v/>
      </c>
      <c r="AC1045" s="110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4105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1556</v>
      </c>
      <c r="K1046" s="66" t="s">
        <v>4125</v>
      </c>
      <c r="L1046" s="67"/>
      <c r="M1046" s="63" t="s">
        <v>3631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2444</v>
      </c>
      <c r="U1046" s="70" t="s">
        <v>2444</v>
      </c>
      <c r="V1046" s="70" t="s">
        <v>2444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61" t="str">
        <f>IF(ISNA(VLOOKUP(X1046,Sheet2!J:J,1,0)),"//","")</f>
        <v/>
      </c>
      <c r="AC1046" s="110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4105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1556</v>
      </c>
      <c r="K1047" s="66" t="s">
        <v>4125</v>
      </c>
      <c r="L1047" s="67"/>
      <c r="M1047" s="63" t="s">
        <v>3632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2444</v>
      </c>
      <c r="U1047" s="70" t="s">
        <v>2444</v>
      </c>
      <c r="V1047" s="70" t="s">
        <v>2444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61" t="str">
        <f>IF(ISNA(VLOOKUP(X1047,Sheet2!J:J,1,0)),"//","")</f>
        <v/>
      </c>
      <c r="AC1047" s="110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4105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1556</v>
      </c>
      <c r="K1048" s="66" t="s">
        <v>4125</v>
      </c>
      <c r="L1048" s="67"/>
      <c r="M1048" s="63" t="s">
        <v>3633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2444</v>
      </c>
      <c r="U1048" s="70" t="s">
        <v>2444</v>
      </c>
      <c r="V1048" s="70" t="s">
        <v>2444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61" t="str">
        <f>IF(ISNA(VLOOKUP(X1048,Sheet2!J:J,1,0)),"//","")</f>
        <v/>
      </c>
      <c r="AC1048" s="110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4105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1556</v>
      </c>
      <c r="K1049" s="66" t="s">
        <v>4125</v>
      </c>
      <c r="L1049" s="67"/>
      <c r="M1049" s="63" t="s">
        <v>3634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2444</v>
      </c>
      <c r="U1049" s="70" t="s">
        <v>2444</v>
      </c>
      <c r="V1049" s="70" t="s">
        <v>2444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61" t="str">
        <f>IF(ISNA(VLOOKUP(X1049,Sheet2!J:J,1,0)),"//","")</f>
        <v/>
      </c>
      <c r="AC1049" s="110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4105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1556</v>
      </c>
      <c r="K1050" s="66" t="s">
        <v>4125</v>
      </c>
      <c r="L1050" s="67"/>
      <c r="M1050" s="63" t="s">
        <v>3635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2444</v>
      </c>
      <c r="U1050" s="70" t="s">
        <v>2444</v>
      </c>
      <c r="V1050" s="70" t="s">
        <v>2444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61" t="str">
        <f>IF(ISNA(VLOOKUP(X1050,Sheet2!J:J,1,0)),"//","")</f>
        <v/>
      </c>
      <c r="AC1050" s="110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4105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1556</v>
      </c>
      <c r="K1051" s="66" t="s">
        <v>4125</v>
      </c>
      <c r="L1051" s="67"/>
      <c r="M1051" s="63" t="s">
        <v>3636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2444</v>
      </c>
      <c r="U1051" s="70" t="s">
        <v>2444</v>
      </c>
      <c r="V1051" s="70" t="s">
        <v>2444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61" t="str">
        <f>IF(ISNA(VLOOKUP(X1051,Sheet2!J:J,1,0)),"//","")</f>
        <v/>
      </c>
      <c r="AC1051" s="110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4105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1556</v>
      </c>
      <c r="K1052" s="66" t="s">
        <v>4125</v>
      </c>
      <c r="L1052" s="67"/>
      <c r="M1052" s="63" t="s">
        <v>3637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2444</v>
      </c>
      <c r="U1052" s="70" t="s">
        <v>2444</v>
      </c>
      <c r="V1052" s="70" t="s">
        <v>2444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61" t="str">
        <f>IF(ISNA(VLOOKUP(X1052,Sheet2!J:J,1,0)),"//","")</f>
        <v/>
      </c>
      <c r="AC1052" s="110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4105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1556</v>
      </c>
      <c r="K1053" s="66" t="s">
        <v>4125</v>
      </c>
      <c r="L1053" s="67"/>
      <c r="M1053" s="63" t="s">
        <v>3638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2444</v>
      </c>
      <c r="U1053" s="70" t="s">
        <v>2444</v>
      </c>
      <c r="V1053" s="70" t="s">
        <v>2444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61" t="str">
        <f>IF(ISNA(VLOOKUP(X1053,Sheet2!J:J,1,0)),"//","")</f>
        <v/>
      </c>
      <c r="AC1053" s="110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4105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1556</v>
      </c>
      <c r="K1054" s="66" t="s">
        <v>4125</v>
      </c>
      <c r="L1054" s="67"/>
      <c r="M1054" s="63" t="s">
        <v>3639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2444</v>
      </c>
      <c r="U1054" s="70" t="s">
        <v>2444</v>
      </c>
      <c r="V1054" s="70" t="s">
        <v>2444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61" t="str">
        <f>IF(ISNA(VLOOKUP(X1054,Sheet2!J:J,1,0)),"//","")</f>
        <v/>
      </c>
      <c r="AC1054" s="110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4105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1556</v>
      </c>
      <c r="K1055" s="66" t="s">
        <v>4125</v>
      </c>
      <c r="L1055" s="67"/>
      <c r="M1055" s="63" t="s">
        <v>3640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2444</v>
      </c>
      <c r="U1055" s="70" t="s">
        <v>2444</v>
      </c>
      <c r="V1055" s="70" t="s">
        <v>2444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61" t="str">
        <f>IF(ISNA(VLOOKUP(X1055,Sheet2!J:J,1,0)),"//","")</f>
        <v/>
      </c>
      <c r="AC1055" s="110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4105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1556</v>
      </c>
      <c r="K1056" s="66" t="s">
        <v>4125</v>
      </c>
      <c r="L1056" s="67"/>
      <c r="M1056" s="63" t="s">
        <v>3641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2444</v>
      </c>
      <c r="U1056" s="70" t="s">
        <v>2444</v>
      </c>
      <c r="V1056" s="70" t="s">
        <v>2444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61" t="str">
        <f>IF(ISNA(VLOOKUP(X1056,Sheet2!J:J,1,0)),"//","")</f>
        <v/>
      </c>
      <c r="AC1056" s="110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4105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1556</v>
      </c>
      <c r="K1057" s="66" t="s">
        <v>4125</v>
      </c>
      <c r="L1057" s="67"/>
      <c r="M1057" s="63" t="s">
        <v>3642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2444</v>
      </c>
      <c r="U1057" s="70" t="s">
        <v>2444</v>
      </c>
      <c r="V1057" s="70" t="s">
        <v>2444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61" t="str">
        <f>IF(ISNA(VLOOKUP(X1057,Sheet2!J:J,1,0)),"//","")</f>
        <v/>
      </c>
      <c r="AC1057" s="110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4106</v>
      </c>
      <c r="D1058" s="59" t="s">
        <v>3443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1556</v>
      </c>
      <c r="K1058" s="66" t="s">
        <v>4125</v>
      </c>
      <c r="L1058" s="67"/>
      <c r="M1058" s="63" t="s">
        <v>3443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2444</v>
      </c>
      <c r="U1058" s="70" t="s">
        <v>2444</v>
      </c>
      <c r="V1058" s="70" t="s">
        <v>2444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61" t="str">
        <f>IF(ISNA(VLOOKUP(X1058,Sheet2!J:J,1,0)),"//","")</f>
        <v/>
      </c>
      <c r="AC1058" s="110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4106</v>
      </c>
      <c r="D1059" s="59" t="s">
        <v>3444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1556</v>
      </c>
      <c r="K1059" s="66" t="s">
        <v>4125</v>
      </c>
      <c r="L1059" s="67"/>
      <c r="M1059" s="63" t="s">
        <v>3444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2444</v>
      </c>
      <c r="U1059" s="70" t="s">
        <v>2444</v>
      </c>
      <c r="V1059" s="70" t="s">
        <v>2444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61" t="str">
        <f>IF(ISNA(VLOOKUP(X1059,Sheet2!J:J,1,0)),"//","")</f>
        <v/>
      </c>
      <c r="AC1059" s="110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4105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1556</v>
      </c>
      <c r="K1060" s="66" t="s">
        <v>4125</v>
      </c>
      <c r="L1060" s="67"/>
      <c r="M1060" s="63" t="s">
        <v>3643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2444</v>
      </c>
      <c r="U1060" s="70" t="s">
        <v>2444</v>
      </c>
      <c r="V1060" s="70" t="s">
        <v>2444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61" t="str">
        <f>IF(ISNA(VLOOKUP(X1060,Sheet2!J:J,1,0)),"//","")</f>
        <v/>
      </c>
      <c r="AC1060" s="110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4106</v>
      </c>
      <c r="D1061" s="59" t="s">
        <v>3445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1556</v>
      </c>
      <c r="K1061" s="66" t="s">
        <v>4125</v>
      </c>
      <c r="L1061" s="67"/>
      <c r="M1061" s="63" t="s">
        <v>3445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2444</v>
      </c>
      <c r="U1061" s="70" t="s">
        <v>2444</v>
      </c>
      <c r="V1061" s="70" t="s">
        <v>2444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61" t="str">
        <f>IF(ISNA(VLOOKUP(X1061,Sheet2!J:J,1,0)),"//","")</f>
        <v/>
      </c>
      <c r="AC1061" s="110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4105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1556</v>
      </c>
      <c r="K1062" s="66" t="s">
        <v>4125</v>
      </c>
      <c r="L1062" s="67"/>
      <c r="M1062" s="63" t="s">
        <v>3644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2444</v>
      </c>
      <c r="U1062" s="70" t="s">
        <v>2444</v>
      </c>
      <c r="V1062" s="70" t="s">
        <v>2444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61" t="str">
        <f>IF(ISNA(VLOOKUP(X1062,Sheet2!J:J,1,0)),"//","")</f>
        <v/>
      </c>
      <c r="AC1062" s="110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4105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1556</v>
      </c>
      <c r="K1063" s="66" t="s">
        <v>4125</v>
      </c>
      <c r="L1063" s="67"/>
      <c r="M1063" s="63" t="s">
        <v>3645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2444</v>
      </c>
      <c r="U1063" s="70" t="s">
        <v>2444</v>
      </c>
      <c r="V1063" s="70" t="s">
        <v>2444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61" t="str">
        <f>IF(ISNA(VLOOKUP(X1063,Sheet2!J:J,1,0)),"//","")</f>
        <v/>
      </c>
      <c r="AC1063" s="110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4106</v>
      </c>
      <c r="D1064" s="59" t="s">
        <v>3446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1556</v>
      </c>
      <c r="K1064" s="66" t="s">
        <v>4125</v>
      </c>
      <c r="L1064" s="67"/>
      <c r="M1064" s="63" t="s">
        <v>3446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2444</v>
      </c>
      <c r="U1064" s="70" t="s">
        <v>2444</v>
      </c>
      <c r="V1064" s="70" t="s">
        <v>2444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61" t="str">
        <f>IF(ISNA(VLOOKUP(X1064,Sheet2!J:J,1,0)),"//","")</f>
        <v/>
      </c>
      <c r="AC1064" s="110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4106</v>
      </c>
      <c r="D1065" s="59" t="s">
        <v>3447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1556</v>
      </c>
      <c r="K1065" s="66" t="s">
        <v>4125</v>
      </c>
      <c r="L1065" s="67"/>
      <c r="M1065" s="63" t="s">
        <v>3447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2444</v>
      </c>
      <c r="U1065" s="70" t="s">
        <v>2444</v>
      </c>
      <c r="V1065" s="70" t="s">
        <v>2444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61" t="str">
        <f>IF(ISNA(VLOOKUP(X1065,Sheet2!J:J,1,0)),"//","")</f>
        <v/>
      </c>
      <c r="AC1065" s="110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4106</v>
      </c>
      <c r="D1066" s="59" t="s">
        <v>3448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1556</v>
      </c>
      <c r="K1066" s="66" t="s">
        <v>4125</v>
      </c>
      <c r="L1066" s="67"/>
      <c r="M1066" s="63" t="s">
        <v>3448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2444</v>
      </c>
      <c r="U1066" s="70" t="s">
        <v>2444</v>
      </c>
      <c r="V1066" s="70" t="s">
        <v>2444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61" t="str">
        <f>IF(ISNA(VLOOKUP(X1066,Sheet2!J:J,1,0)),"//","")</f>
        <v/>
      </c>
      <c r="AC1066" s="110" t="str">
        <f t="shared" si="257"/>
        <v/>
      </c>
      <c r="AD1066" t="b">
        <f t="shared" si="258"/>
        <v>1</v>
      </c>
    </row>
    <row r="1067" spans="1:30" s="17" customFormat="1">
      <c r="A1067" s="110">
        <f t="shared" si="259"/>
        <v>1067</v>
      </c>
      <c r="B1067" s="55">
        <f t="shared" si="251"/>
        <v>1043</v>
      </c>
      <c r="C1067" s="112" t="s">
        <v>4105</v>
      </c>
      <c r="D1067" s="112" t="s">
        <v>7</v>
      </c>
      <c r="E1067" s="137" t="str">
        <f>CHAR(34)&amp;IF(B1067&lt;10,"000",IF(B1067&lt;100,"00",IF(B1067&lt;1000,"0","")))&amp;$B1067&amp;CHAR(34)</f>
        <v>"1043"</v>
      </c>
      <c r="F1067" s="113" t="str">
        <f>E1067</f>
        <v>"1043"</v>
      </c>
      <c r="G1067" s="194">
        <v>0</v>
      </c>
      <c r="H1067" s="194">
        <v>0</v>
      </c>
      <c r="I1067" s="181" t="s">
        <v>28</v>
      </c>
      <c r="J1067" s="114" t="s">
        <v>1556</v>
      </c>
      <c r="K1067" s="115" t="s">
        <v>4125</v>
      </c>
      <c r="M1067" s="138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10" t="s">
        <v>2444</v>
      </c>
      <c r="U1067" s="117" t="s">
        <v>2444</v>
      </c>
      <c r="V1067" s="117" t="s">
        <v>2444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61" t="str">
        <f>IF(ISNA(VLOOKUP(X1067,Sheet2!J:J,1,0)),"//","")</f>
        <v/>
      </c>
      <c r="AC1067" s="110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4106</v>
      </c>
      <c r="D1068" s="59" t="s">
        <v>3449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1556</v>
      </c>
      <c r="K1068" s="66" t="s">
        <v>4125</v>
      </c>
      <c r="L1068" s="67"/>
      <c r="M1068" s="63" t="s">
        <v>3449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2444</v>
      </c>
      <c r="U1068" s="70" t="s">
        <v>2444</v>
      </c>
      <c r="V1068" s="70" t="s">
        <v>2444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61" t="str">
        <f>IF(ISNA(VLOOKUP(X1068,Sheet2!J:J,1,0)),"//","")</f>
        <v/>
      </c>
      <c r="AC1068" s="110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4106</v>
      </c>
      <c r="D1069" s="59" t="s">
        <v>3450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1556</v>
      </c>
      <c r="K1069" s="66" t="s">
        <v>4125</v>
      </c>
      <c r="L1069" s="67"/>
      <c r="M1069" s="63" t="s">
        <v>3450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2444</v>
      </c>
      <c r="U1069" s="70" t="s">
        <v>2444</v>
      </c>
      <c r="V1069" s="70" t="s">
        <v>2444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61" t="str">
        <f>IF(ISNA(VLOOKUP(X1069,Sheet2!J:J,1,0)),"//","")</f>
        <v/>
      </c>
      <c r="AC1069" s="110" t="str">
        <f t="shared" si="257"/>
        <v/>
      </c>
      <c r="AD1069" t="b">
        <f t="shared" si="258"/>
        <v>1</v>
      </c>
    </row>
    <row r="1070" spans="1:30" s="17" customFormat="1">
      <c r="A1070" s="110">
        <f t="shared" ref="A1070" si="261">IF(B1070=INT(B1070),ROW(),"")</f>
        <v>1070</v>
      </c>
      <c r="B1070" s="55">
        <f t="shared" si="251"/>
        <v>1046</v>
      </c>
      <c r="C1070" s="112" t="s">
        <v>4105</v>
      </c>
      <c r="D1070" s="112" t="s">
        <v>7</v>
      </c>
      <c r="E1070" s="137" t="str">
        <f>CHAR(34)&amp;IF(B1070&lt;10,"000",IF(B1070&lt;100,"00",IF(B1070&lt;1000,"0","")))&amp;$B1070&amp;CHAR(34)</f>
        <v>"1046"</v>
      </c>
      <c r="F1070" s="113" t="str">
        <f>E1070</f>
        <v>"1046"</v>
      </c>
      <c r="G1070" s="194">
        <v>0</v>
      </c>
      <c r="H1070" s="194">
        <v>0</v>
      </c>
      <c r="I1070" s="181" t="s">
        <v>28</v>
      </c>
      <c r="J1070" s="114" t="s">
        <v>1556</v>
      </c>
      <c r="K1070" s="115" t="s">
        <v>4125</v>
      </c>
      <c r="M1070" s="138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10" t="s">
        <v>2444</v>
      </c>
      <c r="U1070" s="117" t="s">
        <v>2444</v>
      </c>
      <c r="V1070" s="117" t="s">
        <v>2444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61" t="str">
        <f>IF(ISNA(VLOOKUP(X1070,Sheet2!J:J,1,0)),"//","")</f>
        <v/>
      </c>
      <c r="AC1070" s="110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4106</v>
      </c>
      <c r="D1071" s="59" t="s">
        <v>3451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1556</v>
      </c>
      <c r="K1071" s="66" t="s">
        <v>4125</v>
      </c>
      <c r="L1071" s="67"/>
      <c r="M1071" s="63" t="s">
        <v>3451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2444</v>
      </c>
      <c r="U1071" s="70" t="s">
        <v>2444</v>
      </c>
      <c r="V1071" s="70" t="s">
        <v>2444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61" t="str">
        <f>IF(ISNA(VLOOKUP(X1071,Sheet2!J:J,1,0)),"//","")</f>
        <v/>
      </c>
      <c r="AC1071" s="110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4105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1556</v>
      </c>
      <c r="K1072" s="66" t="s">
        <v>4125</v>
      </c>
      <c r="L1072" s="67"/>
      <c r="M1072" s="63" t="s">
        <v>3646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2444</v>
      </c>
      <c r="U1072" s="70" t="s">
        <v>2444</v>
      </c>
      <c r="V1072" s="70" t="s">
        <v>2444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61" t="str">
        <f>IF(ISNA(VLOOKUP(X1072,Sheet2!J:J,1,0)),"//","")</f>
        <v/>
      </c>
      <c r="AC1072" s="110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4105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1556</v>
      </c>
      <c r="K1073" s="66" t="s">
        <v>4125</v>
      </c>
      <c r="L1073" s="67"/>
      <c r="M1073" s="63" t="s">
        <v>3647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2444</v>
      </c>
      <c r="U1073" s="70" t="s">
        <v>2444</v>
      </c>
      <c r="V1073" s="70" t="s">
        <v>2444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61" t="str">
        <f>IF(ISNA(VLOOKUP(X1073,Sheet2!J:J,1,0)),"//","")</f>
        <v/>
      </c>
      <c r="AC1073" s="110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4105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1556</v>
      </c>
      <c r="K1074" s="66" t="s">
        <v>4125</v>
      </c>
      <c r="L1074" s="67"/>
      <c r="M1074" s="63" t="s">
        <v>3648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61" t="str">
        <f>IF(ISNA(VLOOKUP(X1074,Sheet2!J:J,1,0)),"//","")</f>
        <v/>
      </c>
      <c r="AC1074" s="110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4105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1556</v>
      </c>
      <c r="K1075" s="66" t="s">
        <v>4125</v>
      </c>
      <c r="L1075" s="67"/>
      <c r="M1075" s="63" t="s">
        <v>3649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61" t="str">
        <f>IF(ISNA(VLOOKUP(X1075,Sheet2!J:J,1,0)),"//","")</f>
        <v/>
      </c>
      <c r="AC1075" s="110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4105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1556</v>
      </c>
      <c r="K1076" s="66" t="s">
        <v>4125</v>
      </c>
      <c r="L1076" s="67"/>
      <c r="M1076" s="63" t="s">
        <v>3650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2444</v>
      </c>
      <c r="U1076" s="70" t="s">
        <v>2444</v>
      </c>
      <c r="V1076" s="70" t="s">
        <v>2444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61" t="str">
        <f>IF(ISNA(VLOOKUP(X1076,Sheet2!J:J,1,0)),"//","")</f>
        <v/>
      </c>
      <c r="AC1076" s="110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4105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1556</v>
      </c>
      <c r="K1077" s="66" t="s">
        <v>4125</v>
      </c>
      <c r="L1077" s="67"/>
      <c r="M1077" s="63" t="s">
        <v>3651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61" t="str">
        <f>IF(ISNA(VLOOKUP(X1077,Sheet2!J:J,1,0)),"//","")</f>
        <v/>
      </c>
      <c r="AC1077" s="110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4105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1556</v>
      </c>
      <c r="K1078" s="66" t="s">
        <v>4125</v>
      </c>
      <c r="L1078" s="67"/>
      <c r="M1078" s="63" t="s">
        <v>3652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2444</v>
      </c>
      <c r="U1078" s="70" t="s">
        <v>2444</v>
      </c>
      <c r="V1078" s="70" t="s">
        <v>2444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61" t="str">
        <f>IF(ISNA(VLOOKUP(X1078,Sheet2!J:J,1,0)),"//","")</f>
        <v/>
      </c>
      <c r="AC1078" s="110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4105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1556</v>
      </c>
      <c r="K1079" s="66" t="s">
        <v>4125</v>
      </c>
      <c r="L1079" s="67"/>
      <c r="M1079" s="63" t="s">
        <v>3653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2444</v>
      </c>
      <c r="U1079" s="70" t="s">
        <v>2444</v>
      </c>
      <c r="V1079" s="70" t="s">
        <v>2444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61" t="str">
        <f>IF(ISNA(VLOOKUP(X1079,Sheet2!J:J,1,0)),"//","")</f>
        <v/>
      </c>
      <c r="AC1079" s="110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4105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1556</v>
      </c>
      <c r="K1080" s="66" t="s">
        <v>4125</v>
      </c>
      <c r="L1080" s="67"/>
      <c r="M1080" s="63" t="s">
        <v>3654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2444</v>
      </c>
      <c r="U1080" s="70" t="s">
        <v>2444</v>
      </c>
      <c r="V1080" s="70" t="s">
        <v>2444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61" t="str">
        <f>IF(ISNA(VLOOKUP(X1080,Sheet2!J:J,1,0)),"//","")</f>
        <v/>
      </c>
      <c r="AC1080" s="110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4105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1556</v>
      </c>
      <c r="K1081" s="66" t="s">
        <v>4125</v>
      </c>
      <c r="L1081" s="67"/>
      <c r="M1081" s="63" t="s">
        <v>3655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2444</v>
      </c>
      <c r="U1081" s="70" t="s">
        <v>2444</v>
      </c>
      <c r="V1081" s="70" t="s">
        <v>2444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61" t="str">
        <f>IF(ISNA(VLOOKUP(X1081,Sheet2!J:J,1,0)),"//","")</f>
        <v/>
      </c>
      <c r="AC1081" s="110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4105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1556</v>
      </c>
      <c r="K1082" s="66" t="s">
        <v>4125</v>
      </c>
      <c r="L1082" s="67"/>
      <c r="M1082" s="63" t="s">
        <v>3656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2444</v>
      </c>
      <c r="U1082" s="70" t="s">
        <v>2444</v>
      </c>
      <c r="V1082" s="70" t="s">
        <v>2444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61" t="str">
        <f>IF(ISNA(VLOOKUP(X1082,Sheet2!J:J,1,0)),"//","")</f>
        <v/>
      </c>
      <c r="AC1082" s="110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4106</v>
      </c>
      <c r="D1083" s="59" t="s">
        <v>3452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1556</v>
      </c>
      <c r="K1083" s="66" t="s">
        <v>4125</v>
      </c>
      <c r="L1083" s="67"/>
      <c r="M1083" s="63" t="s">
        <v>3452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2444</v>
      </c>
      <c r="U1083" s="70" t="s">
        <v>2444</v>
      </c>
      <c r="V1083" s="70" t="s">
        <v>2444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61" t="str">
        <f>IF(ISNA(VLOOKUP(X1083,Sheet2!J:J,1,0)),"//","")</f>
        <v/>
      </c>
      <c r="AC1083" s="110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4105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1556</v>
      </c>
      <c r="K1084" s="66" t="s">
        <v>4125</v>
      </c>
      <c r="L1084" s="67"/>
      <c r="M1084" s="63" t="s">
        <v>3657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2444</v>
      </c>
      <c r="U1084" s="70" t="s">
        <v>2444</v>
      </c>
      <c r="V1084" s="70" t="s">
        <v>2444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61" t="str">
        <f>IF(ISNA(VLOOKUP(X1084,Sheet2!J:J,1,0)),"//","")</f>
        <v/>
      </c>
      <c r="AC1084" s="110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4105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1556</v>
      </c>
      <c r="K1085" s="66" t="s">
        <v>4125</v>
      </c>
      <c r="L1085" s="67"/>
      <c r="M1085" s="63" t="s">
        <v>3658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2444</v>
      </c>
      <c r="U1085" s="70" t="s">
        <v>2444</v>
      </c>
      <c r="V1085" s="70" t="s">
        <v>2444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61" t="str">
        <f>IF(ISNA(VLOOKUP(X1085,Sheet2!J:J,1,0)),"//","")</f>
        <v/>
      </c>
      <c r="AC1085" s="110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4105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1556</v>
      </c>
      <c r="K1086" s="66" t="s">
        <v>4125</v>
      </c>
      <c r="L1086" s="67"/>
      <c r="M1086" s="63" t="s">
        <v>3659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2444</v>
      </c>
      <c r="U1086" s="70" t="s">
        <v>2444</v>
      </c>
      <c r="V1086" s="70" t="s">
        <v>2444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61" t="str">
        <f>IF(ISNA(VLOOKUP(X1086,Sheet2!J:J,1,0)),"//","")</f>
        <v/>
      </c>
      <c r="AC1086" s="110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4105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1556</v>
      </c>
      <c r="K1087" s="66" t="s">
        <v>4125</v>
      </c>
      <c r="L1087" s="67"/>
      <c r="M1087" s="63" t="s">
        <v>3660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2444</v>
      </c>
      <c r="U1087" s="70" t="s">
        <v>2444</v>
      </c>
      <c r="V1087" s="70" t="s">
        <v>2444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61" t="str">
        <f>IF(ISNA(VLOOKUP(X1087,Sheet2!J:J,1,0)),"//","")</f>
        <v/>
      </c>
      <c r="AC1087" s="110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4105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1556</v>
      </c>
      <c r="K1088" s="66" t="s">
        <v>4125</v>
      </c>
      <c r="L1088" s="67"/>
      <c r="M1088" s="63" t="s">
        <v>3661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2444</v>
      </c>
      <c r="U1088" s="70" t="s">
        <v>2444</v>
      </c>
      <c r="V1088" s="70" t="s">
        <v>2444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61" t="str">
        <f>IF(ISNA(VLOOKUP(X1088,Sheet2!J:J,1,0)),"//","")</f>
        <v/>
      </c>
      <c r="AC1088" s="110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4105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1556</v>
      </c>
      <c r="K1089" s="66" t="s">
        <v>4125</v>
      </c>
      <c r="L1089" s="67"/>
      <c r="M1089" s="63" t="s">
        <v>3662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2444</v>
      </c>
      <c r="U1089" s="70" t="s">
        <v>2444</v>
      </c>
      <c r="V1089" s="70" t="s">
        <v>2444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61" t="str">
        <f>IF(ISNA(VLOOKUP(X1089,Sheet2!J:J,1,0)),"//","")</f>
        <v/>
      </c>
      <c r="AC1089" s="110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4105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1556</v>
      </c>
      <c r="K1090" s="66" t="s">
        <v>4125</v>
      </c>
      <c r="L1090" s="67"/>
      <c r="M1090" s="63" t="s">
        <v>3663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2444</v>
      </c>
      <c r="U1090" s="70" t="s">
        <v>2444</v>
      </c>
      <c r="V1090" s="70" t="s">
        <v>2444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61" t="str">
        <f>IF(ISNA(VLOOKUP(X1090,Sheet2!J:J,1,0)),"//","")</f>
        <v/>
      </c>
      <c r="AC1090" s="110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4105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1556</v>
      </c>
      <c r="K1091" s="66" t="s">
        <v>4125</v>
      </c>
      <c r="L1091" s="67"/>
      <c r="M1091" s="63" t="s">
        <v>3664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2444</v>
      </c>
      <c r="U1091" s="70" t="s">
        <v>2444</v>
      </c>
      <c r="V1091" s="70" t="s">
        <v>2444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61" t="str">
        <f>IF(ISNA(VLOOKUP(X1091,Sheet2!J:J,1,0)),"//","")</f>
        <v/>
      </c>
      <c r="AC1091" s="110" t="str">
        <f t="shared" si="257"/>
        <v/>
      </c>
      <c r="AD1091" t="b">
        <f t="shared" si="258"/>
        <v>1</v>
      </c>
    </row>
    <row r="1092" spans="1:30" s="17" customFormat="1">
      <c r="A1092" s="110">
        <f t="shared" si="259"/>
        <v>1092</v>
      </c>
      <c r="B1092" s="55">
        <f t="shared" si="251"/>
        <v>1068</v>
      </c>
      <c r="C1092" s="112" t="s">
        <v>4105</v>
      </c>
      <c r="D1092" s="112" t="s">
        <v>7</v>
      </c>
      <c r="E1092" s="137" t="str">
        <f t="shared" ref="E1092:E1093" si="263">CHAR(34)&amp;IF(B1092&lt;10,"000",IF(B1092&lt;100,"00",IF(B1092&lt;1000,"0","")))&amp;$B1092&amp;CHAR(34)</f>
        <v>"1068"</v>
      </c>
      <c r="F1092" s="113" t="str">
        <f t="shared" ref="F1092:F1093" si="264">E1092</f>
        <v>"1068"</v>
      </c>
      <c r="G1092" s="194">
        <v>0</v>
      </c>
      <c r="H1092" s="194">
        <v>0</v>
      </c>
      <c r="I1092" s="181" t="s">
        <v>28</v>
      </c>
      <c r="J1092" s="114" t="s">
        <v>1556</v>
      </c>
      <c r="K1092" s="115" t="s">
        <v>4125</v>
      </c>
      <c r="M1092" s="138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10" t="s">
        <v>2444</v>
      </c>
      <c r="U1092" s="117" t="s">
        <v>2444</v>
      </c>
      <c r="V1092" s="117" t="s">
        <v>2444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61" t="str">
        <f>IF(ISNA(VLOOKUP(X1092,Sheet2!J:J,1,0)),"//","")</f>
        <v/>
      </c>
      <c r="AC1092" s="110" t="str">
        <f t="shared" si="257"/>
        <v/>
      </c>
      <c r="AD1092" t="b">
        <f t="shared" si="258"/>
        <v>1</v>
      </c>
    </row>
    <row r="1093" spans="1:30" s="17" customFormat="1">
      <c r="A1093" s="110">
        <f t="shared" si="259"/>
        <v>1093</v>
      </c>
      <c r="B1093" s="55">
        <f t="shared" si="251"/>
        <v>1069</v>
      </c>
      <c r="C1093" s="112" t="s">
        <v>4105</v>
      </c>
      <c r="D1093" s="112" t="s">
        <v>7</v>
      </c>
      <c r="E1093" s="137" t="str">
        <f t="shared" si="263"/>
        <v>"1069"</v>
      </c>
      <c r="F1093" s="113" t="str">
        <f t="shared" si="264"/>
        <v>"1069"</v>
      </c>
      <c r="G1093" s="194">
        <v>0</v>
      </c>
      <c r="H1093" s="194">
        <v>0</v>
      </c>
      <c r="I1093" s="181" t="s">
        <v>28</v>
      </c>
      <c r="J1093" s="114" t="s">
        <v>1556</v>
      </c>
      <c r="K1093" s="115" t="s">
        <v>4125</v>
      </c>
      <c r="M1093" s="138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10" t="s">
        <v>2444</v>
      </c>
      <c r="U1093" s="117" t="s">
        <v>2444</v>
      </c>
      <c r="V1093" s="117" t="s">
        <v>2444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61" t="str">
        <f>IF(ISNA(VLOOKUP(X1093,Sheet2!J:J,1,0)),"//","")</f>
        <v/>
      </c>
      <c r="AC1093" s="110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4105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1556</v>
      </c>
      <c r="K1094" s="66" t="s">
        <v>4125</v>
      </c>
      <c r="L1094" s="67"/>
      <c r="M1094" s="63" t="s">
        <v>3665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2444</v>
      </c>
      <c r="U1094" s="70" t="s">
        <v>2444</v>
      </c>
      <c r="V1094" s="70" t="s">
        <v>2444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61" t="str">
        <f>IF(ISNA(VLOOKUP(X1094,Sheet2!J:J,1,0)),"//","")</f>
        <v/>
      </c>
      <c r="AC1094" s="110" t="str">
        <f t="shared" si="257"/>
        <v/>
      </c>
      <c r="AD1094" t="b">
        <f t="shared" si="258"/>
        <v>1</v>
      </c>
    </row>
    <row r="1095" spans="1:30" s="17" customFormat="1">
      <c r="A1095" s="110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2" t="s">
        <v>4105</v>
      </c>
      <c r="D1095" s="112" t="s">
        <v>7</v>
      </c>
      <c r="E1095" s="137" t="str">
        <f t="shared" ref="E1095:E1096" si="267">CHAR(34)&amp;IF(B1095&lt;10,"000",IF(B1095&lt;100,"00",IF(B1095&lt;1000,"0","")))&amp;$B1095&amp;CHAR(34)</f>
        <v>"1071"</v>
      </c>
      <c r="F1095" s="113" t="str">
        <f t="shared" ref="F1095:F1096" si="268">E1095</f>
        <v>"1071"</v>
      </c>
      <c r="G1095" s="194">
        <v>0</v>
      </c>
      <c r="H1095" s="194">
        <v>0</v>
      </c>
      <c r="I1095" s="181" t="s">
        <v>28</v>
      </c>
      <c r="J1095" s="114" t="s">
        <v>1556</v>
      </c>
      <c r="K1095" s="115" t="s">
        <v>4125</v>
      </c>
      <c r="M1095" s="138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10" t="s">
        <v>2444</v>
      </c>
      <c r="U1095" s="117" t="s">
        <v>2444</v>
      </c>
      <c r="V1095" s="117" t="s">
        <v>2444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61" t="str">
        <f>IF(ISNA(VLOOKUP(X1095,Sheet2!J:J,1,0)),"//","")</f>
        <v/>
      </c>
      <c r="AC1095" s="110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10">
        <f t="shared" si="259"/>
        <v>1096</v>
      </c>
      <c r="B1096" s="55">
        <f t="shared" si="266"/>
        <v>1072</v>
      </c>
      <c r="C1096" s="112" t="s">
        <v>4105</v>
      </c>
      <c r="D1096" s="112" t="s">
        <v>7</v>
      </c>
      <c r="E1096" s="137" t="str">
        <f t="shared" si="267"/>
        <v>"1072"</v>
      </c>
      <c r="F1096" s="113" t="str">
        <f t="shared" si="268"/>
        <v>"1072"</v>
      </c>
      <c r="G1096" s="194">
        <v>0</v>
      </c>
      <c r="H1096" s="194">
        <v>0</v>
      </c>
      <c r="I1096" s="181" t="s">
        <v>28</v>
      </c>
      <c r="J1096" s="114" t="s">
        <v>1556</v>
      </c>
      <c r="K1096" s="115" t="s">
        <v>4125</v>
      </c>
      <c r="M1096" s="138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10" t="s">
        <v>2444</v>
      </c>
      <c r="U1096" s="117" t="s">
        <v>2444</v>
      </c>
      <c r="V1096" s="117" t="s">
        <v>2444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61" t="str">
        <f>IF(ISNA(VLOOKUP(X1096,Sheet2!J:J,1,0)),"//","")</f>
        <v/>
      </c>
      <c r="AC1096" s="110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4105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1556</v>
      </c>
      <c r="K1097" s="66" t="s">
        <v>4125</v>
      </c>
      <c r="L1097" s="67"/>
      <c r="M1097" s="63" t="s">
        <v>3666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2444</v>
      </c>
      <c r="U1097" s="70" t="s">
        <v>2444</v>
      </c>
      <c r="V1097" s="70" t="s">
        <v>2444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61" t="str">
        <f>IF(ISNA(VLOOKUP(X1097,Sheet2!J:J,1,0)),"//","")</f>
        <v/>
      </c>
      <c r="AC1097" s="110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4106</v>
      </c>
      <c r="D1098" s="59" t="s">
        <v>3453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1556</v>
      </c>
      <c r="K1098" s="66" t="s">
        <v>4125</v>
      </c>
      <c r="L1098" s="67"/>
      <c r="M1098" s="63" t="s">
        <v>3453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2444</v>
      </c>
      <c r="U1098" s="70" t="s">
        <v>2444</v>
      </c>
      <c r="V1098" s="70" t="s">
        <v>2444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61" t="str">
        <f>IF(ISNA(VLOOKUP(X1098,Sheet2!J:J,1,0)),"//","")</f>
        <v/>
      </c>
      <c r="AC1098" s="110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4106</v>
      </c>
      <c r="D1099" s="59" t="s">
        <v>3454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1556</v>
      </c>
      <c r="K1099" s="66" t="s">
        <v>4125</v>
      </c>
      <c r="L1099" s="67"/>
      <c r="M1099" s="63" t="s">
        <v>3454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2444</v>
      </c>
      <c r="U1099" s="70" t="s">
        <v>2444</v>
      </c>
      <c r="V1099" s="70" t="s">
        <v>2444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61" t="str">
        <f>IF(ISNA(VLOOKUP(X1099,Sheet2!J:J,1,0)),"//","")</f>
        <v/>
      </c>
      <c r="AC1099" s="110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4106</v>
      </c>
      <c r="D1100" s="59" t="s">
        <v>3455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1556</v>
      </c>
      <c r="K1100" s="66" t="s">
        <v>4125</v>
      </c>
      <c r="L1100" s="67"/>
      <c r="M1100" s="63" t="s">
        <v>3455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2444</v>
      </c>
      <c r="U1100" s="70" t="s">
        <v>2444</v>
      </c>
      <c r="V1100" s="70" t="s">
        <v>2444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61" t="str">
        <f>IF(ISNA(VLOOKUP(X1100,Sheet2!J:J,1,0)),"//","")</f>
        <v/>
      </c>
      <c r="AC1100" s="110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4106</v>
      </c>
      <c r="D1101" s="59" t="s">
        <v>3456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1556</v>
      </c>
      <c r="K1101" s="66" t="s">
        <v>4125</v>
      </c>
      <c r="L1101" s="67"/>
      <c r="M1101" s="63" t="s">
        <v>3456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2444</v>
      </c>
      <c r="U1101" s="70" t="s">
        <v>2444</v>
      </c>
      <c r="V1101" s="70" t="s">
        <v>2444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61" t="str">
        <f>IF(ISNA(VLOOKUP(X1101,Sheet2!J:J,1,0)),"//","")</f>
        <v/>
      </c>
      <c r="AC1101" s="110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4105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1556</v>
      </c>
      <c r="K1102" s="66" t="s">
        <v>4125</v>
      </c>
      <c r="L1102" s="67"/>
      <c r="M1102" s="63" t="s">
        <v>3667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2444</v>
      </c>
      <c r="U1102" s="70" t="s">
        <v>2444</v>
      </c>
      <c r="V1102" s="70" t="s">
        <v>2444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61" t="str">
        <f>IF(ISNA(VLOOKUP(X1102,Sheet2!J:J,1,0)),"//","")</f>
        <v/>
      </c>
      <c r="AC1102" s="110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4106</v>
      </c>
      <c r="D1103" s="59" t="s">
        <v>3457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1556</v>
      </c>
      <c r="K1103" s="66" t="s">
        <v>4125</v>
      </c>
      <c r="L1103" s="67"/>
      <c r="M1103" s="63" t="s">
        <v>3457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2444</v>
      </c>
      <c r="U1103" s="70" t="s">
        <v>2444</v>
      </c>
      <c r="V1103" s="70" t="s">
        <v>2444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61" t="str">
        <f>IF(ISNA(VLOOKUP(X1103,Sheet2!J:J,1,0)),"//","")</f>
        <v/>
      </c>
      <c r="AC1103" s="110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4106</v>
      </c>
      <c r="D1104" s="59" t="s">
        <v>3458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1556</v>
      </c>
      <c r="K1104" s="66" t="s">
        <v>4125</v>
      </c>
      <c r="L1104" s="67"/>
      <c r="M1104" s="63" t="s">
        <v>3458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2444</v>
      </c>
      <c r="U1104" s="70" t="s">
        <v>2444</v>
      </c>
      <c r="V1104" s="70" t="s">
        <v>2444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61" t="str">
        <f>IF(ISNA(VLOOKUP(X1104,Sheet2!J:J,1,0)),"//","")</f>
        <v/>
      </c>
      <c r="AC1104" s="110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4105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1556</v>
      </c>
      <c r="K1105" s="66" t="s">
        <v>4125</v>
      </c>
      <c r="L1105" s="67"/>
      <c r="M1105" s="63" t="s">
        <v>3668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61" t="str">
        <f>IF(ISNA(VLOOKUP(X1105,Sheet2!J:J,1,0)),"//","")</f>
        <v/>
      </c>
      <c r="AC1105" s="110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4106</v>
      </c>
      <c r="D1106" s="59" t="s">
        <v>3459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1556</v>
      </c>
      <c r="K1106" s="66" t="s">
        <v>4125</v>
      </c>
      <c r="L1106" s="67"/>
      <c r="M1106" s="63" t="s">
        <v>3459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2444</v>
      </c>
      <c r="U1106" s="70" t="s">
        <v>2444</v>
      </c>
      <c r="V1106" s="70" t="s">
        <v>2444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61" t="str">
        <f>IF(ISNA(VLOOKUP(X1106,Sheet2!J:J,1,0)),"//","")</f>
        <v/>
      </c>
      <c r="AC1106" s="110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4105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1556</v>
      </c>
      <c r="K1107" s="66" t="s">
        <v>4125</v>
      </c>
      <c r="L1107" s="67"/>
      <c r="M1107" s="63" t="s">
        <v>3669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2444</v>
      </c>
      <c r="U1107" s="70" t="s">
        <v>2444</v>
      </c>
      <c r="V1107" s="70" t="s">
        <v>2444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61" t="str">
        <f>IF(ISNA(VLOOKUP(X1107,Sheet2!J:J,1,0)),"//","")</f>
        <v/>
      </c>
      <c r="AC1107" s="110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4105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1556</v>
      </c>
      <c r="K1108" s="66" t="s">
        <v>4125</v>
      </c>
      <c r="L1108" s="67"/>
      <c r="M1108" s="63" t="s">
        <v>3670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2444</v>
      </c>
      <c r="U1108" s="70" t="s">
        <v>2444</v>
      </c>
      <c r="V1108" s="70" t="s">
        <v>2444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61" t="str">
        <f>IF(ISNA(VLOOKUP(X1108,Sheet2!J:J,1,0)),"//","")</f>
        <v/>
      </c>
      <c r="AC1108" s="110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4105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1556</v>
      </c>
      <c r="K1109" s="66" t="s">
        <v>4125</v>
      </c>
      <c r="L1109" s="67"/>
      <c r="M1109" s="63" t="s">
        <v>3671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61" t="str">
        <f>IF(ISNA(VLOOKUP(X1109,Sheet2!J:J,1,0)),"//","")</f>
        <v/>
      </c>
      <c r="AC1109" s="110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4105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1556</v>
      </c>
      <c r="K1110" s="66" t="s">
        <v>4125</v>
      </c>
      <c r="L1110" s="67"/>
      <c r="M1110" s="63" t="s">
        <v>3672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61" t="str">
        <f>IF(ISNA(VLOOKUP(X1110,Sheet2!J:J,1,0)),"//","")</f>
        <v/>
      </c>
      <c r="AC1110" s="110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4106</v>
      </c>
      <c r="D1111" s="59" t="s">
        <v>1591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1556</v>
      </c>
      <c r="K1111" s="66" t="s">
        <v>4125</v>
      </c>
      <c r="L1111" s="67"/>
      <c r="M1111" s="63" t="s">
        <v>1591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61" t="str">
        <f>IF(ISNA(VLOOKUP(X1111,Sheet2!J:J,1,0)),"//","")</f>
        <v/>
      </c>
      <c r="AC1111" s="110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4106</v>
      </c>
      <c r="D1112" s="59" t="s">
        <v>1939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1556</v>
      </c>
      <c r="K1112" s="66" t="s">
        <v>4125</v>
      </c>
      <c r="L1112" s="67"/>
      <c r="M1112" s="63" t="s">
        <v>1939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61" t="str">
        <f>IF(ISNA(VLOOKUP(X1112,Sheet2!J:J,1,0)),"//","")</f>
        <v/>
      </c>
      <c r="AC1112" s="110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4105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1556</v>
      </c>
      <c r="K1113" s="66" t="s">
        <v>4125</v>
      </c>
      <c r="L1113" s="67"/>
      <c r="M1113" s="63" t="s">
        <v>3673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61" t="str">
        <f>IF(ISNA(VLOOKUP(X1113,Sheet2!J:J,1,0)),"//","")</f>
        <v/>
      </c>
      <c r="AC1113" s="110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4105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1556</v>
      </c>
      <c r="K1114" s="66" t="s">
        <v>4125</v>
      </c>
      <c r="L1114" s="67"/>
      <c r="M1114" s="63" t="s">
        <v>3674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61" t="str">
        <f>IF(ISNA(VLOOKUP(X1114,Sheet2!J:J,1,0)),"//","")</f>
        <v/>
      </c>
      <c r="AC1114" s="110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4106</v>
      </c>
      <c r="D1115" s="59" t="s">
        <v>3460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1556</v>
      </c>
      <c r="K1115" s="66" t="s">
        <v>4125</v>
      </c>
      <c r="L1115" s="67"/>
      <c r="M1115" s="63" t="s">
        <v>3460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61" t="str">
        <f>IF(ISNA(VLOOKUP(X1115,Sheet2!J:J,1,0)),"//","")</f>
        <v/>
      </c>
      <c r="AC1115" s="110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4105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1556</v>
      </c>
      <c r="K1116" s="66" t="s">
        <v>4125</v>
      </c>
      <c r="L1116" s="67"/>
      <c r="M1116" s="63" t="s">
        <v>3675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61" t="str">
        <f>IF(ISNA(VLOOKUP(X1116,Sheet2!J:J,1,0)),"//","")</f>
        <v/>
      </c>
      <c r="AC1116" s="110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4105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1556</v>
      </c>
      <c r="K1117" s="66" t="s">
        <v>4125</v>
      </c>
      <c r="L1117" s="67"/>
      <c r="M1117" s="63" t="s">
        <v>3676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61" t="str">
        <f>IF(ISNA(VLOOKUP(X1117,Sheet2!J:J,1,0)),"//","")</f>
        <v/>
      </c>
      <c r="AC1117" s="110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4105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1556</v>
      </c>
      <c r="K1118" s="66" t="s">
        <v>4125</v>
      </c>
      <c r="L1118" s="67"/>
      <c r="M1118" s="63" t="s">
        <v>3677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61" t="str">
        <f>IF(ISNA(VLOOKUP(X1118,Sheet2!J:J,1,0)),"//","")</f>
        <v/>
      </c>
      <c r="AC1118" s="110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4105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1556</v>
      </c>
      <c r="K1119" s="66" t="s">
        <v>4125</v>
      </c>
      <c r="L1119" s="67"/>
      <c r="M1119" s="63" t="s">
        <v>3678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61" t="str">
        <f>IF(ISNA(VLOOKUP(X1119,Sheet2!J:J,1,0)),"//","")</f>
        <v/>
      </c>
      <c r="AC1119" s="110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4106</v>
      </c>
      <c r="D1120" s="59" t="s">
        <v>3461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1556</v>
      </c>
      <c r="K1120" s="66" t="s">
        <v>4125</v>
      </c>
      <c r="L1120" s="67"/>
      <c r="M1120" s="63" t="s">
        <v>3461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61" t="str">
        <f>IF(ISNA(VLOOKUP(X1120,Sheet2!J:J,1,0)),"//","")</f>
        <v/>
      </c>
      <c r="AC1120" s="110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4105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1556</v>
      </c>
      <c r="K1121" s="66" t="s">
        <v>4125</v>
      </c>
      <c r="L1121" s="67"/>
      <c r="M1121" s="63" t="s">
        <v>3679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61" t="str">
        <f>IF(ISNA(VLOOKUP(X1121,Sheet2!J:J,1,0)),"//","")</f>
        <v/>
      </c>
      <c r="AC1121" s="110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4106</v>
      </c>
      <c r="D1122" s="59" t="s">
        <v>3462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1556</v>
      </c>
      <c r="K1122" s="66" t="s">
        <v>4125</v>
      </c>
      <c r="L1122" s="67"/>
      <c r="M1122" s="63" t="s">
        <v>3462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61" t="str">
        <f>IF(ISNA(VLOOKUP(X1122,Sheet2!J:J,1,0)),"//","")</f>
        <v/>
      </c>
      <c r="AC1122" s="110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4106</v>
      </c>
      <c r="D1123" s="59" t="s">
        <v>3463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1556</v>
      </c>
      <c r="K1123" s="66" t="s">
        <v>4125</v>
      </c>
      <c r="L1123" s="64"/>
      <c r="M1123" s="63" t="s">
        <v>3463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61" t="str">
        <f>IF(ISNA(VLOOKUP(X1123,Sheet2!J:J,1,0)),"//","")</f>
        <v/>
      </c>
      <c r="AC1123" s="110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4106</v>
      </c>
      <c r="D1124" s="59" t="s">
        <v>3464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1556</v>
      </c>
      <c r="K1124" s="66" t="s">
        <v>4125</v>
      </c>
      <c r="L1124" s="67"/>
      <c r="M1124" s="63" t="s">
        <v>3464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61" t="str">
        <f>IF(ISNA(VLOOKUP(X1124,Sheet2!J:J,1,0)),"//","")</f>
        <v/>
      </c>
      <c r="AC1124" s="110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4106</v>
      </c>
      <c r="D1125" s="59" t="s">
        <v>3465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1556</v>
      </c>
      <c r="K1125" s="66" t="s">
        <v>4125</v>
      </c>
      <c r="L1125" s="67"/>
      <c r="M1125" s="63" t="s">
        <v>3465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61" t="str">
        <f>IF(ISNA(VLOOKUP(X1125,Sheet2!J:J,1,0)),"//","")</f>
        <v/>
      </c>
      <c r="AC1125" s="110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4106</v>
      </c>
      <c r="D1126" s="59" t="s">
        <v>3466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1556</v>
      </c>
      <c r="K1126" s="66" t="s">
        <v>4125</v>
      </c>
      <c r="L1126" s="67"/>
      <c r="M1126" s="63" t="s">
        <v>3466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61" t="str">
        <f>IF(ISNA(VLOOKUP(X1126,Sheet2!J:J,1,0)),"//","")</f>
        <v/>
      </c>
      <c r="AC1126" s="110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4105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1556</v>
      </c>
      <c r="K1127" s="66" t="s">
        <v>4125</v>
      </c>
      <c r="L1127" s="67"/>
      <c r="M1127" s="63" t="s">
        <v>3680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61" t="str">
        <f>IF(ISNA(VLOOKUP(X1127,Sheet2!J:J,1,0)),"//","")</f>
        <v/>
      </c>
      <c r="AC1127" s="110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4106</v>
      </c>
      <c r="D1128" s="59" t="s">
        <v>3467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1556</v>
      </c>
      <c r="K1128" s="66" t="s">
        <v>4125</v>
      </c>
      <c r="L1128" s="67"/>
      <c r="M1128" s="63" t="s">
        <v>3467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61" t="str">
        <f>IF(ISNA(VLOOKUP(X1128,Sheet2!J:J,1,0)),"//","")</f>
        <v/>
      </c>
      <c r="AC1128" s="110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4106</v>
      </c>
      <c r="D1129" s="59" t="s">
        <v>3468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1556</v>
      </c>
      <c r="K1129" s="66" t="s">
        <v>4125</v>
      </c>
      <c r="L1129" s="67"/>
      <c r="M1129" s="63" t="s">
        <v>3468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61" t="str">
        <f>IF(ISNA(VLOOKUP(X1129,Sheet2!J:J,1,0)),"//","")</f>
        <v/>
      </c>
      <c r="AC1129" s="110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4105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1556</v>
      </c>
      <c r="K1130" s="66" t="s">
        <v>4125</v>
      </c>
      <c r="L1130" s="67"/>
      <c r="M1130" s="63" t="s">
        <v>3681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61" t="str">
        <f>IF(ISNA(VLOOKUP(X1130,Sheet2!J:J,1,0)),"//","")</f>
        <v/>
      </c>
      <c r="AC1130" s="110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4105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1556</v>
      </c>
      <c r="K1131" s="66" t="s">
        <v>4125</v>
      </c>
      <c r="L1131" s="67"/>
      <c r="M1131" s="63" t="s">
        <v>3682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61" t="str">
        <f>IF(ISNA(VLOOKUP(X1131,Sheet2!J:J,1,0)),"//","")</f>
        <v/>
      </c>
      <c r="AC1131" s="110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4106</v>
      </c>
      <c r="D1132" s="59" t="s">
        <v>3469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1556</v>
      </c>
      <c r="K1132" s="66" t="s">
        <v>4125</v>
      </c>
      <c r="L1132" s="67"/>
      <c r="M1132" s="63" t="s">
        <v>3469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61" t="str">
        <f>IF(ISNA(VLOOKUP(X1132,Sheet2!J:J,1,0)),"//","")</f>
        <v/>
      </c>
      <c r="AC1132" s="110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4105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1556</v>
      </c>
      <c r="K1133" s="66" t="s">
        <v>4125</v>
      </c>
      <c r="L1133" s="67"/>
      <c r="M1133" s="63" t="s">
        <v>3683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61" t="str">
        <f>IF(ISNA(VLOOKUP(X1133,Sheet2!J:J,1,0)),"//","")</f>
        <v/>
      </c>
      <c r="AC1133" s="110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4106</v>
      </c>
      <c r="D1134" s="59" t="s">
        <v>3470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1556</v>
      </c>
      <c r="K1134" s="66" t="s">
        <v>4125</v>
      </c>
      <c r="L1134" s="67"/>
      <c r="M1134" s="63" t="s">
        <v>3470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61" t="str">
        <f>IF(ISNA(VLOOKUP(X1134,Sheet2!J:J,1,0)),"//","")</f>
        <v/>
      </c>
      <c r="AC1134" s="110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4105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1556</v>
      </c>
      <c r="K1135" s="66" t="s">
        <v>4125</v>
      </c>
      <c r="L1135" s="67"/>
      <c r="M1135" s="63" t="s">
        <v>2140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61" t="str">
        <f>IF(ISNA(VLOOKUP(X1135,Sheet2!J:J,1,0)),"//","")</f>
        <v/>
      </c>
      <c r="AC1135" s="110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4105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1556</v>
      </c>
      <c r="K1136" s="66" t="s">
        <v>4125</v>
      </c>
      <c r="L1136" s="67"/>
      <c r="M1136" s="63" t="s">
        <v>1918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61" t="str">
        <f>IF(ISNA(VLOOKUP(X1136,Sheet2!J:J,1,0)),"//","")</f>
        <v/>
      </c>
      <c r="AC1136" s="110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4105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1556</v>
      </c>
      <c r="K1137" s="66" t="s">
        <v>4125</v>
      </c>
      <c r="L1137" s="67"/>
      <c r="M1137" s="63" t="s">
        <v>1928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61" t="str">
        <f>IF(ISNA(VLOOKUP(X1137,Sheet2!J:J,1,0)),"//","")</f>
        <v/>
      </c>
      <c r="AC1137" s="110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4106</v>
      </c>
      <c r="D1138" s="59" t="s">
        <v>3471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1556</v>
      </c>
      <c r="K1138" s="66" t="s">
        <v>4125</v>
      </c>
      <c r="L1138" s="67"/>
      <c r="M1138" s="63" t="s">
        <v>3471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61" t="str">
        <f>IF(ISNA(VLOOKUP(X1138,Sheet2!J:J,1,0)),"//","")</f>
        <v/>
      </c>
      <c r="AC1138" s="110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4106</v>
      </c>
      <c r="D1139" s="59" t="s">
        <v>3472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1556</v>
      </c>
      <c r="K1139" s="66" t="s">
        <v>4125</v>
      </c>
      <c r="L1139" s="67"/>
      <c r="M1139" s="63" t="s">
        <v>3472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61" t="str">
        <f>IF(ISNA(VLOOKUP(X1139,Sheet2!J:J,1,0)),"//","")</f>
        <v/>
      </c>
      <c r="AC1139" s="110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4106</v>
      </c>
      <c r="D1140" s="59" t="s">
        <v>3473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1556</v>
      </c>
      <c r="K1140" s="66" t="s">
        <v>4125</v>
      </c>
      <c r="L1140" s="67"/>
      <c r="M1140" s="63" t="s">
        <v>3473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61" t="str">
        <f>IF(ISNA(VLOOKUP(X1140,Sheet2!J:J,1,0)),"//","")</f>
        <v/>
      </c>
      <c r="AC1140" s="110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4105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1556</v>
      </c>
      <c r="K1141" s="66" t="s">
        <v>4125</v>
      </c>
      <c r="L1141" s="67"/>
      <c r="M1141" s="63" t="s">
        <v>3684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61" t="str">
        <f>IF(ISNA(VLOOKUP(X1141,Sheet2!J:J,1,0)),"//","")</f>
        <v/>
      </c>
      <c r="AC1141" s="110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4105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1556</v>
      </c>
      <c r="K1142" s="66" t="s">
        <v>4125</v>
      </c>
      <c r="L1142" s="67"/>
      <c r="M1142" s="63" t="s">
        <v>3685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61" t="str">
        <f>IF(ISNA(VLOOKUP(X1142,Sheet2!J:J,1,0)),"//","")</f>
        <v/>
      </c>
      <c r="AC1142" s="110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4105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1556</v>
      </c>
      <c r="K1143" s="66" t="s">
        <v>4125</v>
      </c>
      <c r="L1143" s="67"/>
      <c r="M1143" s="63" t="s">
        <v>3686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61" t="str">
        <f>IF(ISNA(VLOOKUP(X1143,Sheet2!J:J,1,0)),"//","")</f>
        <v/>
      </c>
      <c r="AC1143" s="110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4105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1556</v>
      </c>
      <c r="K1144" s="66" t="s">
        <v>4125</v>
      </c>
      <c r="L1144" s="67"/>
      <c r="M1144" s="63" t="s">
        <v>3687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61" t="str">
        <f>IF(ISNA(VLOOKUP(X1144,Sheet2!J:J,1,0)),"//","")</f>
        <v/>
      </c>
      <c r="AC1144" s="110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4105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1556</v>
      </c>
      <c r="K1145" s="66" t="s">
        <v>4125</v>
      </c>
      <c r="L1145" s="67"/>
      <c r="M1145" s="63" t="s">
        <v>3688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61" t="str">
        <f>IF(ISNA(VLOOKUP(X1145,Sheet2!J:J,1,0)),"//","")</f>
        <v/>
      </c>
      <c r="AC1145" s="110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4105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1556</v>
      </c>
      <c r="K1146" s="66" t="s">
        <v>4125</v>
      </c>
      <c r="L1146" s="67"/>
      <c r="M1146" s="63" t="s">
        <v>3689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61" t="str">
        <f>IF(ISNA(VLOOKUP(X1146,Sheet2!J:J,1,0)),"//","")</f>
        <v/>
      </c>
      <c r="AC1146" s="110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4105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1556</v>
      </c>
      <c r="K1147" s="66" t="s">
        <v>4125</v>
      </c>
      <c r="L1147" s="67"/>
      <c r="M1147" s="63" t="s">
        <v>3690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61" t="str">
        <f>IF(ISNA(VLOOKUP(X1147,Sheet2!J:J,1,0)),"//","")</f>
        <v/>
      </c>
      <c r="AC1147" s="110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4105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1556</v>
      </c>
      <c r="K1148" s="66" t="s">
        <v>4125</v>
      </c>
      <c r="L1148" s="67"/>
      <c r="M1148" s="63" t="s">
        <v>3691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61" t="str">
        <f>IF(ISNA(VLOOKUP(X1148,Sheet2!J:J,1,0)),"//","")</f>
        <v/>
      </c>
      <c r="AC1148" s="110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4105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1556</v>
      </c>
      <c r="K1149" s="66" t="s">
        <v>4125</v>
      </c>
      <c r="L1149" s="67"/>
      <c r="M1149" s="63" t="s">
        <v>3692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61" t="str">
        <f>IF(ISNA(VLOOKUP(X1149,Sheet2!J:J,1,0)),"//","")</f>
        <v/>
      </c>
      <c r="AC1149" s="110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4105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1556</v>
      </c>
      <c r="K1150" s="66" t="s">
        <v>4125</v>
      </c>
      <c r="L1150" s="67"/>
      <c r="M1150" s="63" t="s">
        <v>3693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61" t="str">
        <f>IF(ISNA(VLOOKUP(X1150,Sheet2!J:J,1,0)),"//","")</f>
        <v/>
      </c>
      <c r="AC1150" s="110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4105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1556</v>
      </c>
      <c r="K1151" s="66" t="s">
        <v>4125</v>
      </c>
      <c r="L1151" s="67"/>
      <c r="M1151" s="63" t="s">
        <v>3694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61" t="str">
        <f>IF(ISNA(VLOOKUP(X1151,Sheet2!J:J,1,0)),"//","")</f>
        <v/>
      </c>
      <c r="AC1151" s="110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4105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1556</v>
      </c>
      <c r="K1152" s="66" t="s">
        <v>4125</v>
      </c>
      <c r="L1152" s="67"/>
      <c r="M1152" s="63" t="s">
        <v>3695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61" t="str">
        <f>IF(ISNA(VLOOKUP(X1152,Sheet2!J:J,1,0)),"//","")</f>
        <v/>
      </c>
      <c r="AC1152" s="110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4105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1556</v>
      </c>
      <c r="K1153" s="66" t="s">
        <v>4125</v>
      </c>
      <c r="L1153" s="67"/>
      <c r="M1153" s="63" t="s">
        <v>3696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61" t="str">
        <f>IF(ISNA(VLOOKUP(X1153,Sheet2!J:J,1,0)),"//","")</f>
        <v/>
      </c>
      <c r="AC1153" s="110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4106</v>
      </c>
      <c r="D1154" s="59" t="s">
        <v>3474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1556</v>
      </c>
      <c r="K1154" s="66" t="s">
        <v>4125</v>
      </c>
      <c r="L1154" s="67"/>
      <c r="M1154" s="63" t="s">
        <v>3474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61" t="str">
        <f>IF(ISNA(VLOOKUP(X1154,Sheet2!J:J,1,0)),"//","")</f>
        <v/>
      </c>
      <c r="AC1154" s="110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4106</v>
      </c>
      <c r="D1155" s="59" t="s">
        <v>3475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1556</v>
      </c>
      <c r="K1155" s="66" t="s">
        <v>4125</v>
      </c>
      <c r="L1155" s="67"/>
      <c r="M1155" s="63" t="s">
        <v>3475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61" t="str">
        <f>IF(ISNA(VLOOKUP(X1155,Sheet2!J:J,1,0)),"//","")</f>
        <v/>
      </c>
      <c r="AC1155" s="110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4106</v>
      </c>
      <c r="D1156" s="59" t="s">
        <v>3476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1556</v>
      </c>
      <c r="K1156" s="66" t="s">
        <v>4125</v>
      </c>
      <c r="L1156" s="67"/>
      <c r="M1156" s="63" t="s">
        <v>3476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61" t="str">
        <f>IF(ISNA(VLOOKUP(X1156,Sheet2!J:J,1,0)),"//","")</f>
        <v/>
      </c>
      <c r="AC1156" s="110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4105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1556</v>
      </c>
      <c r="K1157" s="66" t="s">
        <v>4125</v>
      </c>
      <c r="L1157" s="67"/>
      <c r="M1157" s="63" t="s">
        <v>3697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61" t="str">
        <f>IF(ISNA(VLOOKUP(X1157,Sheet2!J:J,1,0)),"//","")</f>
        <v/>
      </c>
      <c r="AC1157" s="110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4105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1556</v>
      </c>
      <c r="K1158" s="66" t="s">
        <v>4125</v>
      </c>
      <c r="L1158" s="67"/>
      <c r="M1158" s="63" t="s">
        <v>3698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61" t="str">
        <f>IF(ISNA(VLOOKUP(X1158,Sheet2!J:J,1,0)),"//","")</f>
        <v/>
      </c>
      <c r="AC1158" s="110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4106</v>
      </c>
      <c r="D1159" s="59" t="s">
        <v>3477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1556</v>
      </c>
      <c r="K1159" s="66" t="s">
        <v>4125</v>
      </c>
      <c r="L1159" s="67"/>
      <c r="M1159" s="63" t="s">
        <v>3477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61" t="str">
        <f>IF(ISNA(VLOOKUP(X1159,Sheet2!J:J,1,0)),"//","")</f>
        <v/>
      </c>
      <c r="AC1159" s="110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4106</v>
      </c>
      <c r="D1160" s="59" t="s">
        <v>2251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1556</v>
      </c>
      <c r="K1160" s="66" t="s">
        <v>4125</v>
      </c>
      <c r="L1160" s="67"/>
      <c r="M1160" s="63" t="s">
        <v>2251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61" t="str">
        <f>IF(ISNA(VLOOKUP(X1160,Sheet2!J:J,1,0)),"//","")</f>
        <v/>
      </c>
      <c r="AC1160" s="110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4106</v>
      </c>
      <c r="D1161" s="59" t="s">
        <v>1145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1556</v>
      </c>
      <c r="K1161" s="66" t="s">
        <v>4125</v>
      </c>
      <c r="L1161" s="67"/>
      <c r="M1161" s="63" t="s">
        <v>1145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2868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61" t="str">
        <f>IF(ISNA(VLOOKUP(X1161,Sheet2!J:J,1,0)),"//","")</f>
        <v/>
      </c>
      <c r="AC1161" s="110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4106</v>
      </c>
      <c r="D1162" s="59" t="s">
        <v>1146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1556</v>
      </c>
      <c r="K1162" s="66" t="s">
        <v>4125</v>
      </c>
      <c r="L1162" s="67"/>
      <c r="M1162" s="63" t="s">
        <v>1146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2868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61" t="str">
        <f>IF(ISNA(VLOOKUP(X1162,Sheet2!J:J,1,0)),"//","")</f>
        <v/>
      </c>
      <c r="AC1162" s="110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4106</v>
      </c>
      <c r="D1163" s="59" t="s">
        <v>1147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1556</v>
      </c>
      <c r="K1163" s="66" t="s">
        <v>4125</v>
      </c>
      <c r="L1163" s="67"/>
      <c r="M1163" s="63" t="s">
        <v>1147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61" t="str">
        <f>IF(ISNA(VLOOKUP(X1163,Sheet2!J:J,1,0)),"//","")</f>
        <v/>
      </c>
      <c r="AC1163" s="110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4106</v>
      </c>
      <c r="D1164" s="59" t="s">
        <v>1148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1556</v>
      </c>
      <c r="K1164" s="66" t="s">
        <v>4125</v>
      </c>
      <c r="L1164" s="67"/>
      <c r="M1164" s="63" t="s">
        <v>1148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61" t="str">
        <f>IF(ISNA(VLOOKUP(X1164,Sheet2!J:J,1,0)),"//","")</f>
        <v/>
      </c>
      <c r="AC1164" s="110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4106</v>
      </c>
      <c r="D1165" s="59" t="s">
        <v>1149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1556</v>
      </c>
      <c r="K1165" s="66" t="s">
        <v>4125</v>
      </c>
      <c r="L1165" s="67"/>
      <c r="M1165" s="63" t="s">
        <v>1149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61" t="str">
        <f>IF(ISNA(VLOOKUP(X1165,Sheet2!J:J,1,0)),"//","")</f>
        <v/>
      </c>
      <c r="AC1165" s="110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4106</v>
      </c>
      <c r="D1166" s="59" t="s">
        <v>1150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1556</v>
      </c>
      <c r="K1166" s="66" t="s">
        <v>4125</v>
      </c>
      <c r="L1166" s="67"/>
      <c r="M1166" s="63" t="s">
        <v>1150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61" t="str">
        <f>IF(ISNA(VLOOKUP(X1166,Sheet2!J:J,1,0)),"//","")</f>
        <v/>
      </c>
      <c r="AC1166" s="110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4106</v>
      </c>
      <c r="D1167" s="59" t="s">
        <v>2322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1556</v>
      </c>
      <c r="K1167" s="66" t="s">
        <v>4125</v>
      </c>
      <c r="L1167" s="67"/>
      <c r="M1167" s="63" t="s">
        <v>2322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61" t="str">
        <f>IF(ISNA(VLOOKUP(X1167,Sheet2!J:J,1,0)),"//","")</f>
        <v/>
      </c>
      <c r="AC1167" s="110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4106</v>
      </c>
      <c r="D1168" s="59" t="s">
        <v>2323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1556</v>
      </c>
      <c r="K1168" s="66" t="s">
        <v>4125</v>
      </c>
      <c r="L1168" s="67"/>
      <c r="M1168" s="63" t="s">
        <v>2323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61" t="str">
        <f>IF(ISNA(VLOOKUP(X1168,Sheet2!J:J,1,0)),"//","")</f>
        <v/>
      </c>
      <c r="AC1168" s="110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4106</v>
      </c>
      <c r="D1169" s="83" t="s">
        <v>3478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1556</v>
      </c>
      <c r="K1169" s="66" t="s">
        <v>4125</v>
      </c>
      <c r="L1169" s="59" t="s">
        <v>1005</v>
      </c>
      <c r="M1169" s="63" t="s">
        <v>1151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4302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61" t="str">
        <f>IF(ISNA(VLOOKUP(X1169,Sheet2!J:J,1,0)),"//","")</f>
        <v/>
      </c>
      <c r="AC1169" s="110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4106</v>
      </c>
      <c r="D1170" s="59" t="s">
        <v>7</v>
      </c>
      <c r="E1170" s="65" t="s">
        <v>1529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1556</v>
      </c>
      <c r="K1170" s="66" t="s">
        <v>4125</v>
      </c>
      <c r="L1170" s="67"/>
      <c r="M1170" s="63" t="s">
        <v>2363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61" t="str">
        <f>IF(ISNA(VLOOKUP(X1170,Sheet2!J:J,1,0)),"//","")</f>
        <v/>
      </c>
      <c r="AC1170" s="110" t="str">
        <f t="shared" si="285"/>
        <v/>
      </c>
      <c r="AD1170" t="b">
        <f t="shared" si="286"/>
        <v>1</v>
      </c>
    </row>
    <row r="1171" spans="1:30" s="245" customFormat="1">
      <c r="A1171" s="240">
        <f t="shared" si="287"/>
        <v>1171</v>
      </c>
      <c r="B1171" s="55">
        <f t="shared" si="279"/>
        <v>1147</v>
      </c>
      <c r="C1171" s="241" t="s">
        <v>4989</v>
      </c>
      <c r="D1171" s="241" t="s">
        <v>12</v>
      </c>
      <c r="E1171" s="242" t="s">
        <v>4990</v>
      </c>
      <c r="F1171" s="242" t="s">
        <v>220</v>
      </c>
      <c r="G1171" s="243">
        <v>0</v>
      </c>
      <c r="H1171" s="243">
        <v>9999</v>
      </c>
      <c r="I1171" s="177" t="s">
        <v>1</v>
      </c>
      <c r="J1171" s="177" t="s">
        <v>1556</v>
      </c>
      <c r="K1171" s="244" t="s">
        <v>4125</v>
      </c>
      <c r="M1171" s="246" t="s">
        <v>5025</v>
      </c>
      <c r="N1171" s="246"/>
      <c r="P1171" s="245" t="str">
        <f t="shared" si="278"/>
        <v>NOT EQUAL</v>
      </c>
      <c r="Q1171" s="245" t="str">
        <f>IF(ISNA(VLOOKUP(AC1171,#REF!,1)),"//","")</f>
        <v/>
      </c>
      <c r="S1171" s="247">
        <f t="shared" si="280"/>
        <v>190</v>
      </c>
      <c r="T1171" s="240" t="s">
        <v>2444</v>
      </c>
      <c r="U1171" s="248" t="s">
        <v>2444</v>
      </c>
      <c r="V1171" s="248" t="s">
        <v>2444</v>
      </c>
      <c r="W1171" s="249" t="str">
        <f t="shared" si="281"/>
        <v/>
      </c>
      <c r="X1171" s="250" t="str">
        <f t="shared" si="282"/>
        <v/>
      </c>
      <c r="Y1171" s="251">
        <f t="shared" si="283"/>
        <v>1147</v>
      </c>
      <c r="Z1171" s="245" t="str">
        <f t="shared" si="284"/>
        <v>ITM_M_GOTO_ROW</v>
      </c>
      <c r="AA1171" s="248" t="str">
        <f>IF(ISNA(VLOOKUP(X1171,Sheet2!J:J,1,0)),"//","")</f>
        <v/>
      </c>
      <c r="AC1171" s="240" t="str">
        <f t="shared" si="285"/>
        <v/>
      </c>
      <c r="AD1171" s="245" t="b">
        <f t="shared" si="286"/>
        <v>1</v>
      </c>
    </row>
    <row r="1172" spans="1:30" s="245" customFormat="1">
      <c r="A1172" s="240">
        <f t="shared" si="287"/>
        <v>1172</v>
      </c>
      <c r="B1172" s="55">
        <f t="shared" si="279"/>
        <v>1148</v>
      </c>
      <c r="C1172" s="241" t="s">
        <v>4992</v>
      </c>
      <c r="D1172" s="241" t="s">
        <v>12</v>
      </c>
      <c r="E1172" s="242" t="s">
        <v>4991</v>
      </c>
      <c r="F1172" s="242" t="s">
        <v>220</v>
      </c>
      <c r="G1172" s="243">
        <v>0</v>
      </c>
      <c r="H1172" s="243">
        <v>9999</v>
      </c>
      <c r="I1172" s="177" t="s">
        <v>1</v>
      </c>
      <c r="J1172" s="177" t="s">
        <v>1556</v>
      </c>
      <c r="K1172" s="244" t="s">
        <v>4125</v>
      </c>
      <c r="M1172" s="246" t="s">
        <v>5026</v>
      </c>
      <c r="N1172" s="246"/>
      <c r="P1172" s="245" t="str">
        <f t="shared" si="278"/>
        <v>NOT EQUAL</v>
      </c>
      <c r="Q1172" s="245" t="str">
        <f>IF(ISNA(VLOOKUP(AC1172,#REF!,1)),"//","")</f>
        <v/>
      </c>
      <c r="S1172" s="247">
        <f t="shared" si="280"/>
        <v>190</v>
      </c>
      <c r="T1172" s="240" t="s">
        <v>2444</v>
      </c>
      <c r="U1172" s="248" t="s">
        <v>2444</v>
      </c>
      <c r="V1172" s="248" t="s">
        <v>2444</v>
      </c>
      <c r="W1172" s="249" t="str">
        <f t="shared" si="281"/>
        <v/>
      </c>
      <c r="X1172" s="250" t="str">
        <f t="shared" si="282"/>
        <v/>
      </c>
      <c r="Y1172" s="251">
        <f t="shared" si="283"/>
        <v>1148</v>
      </c>
      <c r="Z1172" s="245" t="str">
        <f t="shared" si="284"/>
        <v>ITM_M_GOTO_COLUMN</v>
      </c>
      <c r="AA1172" s="248" t="str">
        <f>IF(ISNA(VLOOKUP(X1172,Sheet2!J:J,1,0)),"//","")</f>
        <v/>
      </c>
      <c r="AC1172" s="240" t="str">
        <f t="shared" si="285"/>
        <v/>
      </c>
      <c r="AD1172" s="245" t="b">
        <f t="shared" si="286"/>
        <v>1</v>
      </c>
    </row>
    <row r="1173" spans="1:30" s="17" customFormat="1">
      <c r="A1173" s="110">
        <f t="shared" si="287"/>
        <v>1173</v>
      </c>
      <c r="B1173" s="55">
        <f t="shared" si="279"/>
        <v>1149</v>
      </c>
      <c r="C1173" s="112" t="s">
        <v>4105</v>
      </c>
      <c r="D1173" s="112" t="s">
        <v>7</v>
      </c>
      <c r="E1173" s="137" t="str">
        <f t="shared" ref="E1173:E1198" si="288">CHAR(34)&amp;IF(B1173&lt;10,"000",IF(B1173&lt;100,"00",IF(B1173&lt;1000,"0","")))&amp;$B1173&amp;CHAR(34)</f>
        <v>"1149"</v>
      </c>
      <c r="F1173" s="113" t="str">
        <f t="shared" ref="F1173:F1198" si="289">E1173</f>
        <v>"1149"</v>
      </c>
      <c r="G1173" s="194">
        <v>0</v>
      </c>
      <c r="H1173" s="194">
        <v>0</v>
      </c>
      <c r="I1173" s="181" t="s">
        <v>28</v>
      </c>
      <c r="J1173" s="114" t="s">
        <v>1556</v>
      </c>
      <c r="K1173" s="115" t="s">
        <v>4125</v>
      </c>
      <c r="M1173" s="138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10" t="s">
        <v>2444</v>
      </c>
      <c r="U1173" s="117" t="s">
        <v>2444</v>
      </c>
      <c r="V1173" s="117" t="s">
        <v>2444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61" t="str">
        <f>IF(ISNA(VLOOKUP(X1173,Sheet2!J:J,1,0)),"//","")</f>
        <v/>
      </c>
      <c r="AC1173" s="110" t="str">
        <f t="shared" si="285"/>
        <v/>
      </c>
      <c r="AD1173" t="b">
        <f t="shared" si="286"/>
        <v>1</v>
      </c>
    </row>
    <row r="1174" spans="1:30" s="17" customFormat="1">
      <c r="A1174" s="110">
        <f t="shared" si="287"/>
        <v>1174</v>
      </c>
      <c r="B1174" s="55">
        <f t="shared" si="279"/>
        <v>1150</v>
      </c>
      <c r="C1174" s="112" t="s">
        <v>4105</v>
      </c>
      <c r="D1174" s="112" t="s">
        <v>7</v>
      </c>
      <c r="E1174" s="137" t="str">
        <f t="shared" si="288"/>
        <v>"1150"</v>
      </c>
      <c r="F1174" s="113" t="str">
        <f t="shared" si="289"/>
        <v>"1150"</v>
      </c>
      <c r="G1174" s="194">
        <v>0</v>
      </c>
      <c r="H1174" s="194">
        <v>0</v>
      </c>
      <c r="I1174" s="181" t="s">
        <v>28</v>
      </c>
      <c r="J1174" s="114" t="s">
        <v>1556</v>
      </c>
      <c r="K1174" s="115" t="s">
        <v>4125</v>
      </c>
      <c r="M1174" s="138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10" t="s">
        <v>2444</v>
      </c>
      <c r="U1174" s="117" t="s">
        <v>2444</v>
      </c>
      <c r="V1174" s="117" t="s">
        <v>2444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61" t="str">
        <f>IF(ISNA(VLOOKUP(X1174,Sheet2!J:J,1,0)),"//","")</f>
        <v/>
      </c>
      <c r="AC1174" s="110" t="str">
        <f t="shared" si="285"/>
        <v/>
      </c>
      <c r="AD1174" t="b">
        <f t="shared" si="286"/>
        <v>1</v>
      </c>
    </row>
    <row r="1175" spans="1:30" s="17" customFormat="1">
      <c r="A1175" s="110">
        <f t="shared" si="287"/>
        <v>1175</v>
      </c>
      <c r="B1175" s="55">
        <f t="shared" si="279"/>
        <v>1151</v>
      </c>
      <c r="C1175" s="112" t="s">
        <v>4105</v>
      </c>
      <c r="D1175" s="112" t="s">
        <v>7</v>
      </c>
      <c r="E1175" s="137" t="str">
        <f t="shared" si="288"/>
        <v>"1151"</v>
      </c>
      <c r="F1175" s="113" t="str">
        <f t="shared" si="289"/>
        <v>"1151"</v>
      </c>
      <c r="G1175" s="194">
        <v>0</v>
      </c>
      <c r="H1175" s="194">
        <v>0</v>
      </c>
      <c r="I1175" s="181" t="s">
        <v>28</v>
      </c>
      <c r="J1175" s="114" t="s">
        <v>1556</v>
      </c>
      <c r="K1175" s="115" t="s">
        <v>4125</v>
      </c>
      <c r="M1175" s="138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10" t="s">
        <v>2444</v>
      </c>
      <c r="U1175" s="117" t="s">
        <v>2444</v>
      </c>
      <c r="V1175" s="117" t="s">
        <v>2444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61" t="str">
        <f>IF(ISNA(VLOOKUP(X1175,Sheet2!J:J,1,0)),"//","")</f>
        <v/>
      </c>
      <c r="AC1175" s="110" t="str">
        <f t="shared" si="285"/>
        <v/>
      </c>
      <c r="AD1175" t="b">
        <f t="shared" si="286"/>
        <v>1</v>
      </c>
    </row>
    <row r="1176" spans="1:30" s="17" customFormat="1">
      <c r="A1176" s="110">
        <f t="shared" si="287"/>
        <v>1176</v>
      </c>
      <c r="B1176" s="55">
        <f t="shared" si="279"/>
        <v>1152</v>
      </c>
      <c r="C1176" s="112" t="s">
        <v>4105</v>
      </c>
      <c r="D1176" s="112" t="s">
        <v>7</v>
      </c>
      <c r="E1176" s="137" t="str">
        <f t="shared" si="288"/>
        <v>"1152"</v>
      </c>
      <c r="F1176" s="113" t="str">
        <f t="shared" si="289"/>
        <v>"1152"</v>
      </c>
      <c r="G1176" s="194">
        <v>0</v>
      </c>
      <c r="H1176" s="194">
        <v>0</v>
      </c>
      <c r="I1176" s="181" t="s">
        <v>28</v>
      </c>
      <c r="J1176" s="114" t="s">
        <v>1556</v>
      </c>
      <c r="K1176" s="115" t="s">
        <v>4125</v>
      </c>
      <c r="M1176" s="138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10" t="s">
        <v>2444</v>
      </c>
      <c r="U1176" s="117" t="s">
        <v>2444</v>
      </c>
      <c r="V1176" s="117" t="s">
        <v>2444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61" t="str">
        <f>IF(ISNA(VLOOKUP(X1176,Sheet2!J:J,1,0)),"//","")</f>
        <v/>
      </c>
      <c r="AC1176" s="110" t="str">
        <f t="shared" si="285"/>
        <v/>
      </c>
      <c r="AD1176" t="b">
        <f t="shared" si="286"/>
        <v>1</v>
      </c>
    </row>
    <row r="1177" spans="1:30" s="17" customFormat="1">
      <c r="A1177" s="110">
        <f t="shared" si="287"/>
        <v>1177</v>
      </c>
      <c r="B1177" s="55">
        <f t="shared" si="279"/>
        <v>1153</v>
      </c>
      <c r="C1177" s="112" t="s">
        <v>4105</v>
      </c>
      <c r="D1177" s="112" t="s">
        <v>7</v>
      </c>
      <c r="E1177" s="137" t="str">
        <f t="shared" si="288"/>
        <v>"1153"</v>
      </c>
      <c r="F1177" s="113" t="str">
        <f t="shared" si="289"/>
        <v>"1153"</v>
      </c>
      <c r="G1177" s="194">
        <v>0</v>
      </c>
      <c r="H1177" s="194">
        <v>0</v>
      </c>
      <c r="I1177" s="181" t="s">
        <v>28</v>
      </c>
      <c r="J1177" s="114" t="s">
        <v>1556</v>
      </c>
      <c r="K1177" s="115" t="s">
        <v>4125</v>
      </c>
      <c r="M1177" s="138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10" t="s">
        <v>2444</v>
      </c>
      <c r="U1177" s="117" t="s">
        <v>2444</v>
      </c>
      <c r="V1177" s="117" t="s">
        <v>2444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61" t="str">
        <f>IF(ISNA(VLOOKUP(X1177,Sheet2!J:J,1,0)),"//","")</f>
        <v/>
      </c>
      <c r="AC1177" s="110" t="str">
        <f t="shared" si="285"/>
        <v/>
      </c>
      <c r="AD1177" t="b">
        <f t="shared" si="286"/>
        <v>1</v>
      </c>
    </row>
    <row r="1178" spans="1:30" s="17" customFormat="1">
      <c r="A1178" s="110">
        <f t="shared" si="287"/>
        <v>1178</v>
      </c>
      <c r="B1178" s="55">
        <f t="shared" si="279"/>
        <v>1154</v>
      </c>
      <c r="C1178" s="112" t="s">
        <v>4105</v>
      </c>
      <c r="D1178" s="112" t="s">
        <v>7</v>
      </c>
      <c r="E1178" s="137" t="str">
        <f t="shared" si="288"/>
        <v>"1154"</v>
      </c>
      <c r="F1178" s="113" t="str">
        <f t="shared" si="289"/>
        <v>"1154"</v>
      </c>
      <c r="G1178" s="194">
        <v>0</v>
      </c>
      <c r="H1178" s="194">
        <v>0</v>
      </c>
      <c r="I1178" s="181" t="s">
        <v>28</v>
      </c>
      <c r="J1178" s="114" t="s">
        <v>1556</v>
      </c>
      <c r="K1178" s="115" t="s">
        <v>4125</v>
      </c>
      <c r="M1178" s="138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10" t="s">
        <v>2444</v>
      </c>
      <c r="U1178" s="117" t="s">
        <v>2444</v>
      </c>
      <c r="V1178" s="117" t="s">
        <v>2444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61" t="str">
        <f>IF(ISNA(VLOOKUP(X1178,Sheet2!J:J,1,0)),"//","")</f>
        <v/>
      </c>
      <c r="AC1178" s="110" t="str">
        <f t="shared" si="285"/>
        <v/>
      </c>
      <c r="AD1178" t="b">
        <f t="shared" si="286"/>
        <v>1</v>
      </c>
    </row>
    <row r="1179" spans="1:30" s="17" customFormat="1">
      <c r="A1179" s="110">
        <f t="shared" si="287"/>
        <v>1179</v>
      </c>
      <c r="B1179" s="55">
        <f t="shared" si="279"/>
        <v>1155</v>
      </c>
      <c r="C1179" s="112" t="s">
        <v>4105</v>
      </c>
      <c r="D1179" s="112" t="s">
        <v>7</v>
      </c>
      <c r="E1179" s="137" t="str">
        <f t="shared" si="288"/>
        <v>"1155"</v>
      </c>
      <c r="F1179" s="113" t="str">
        <f t="shared" si="289"/>
        <v>"1155"</v>
      </c>
      <c r="G1179" s="194">
        <v>0</v>
      </c>
      <c r="H1179" s="194">
        <v>0</v>
      </c>
      <c r="I1179" s="181" t="s">
        <v>28</v>
      </c>
      <c r="J1179" s="114" t="s">
        <v>1556</v>
      </c>
      <c r="K1179" s="115" t="s">
        <v>4125</v>
      </c>
      <c r="M1179" s="138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10" t="s">
        <v>2444</v>
      </c>
      <c r="U1179" s="117" t="s">
        <v>2444</v>
      </c>
      <c r="V1179" s="117" t="s">
        <v>2444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61" t="str">
        <f>IF(ISNA(VLOOKUP(X1179,Sheet2!J:J,1,0)),"//","")</f>
        <v/>
      </c>
      <c r="AC1179" s="110" t="str">
        <f t="shared" si="285"/>
        <v/>
      </c>
      <c r="AD1179" t="b">
        <f t="shared" si="286"/>
        <v>1</v>
      </c>
    </row>
    <row r="1180" spans="1:30" s="17" customFormat="1">
      <c r="A1180" s="110">
        <f t="shared" si="287"/>
        <v>1180</v>
      </c>
      <c r="B1180" s="55">
        <f t="shared" si="279"/>
        <v>1156</v>
      </c>
      <c r="C1180" s="112" t="s">
        <v>4105</v>
      </c>
      <c r="D1180" s="112" t="s">
        <v>7</v>
      </c>
      <c r="E1180" s="137" t="str">
        <f t="shared" si="288"/>
        <v>"1156"</v>
      </c>
      <c r="F1180" s="113" t="str">
        <f t="shared" si="289"/>
        <v>"1156"</v>
      </c>
      <c r="G1180" s="194">
        <v>0</v>
      </c>
      <c r="H1180" s="194">
        <v>0</v>
      </c>
      <c r="I1180" s="181" t="s">
        <v>28</v>
      </c>
      <c r="J1180" s="114" t="s">
        <v>1556</v>
      </c>
      <c r="K1180" s="115" t="s">
        <v>4125</v>
      </c>
      <c r="M1180" s="138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10" t="s">
        <v>2444</v>
      </c>
      <c r="U1180" s="117" t="s">
        <v>2444</v>
      </c>
      <c r="V1180" s="117" t="s">
        <v>2444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61" t="str">
        <f>IF(ISNA(VLOOKUP(X1180,Sheet2!J:J,1,0)),"//","")</f>
        <v/>
      </c>
      <c r="AC1180" s="110" t="str">
        <f t="shared" si="285"/>
        <v/>
      </c>
      <c r="AD1180" t="b">
        <f t="shared" si="286"/>
        <v>1</v>
      </c>
    </row>
    <row r="1181" spans="1:30" s="17" customFormat="1">
      <c r="A1181" s="110">
        <f t="shared" si="287"/>
        <v>1181</v>
      </c>
      <c r="B1181" s="55">
        <f t="shared" si="279"/>
        <v>1157</v>
      </c>
      <c r="C1181" s="112" t="s">
        <v>4105</v>
      </c>
      <c r="D1181" s="112" t="s">
        <v>7</v>
      </c>
      <c r="E1181" s="137" t="str">
        <f t="shared" si="288"/>
        <v>"1157"</v>
      </c>
      <c r="F1181" s="113" t="str">
        <f t="shared" si="289"/>
        <v>"1157"</v>
      </c>
      <c r="G1181" s="194">
        <v>0</v>
      </c>
      <c r="H1181" s="194">
        <v>0</v>
      </c>
      <c r="I1181" s="181" t="s">
        <v>28</v>
      </c>
      <c r="J1181" s="114" t="s">
        <v>1556</v>
      </c>
      <c r="K1181" s="115" t="s">
        <v>4125</v>
      </c>
      <c r="M1181" s="138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10" t="s">
        <v>2444</v>
      </c>
      <c r="U1181" s="117" t="s">
        <v>2444</v>
      </c>
      <c r="V1181" s="117" t="s">
        <v>2444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61" t="str">
        <f>IF(ISNA(VLOOKUP(X1181,Sheet2!J:J,1,0)),"//","")</f>
        <v/>
      </c>
      <c r="AC1181" s="110" t="str">
        <f t="shared" si="285"/>
        <v/>
      </c>
      <c r="AD1181" t="b">
        <f t="shared" si="286"/>
        <v>1</v>
      </c>
    </row>
    <row r="1182" spans="1:30" s="17" customFormat="1">
      <c r="A1182" s="110">
        <f t="shared" si="287"/>
        <v>1182</v>
      </c>
      <c r="B1182" s="55">
        <f t="shared" si="279"/>
        <v>1158</v>
      </c>
      <c r="C1182" s="112" t="s">
        <v>4105</v>
      </c>
      <c r="D1182" s="112" t="s">
        <v>7</v>
      </c>
      <c r="E1182" s="137" t="str">
        <f t="shared" si="288"/>
        <v>"1158"</v>
      </c>
      <c r="F1182" s="113" t="str">
        <f t="shared" si="289"/>
        <v>"1158"</v>
      </c>
      <c r="G1182" s="194">
        <v>0</v>
      </c>
      <c r="H1182" s="194">
        <v>0</v>
      </c>
      <c r="I1182" s="181" t="s">
        <v>28</v>
      </c>
      <c r="J1182" s="114" t="s">
        <v>1556</v>
      </c>
      <c r="K1182" s="115" t="s">
        <v>4125</v>
      </c>
      <c r="M1182" s="138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10" t="s">
        <v>2444</v>
      </c>
      <c r="U1182" s="117" t="s">
        <v>2444</v>
      </c>
      <c r="V1182" s="117" t="s">
        <v>2444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61" t="str">
        <f>IF(ISNA(VLOOKUP(X1182,Sheet2!J:J,1,0)),"//","")</f>
        <v/>
      </c>
      <c r="AC1182" s="110" t="str">
        <f t="shared" si="285"/>
        <v/>
      </c>
      <c r="AD1182" t="b">
        <f t="shared" si="286"/>
        <v>1</v>
      </c>
    </row>
    <row r="1183" spans="1:30" s="17" customFormat="1">
      <c r="A1183" s="110">
        <f t="shared" si="287"/>
        <v>1183</v>
      </c>
      <c r="B1183" s="55">
        <f t="shared" si="279"/>
        <v>1159</v>
      </c>
      <c r="C1183" s="112" t="s">
        <v>4105</v>
      </c>
      <c r="D1183" s="112" t="s">
        <v>7</v>
      </c>
      <c r="E1183" s="137" t="str">
        <f t="shared" si="288"/>
        <v>"1159"</v>
      </c>
      <c r="F1183" s="113" t="str">
        <f t="shared" si="289"/>
        <v>"1159"</v>
      </c>
      <c r="G1183" s="194">
        <v>0</v>
      </c>
      <c r="H1183" s="194">
        <v>0</v>
      </c>
      <c r="I1183" s="181" t="s">
        <v>28</v>
      </c>
      <c r="J1183" s="114" t="s">
        <v>1556</v>
      </c>
      <c r="K1183" s="115" t="s">
        <v>4125</v>
      </c>
      <c r="M1183" s="138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10" t="s">
        <v>2444</v>
      </c>
      <c r="U1183" s="117" t="s">
        <v>2444</v>
      </c>
      <c r="V1183" s="117" t="s">
        <v>2444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61" t="str">
        <f>IF(ISNA(VLOOKUP(X1183,Sheet2!J:J,1,0)),"//","")</f>
        <v/>
      </c>
      <c r="AC1183" s="110" t="str">
        <f t="shared" si="285"/>
        <v/>
      </c>
      <c r="AD1183" t="b">
        <f t="shared" si="286"/>
        <v>1</v>
      </c>
    </row>
    <row r="1184" spans="1:30" s="17" customFormat="1">
      <c r="A1184" s="110">
        <f t="shared" si="287"/>
        <v>1184</v>
      </c>
      <c r="B1184" s="55">
        <f t="shared" si="279"/>
        <v>1160</v>
      </c>
      <c r="C1184" s="112" t="s">
        <v>4105</v>
      </c>
      <c r="D1184" s="112" t="s">
        <v>7</v>
      </c>
      <c r="E1184" s="137" t="str">
        <f t="shared" si="288"/>
        <v>"1160"</v>
      </c>
      <c r="F1184" s="113" t="str">
        <f t="shared" si="289"/>
        <v>"1160"</v>
      </c>
      <c r="G1184" s="194">
        <v>0</v>
      </c>
      <c r="H1184" s="194">
        <v>0</v>
      </c>
      <c r="I1184" s="181" t="s">
        <v>28</v>
      </c>
      <c r="J1184" s="114" t="s">
        <v>1556</v>
      </c>
      <c r="K1184" s="115" t="s">
        <v>4125</v>
      </c>
      <c r="M1184" s="138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10" t="s">
        <v>2444</v>
      </c>
      <c r="U1184" s="117" t="s">
        <v>2444</v>
      </c>
      <c r="V1184" s="117" t="s">
        <v>2444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61" t="str">
        <f>IF(ISNA(VLOOKUP(X1184,Sheet2!J:J,1,0)),"//","")</f>
        <v/>
      </c>
      <c r="AC1184" s="110" t="str">
        <f t="shared" si="285"/>
        <v/>
      </c>
      <c r="AD1184" t="b">
        <f t="shared" si="286"/>
        <v>1</v>
      </c>
    </row>
    <row r="1185" spans="1:30" s="17" customFormat="1">
      <c r="A1185" s="110">
        <f t="shared" si="287"/>
        <v>1185</v>
      </c>
      <c r="B1185" s="55">
        <f t="shared" si="279"/>
        <v>1161</v>
      </c>
      <c r="C1185" s="112" t="s">
        <v>4105</v>
      </c>
      <c r="D1185" s="112" t="s">
        <v>7</v>
      </c>
      <c r="E1185" s="137" t="str">
        <f t="shared" si="288"/>
        <v>"1161"</v>
      </c>
      <c r="F1185" s="113" t="str">
        <f t="shared" si="289"/>
        <v>"1161"</v>
      </c>
      <c r="G1185" s="194">
        <v>0</v>
      </c>
      <c r="H1185" s="194">
        <v>0</v>
      </c>
      <c r="I1185" s="181" t="s">
        <v>28</v>
      </c>
      <c r="J1185" s="114" t="s">
        <v>1556</v>
      </c>
      <c r="K1185" s="115" t="s">
        <v>4125</v>
      </c>
      <c r="M1185" s="138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10" t="s">
        <v>2444</v>
      </c>
      <c r="U1185" s="117" t="s">
        <v>2444</v>
      </c>
      <c r="V1185" s="117" t="s">
        <v>2444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61" t="str">
        <f>IF(ISNA(VLOOKUP(X1185,Sheet2!J:J,1,0)),"//","")</f>
        <v/>
      </c>
      <c r="AC1185" s="110" t="str">
        <f t="shared" si="285"/>
        <v/>
      </c>
      <c r="AD1185" t="b">
        <f t="shared" si="286"/>
        <v>1</v>
      </c>
    </row>
    <row r="1186" spans="1:30" s="17" customFormat="1">
      <c r="A1186" s="110">
        <f t="shared" si="287"/>
        <v>1186</v>
      </c>
      <c r="B1186" s="55">
        <f t="shared" si="279"/>
        <v>1162</v>
      </c>
      <c r="C1186" s="112" t="s">
        <v>4105</v>
      </c>
      <c r="D1186" s="112" t="s">
        <v>7</v>
      </c>
      <c r="E1186" s="137" t="str">
        <f t="shared" si="288"/>
        <v>"1162"</v>
      </c>
      <c r="F1186" s="113" t="str">
        <f t="shared" si="289"/>
        <v>"1162"</v>
      </c>
      <c r="G1186" s="194">
        <v>0</v>
      </c>
      <c r="H1186" s="194">
        <v>0</v>
      </c>
      <c r="I1186" s="181" t="s">
        <v>28</v>
      </c>
      <c r="J1186" s="114" t="s">
        <v>1556</v>
      </c>
      <c r="K1186" s="115" t="s">
        <v>4125</v>
      </c>
      <c r="M1186" s="138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10" t="s">
        <v>2444</v>
      </c>
      <c r="U1186" s="117" t="s">
        <v>2444</v>
      </c>
      <c r="V1186" s="117" t="s">
        <v>2444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61" t="str">
        <f>IF(ISNA(VLOOKUP(X1186,Sheet2!J:J,1,0)),"//","")</f>
        <v/>
      </c>
      <c r="AC1186" s="110" t="str">
        <f t="shared" si="285"/>
        <v/>
      </c>
      <c r="AD1186" t="b">
        <f t="shared" si="286"/>
        <v>1</v>
      </c>
    </row>
    <row r="1187" spans="1:30" s="17" customFormat="1">
      <c r="A1187" s="110">
        <f t="shared" si="287"/>
        <v>1187</v>
      </c>
      <c r="B1187" s="55">
        <f t="shared" si="279"/>
        <v>1163</v>
      </c>
      <c r="C1187" s="112" t="s">
        <v>4105</v>
      </c>
      <c r="D1187" s="112" t="s">
        <v>7</v>
      </c>
      <c r="E1187" s="137" t="str">
        <f t="shared" si="288"/>
        <v>"1163"</v>
      </c>
      <c r="F1187" s="113" t="str">
        <f t="shared" si="289"/>
        <v>"1163"</v>
      </c>
      <c r="G1187" s="194">
        <v>0</v>
      </c>
      <c r="H1187" s="194">
        <v>0</v>
      </c>
      <c r="I1187" s="181" t="s">
        <v>28</v>
      </c>
      <c r="J1187" s="114" t="s">
        <v>1556</v>
      </c>
      <c r="K1187" s="115" t="s">
        <v>4125</v>
      </c>
      <c r="M1187" s="138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10" t="s">
        <v>2444</v>
      </c>
      <c r="U1187" s="117" t="s">
        <v>2444</v>
      </c>
      <c r="V1187" s="117" t="s">
        <v>2444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61" t="str">
        <f>IF(ISNA(VLOOKUP(X1187,Sheet2!J:J,1,0)),"//","")</f>
        <v/>
      </c>
      <c r="AC1187" s="110" t="str">
        <f t="shared" si="285"/>
        <v/>
      </c>
      <c r="AD1187" t="b">
        <f t="shared" si="286"/>
        <v>1</v>
      </c>
    </row>
    <row r="1188" spans="1:30" s="17" customFormat="1">
      <c r="A1188" s="110">
        <f t="shared" si="287"/>
        <v>1188</v>
      </c>
      <c r="B1188" s="55">
        <f t="shared" si="279"/>
        <v>1164</v>
      </c>
      <c r="C1188" s="112" t="s">
        <v>4105</v>
      </c>
      <c r="D1188" s="112" t="s">
        <v>7</v>
      </c>
      <c r="E1188" s="137" t="str">
        <f t="shared" si="288"/>
        <v>"1164"</v>
      </c>
      <c r="F1188" s="113" t="str">
        <f t="shared" si="289"/>
        <v>"1164"</v>
      </c>
      <c r="G1188" s="194">
        <v>0</v>
      </c>
      <c r="H1188" s="194">
        <v>0</v>
      </c>
      <c r="I1188" s="181" t="s">
        <v>28</v>
      </c>
      <c r="J1188" s="114" t="s">
        <v>1556</v>
      </c>
      <c r="K1188" s="115" t="s">
        <v>4125</v>
      </c>
      <c r="M1188" s="138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10" t="s">
        <v>2444</v>
      </c>
      <c r="U1188" s="117" t="s">
        <v>2444</v>
      </c>
      <c r="V1188" s="117" t="s">
        <v>2444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61" t="str">
        <f>IF(ISNA(VLOOKUP(X1188,Sheet2!J:J,1,0)),"//","")</f>
        <v/>
      </c>
      <c r="AC1188" s="110" t="str">
        <f t="shared" si="285"/>
        <v/>
      </c>
      <c r="AD1188" t="b">
        <f t="shared" si="286"/>
        <v>1</v>
      </c>
    </row>
    <row r="1189" spans="1:30" s="17" customFormat="1">
      <c r="A1189" s="110">
        <f t="shared" si="287"/>
        <v>1189</v>
      </c>
      <c r="B1189" s="55">
        <f t="shared" si="279"/>
        <v>1165</v>
      </c>
      <c r="C1189" s="112" t="s">
        <v>4105</v>
      </c>
      <c r="D1189" s="112" t="s">
        <v>7</v>
      </c>
      <c r="E1189" s="137" t="str">
        <f t="shared" si="288"/>
        <v>"1165"</v>
      </c>
      <c r="F1189" s="113" t="str">
        <f t="shared" si="289"/>
        <v>"1165"</v>
      </c>
      <c r="G1189" s="194">
        <v>0</v>
      </c>
      <c r="H1189" s="194">
        <v>0</v>
      </c>
      <c r="I1189" s="181" t="s">
        <v>28</v>
      </c>
      <c r="J1189" s="114" t="s">
        <v>1556</v>
      </c>
      <c r="K1189" s="115" t="s">
        <v>4125</v>
      </c>
      <c r="M1189" s="138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10" t="s">
        <v>2444</v>
      </c>
      <c r="U1189" s="117" t="s">
        <v>2444</v>
      </c>
      <c r="V1189" s="117" t="s">
        <v>2444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61" t="str">
        <f>IF(ISNA(VLOOKUP(X1189,Sheet2!J:J,1,0)),"//","")</f>
        <v/>
      </c>
      <c r="AC1189" s="110" t="str">
        <f t="shared" si="285"/>
        <v/>
      </c>
      <c r="AD1189" t="b">
        <f t="shared" si="286"/>
        <v>1</v>
      </c>
    </row>
    <row r="1190" spans="1:30" s="17" customFormat="1">
      <c r="A1190" s="110">
        <f t="shared" si="287"/>
        <v>1190</v>
      </c>
      <c r="B1190" s="55">
        <f t="shared" si="279"/>
        <v>1166</v>
      </c>
      <c r="C1190" s="112" t="s">
        <v>4105</v>
      </c>
      <c r="D1190" s="112" t="s">
        <v>7</v>
      </c>
      <c r="E1190" s="137" t="str">
        <f t="shared" si="288"/>
        <v>"1166"</v>
      </c>
      <c r="F1190" s="113" t="str">
        <f t="shared" si="289"/>
        <v>"1166"</v>
      </c>
      <c r="G1190" s="194">
        <v>0</v>
      </c>
      <c r="H1190" s="194">
        <v>0</v>
      </c>
      <c r="I1190" s="181" t="s">
        <v>28</v>
      </c>
      <c r="J1190" s="114" t="s">
        <v>1556</v>
      </c>
      <c r="K1190" s="115" t="s">
        <v>4125</v>
      </c>
      <c r="M1190" s="138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10" t="s">
        <v>2444</v>
      </c>
      <c r="U1190" s="117" t="s">
        <v>2444</v>
      </c>
      <c r="V1190" s="117" t="s">
        <v>2444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61" t="str">
        <f>IF(ISNA(VLOOKUP(X1190,Sheet2!J:J,1,0)),"//","")</f>
        <v/>
      </c>
      <c r="AC1190" s="110" t="str">
        <f t="shared" si="285"/>
        <v/>
      </c>
      <c r="AD1190" t="b">
        <f t="shared" si="286"/>
        <v>1</v>
      </c>
    </row>
    <row r="1191" spans="1:30" s="17" customFormat="1">
      <c r="A1191" s="110">
        <f t="shared" si="287"/>
        <v>1191</v>
      </c>
      <c r="B1191" s="55">
        <f t="shared" si="279"/>
        <v>1167</v>
      </c>
      <c r="C1191" s="112" t="s">
        <v>4105</v>
      </c>
      <c r="D1191" s="112" t="s">
        <v>7</v>
      </c>
      <c r="E1191" s="137" t="str">
        <f t="shared" si="288"/>
        <v>"1167"</v>
      </c>
      <c r="F1191" s="113" t="str">
        <f t="shared" si="289"/>
        <v>"1167"</v>
      </c>
      <c r="G1191" s="194">
        <v>0</v>
      </c>
      <c r="H1191" s="194">
        <v>0</v>
      </c>
      <c r="I1191" s="181" t="s">
        <v>28</v>
      </c>
      <c r="J1191" s="114" t="s">
        <v>1556</v>
      </c>
      <c r="K1191" s="115" t="s">
        <v>4125</v>
      </c>
      <c r="M1191" s="138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10" t="s">
        <v>2444</v>
      </c>
      <c r="U1191" s="117" t="s">
        <v>2444</v>
      </c>
      <c r="V1191" s="117" t="s">
        <v>2444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61" t="str">
        <f>IF(ISNA(VLOOKUP(X1191,Sheet2!J:J,1,0)),"//","")</f>
        <v/>
      </c>
      <c r="AC1191" s="110" t="str">
        <f t="shared" si="285"/>
        <v/>
      </c>
      <c r="AD1191" t="b">
        <f t="shared" si="286"/>
        <v>1</v>
      </c>
    </row>
    <row r="1192" spans="1:30" s="17" customFormat="1">
      <c r="A1192" s="110">
        <f t="shared" si="287"/>
        <v>1192</v>
      </c>
      <c r="B1192" s="55">
        <f t="shared" si="279"/>
        <v>1168</v>
      </c>
      <c r="C1192" s="112" t="s">
        <v>4105</v>
      </c>
      <c r="D1192" s="112" t="s">
        <v>7</v>
      </c>
      <c r="E1192" s="137" t="str">
        <f t="shared" si="288"/>
        <v>"1168"</v>
      </c>
      <c r="F1192" s="113" t="str">
        <f t="shared" si="289"/>
        <v>"1168"</v>
      </c>
      <c r="G1192" s="194">
        <v>0</v>
      </c>
      <c r="H1192" s="194">
        <v>0</v>
      </c>
      <c r="I1192" s="181" t="s">
        <v>28</v>
      </c>
      <c r="J1192" s="114" t="s">
        <v>1556</v>
      </c>
      <c r="K1192" s="115" t="s">
        <v>4125</v>
      </c>
      <c r="M1192" s="138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10" t="s">
        <v>2444</v>
      </c>
      <c r="U1192" s="117" t="s">
        <v>2444</v>
      </c>
      <c r="V1192" s="117" t="s">
        <v>2444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61" t="str">
        <f>IF(ISNA(VLOOKUP(X1192,Sheet2!J:J,1,0)),"//","")</f>
        <v/>
      </c>
      <c r="AC1192" s="110" t="str">
        <f t="shared" si="285"/>
        <v/>
      </c>
      <c r="AD1192" t="b">
        <f t="shared" si="286"/>
        <v>1</v>
      </c>
    </row>
    <row r="1193" spans="1:30" s="17" customFormat="1">
      <c r="A1193" s="110">
        <f t="shared" si="287"/>
        <v>1193</v>
      </c>
      <c r="B1193" s="55">
        <f t="shared" si="279"/>
        <v>1169</v>
      </c>
      <c r="C1193" s="112" t="s">
        <v>4105</v>
      </c>
      <c r="D1193" s="112" t="s">
        <v>7</v>
      </c>
      <c r="E1193" s="137" t="str">
        <f t="shared" si="288"/>
        <v>"1169"</v>
      </c>
      <c r="F1193" s="113" t="str">
        <f t="shared" si="289"/>
        <v>"1169"</v>
      </c>
      <c r="G1193" s="194">
        <v>0</v>
      </c>
      <c r="H1193" s="194">
        <v>0</v>
      </c>
      <c r="I1193" s="181" t="s">
        <v>28</v>
      </c>
      <c r="J1193" s="114" t="s">
        <v>1556</v>
      </c>
      <c r="K1193" s="115" t="s">
        <v>4125</v>
      </c>
      <c r="M1193" s="138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10" t="s">
        <v>2444</v>
      </c>
      <c r="U1193" s="117" t="s">
        <v>2444</v>
      </c>
      <c r="V1193" s="117" t="s">
        <v>2444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61" t="str">
        <f>IF(ISNA(VLOOKUP(X1193,Sheet2!J:J,1,0)),"//","")</f>
        <v/>
      </c>
      <c r="AC1193" s="110" t="str">
        <f t="shared" si="285"/>
        <v/>
      </c>
      <c r="AD1193" t="b">
        <f t="shared" si="286"/>
        <v>1</v>
      </c>
    </row>
    <row r="1194" spans="1:30" s="17" customFormat="1">
      <c r="A1194" s="110">
        <f t="shared" si="287"/>
        <v>1194</v>
      </c>
      <c r="B1194" s="55">
        <f t="shared" si="279"/>
        <v>1170</v>
      </c>
      <c r="C1194" s="112" t="s">
        <v>4105</v>
      </c>
      <c r="D1194" s="112" t="s">
        <v>7</v>
      </c>
      <c r="E1194" s="137" t="str">
        <f t="shared" si="288"/>
        <v>"1170"</v>
      </c>
      <c r="F1194" s="113" t="str">
        <f t="shared" si="289"/>
        <v>"1170"</v>
      </c>
      <c r="G1194" s="194">
        <v>0</v>
      </c>
      <c r="H1194" s="194">
        <v>0</v>
      </c>
      <c r="I1194" s="181" t="s">
        <v>28</v>
      </c>
      <c r="J1194" s="114" t="s">
        <v>1556</v>
      </c>
      <c r="K1194" s="115" t="s">
        <v>4125</v>
      </c>
      <c r="M1194" s="138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10" t="s">
        <v>2444</v>
      </c>
      <c r="U1194" s="117" t="s">
        <v>2444</v>
      </c>
      <c r="V1194" s="117" t="s">
        <v>2444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61" t="str">
        <f>IF(ISNA(VLOOKUP(X1194,Sheet2!J:J,1,0)),"//","")</f>
        <v/>
      </c>
      <c r="AC1194" s="110" t="str">
        <f t="shared" si="285"/>
        <v/>
      </c>
      <c r="AD1194" t="b">
        <f t="shared" si="286"/>
        <v>1</v>
      </c>
    </row>
    <row r="1195" spans="1:30" s="17" customFormat="1">
      <c r="A1195" s="110">
        <f t="shared" si="287"/>
        <v>1195</v>
      </c>
      <c r="B1195" s="55">
        <f t="shared" si="279"/>
        <v>1171</v>
      </c>
      <c r="C1195" s="112" t="s">
        <v>4105</v>
      </c>
      <c r="D1195" s="112" t="s">
        <v>7</v>
      </c>
      <c r="E1195" s="137" t="str">
        <f t="shared" si="288"/>
        <v>"1171"</v>
      </c>
      <c r="F1195" s="113" t="str">
        <f t="shared" si="289"/>
        <v>"1171"</v>
      </c>
      <c r="G1195" s="194">
        <v>0</v>
      </c>
      <c r="H1195" s="194">
        <v>0</v>
      </c>
      <c r="I1195" s="181" t="s">
        <v>28</v>
      </c>
      <c r="J1195" s="114" t="s">
        <v>1556</v>
      </c>
      <c r="K1195" s="115" t="s">
        <v>4125</v>
      </c>
      <c r="M1195" s="138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10" t="s">
        <v>2444</v>
      </c>
      <c r="U1195" s="117" t="s">
        <v>2444</v>
      </c>
      <c r="V1195" s="117" t="s">
        <v>2444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61" t="str">
        <f>IF(ISNA(VLOOKUP(X1195,Sheet2!J:J,1,0)),"//","")</f>
        <v/>
      </c>
      <c r="AC1195" s="110" t="str">
        <f t="shared" si="285"/>
        <v/>
      </c>
      <c r="AD1195" t="b">
        <f t="shared" si="286"/>
        <v>1</v>
      </c>
    </row>
    <row r="1196" spans="1:30" s="17" customFormat="1">
      <c r="A1196" s="110">
        <f t="shared" si="287"/>
        <v>1196</v>
      </c>
      <c r="B1196" s="55">
        <f t="shared" si="279"/>
        <v>1172</v>
      </c>
      <c r="C1196" s="112" t="s">
        <v>4105</v>
      </c>
      <c r="D1196" s="112" t="s">
        <v>7</v>
      </c>
      <c r="E1196" s="137" t="str">
        <f t="shared" si="288"/>
        <v>"1172"</v>
      </c>
      <c r="F1196" s="113" t="str">
        <f t="shared" si="289"/>
        <v>"1172"</v>
      </c>
      <c r="G1196" s="194">
        <v>0</v>
      </c>
      <c r="H1196" s="194">
        <v>0</v>
      </c>
      <c r="I1196" s="181" t="s">
        <v>28</v>
      </c>
      <c r="J1196" s="114" t="s">
        <v>1556</v>
      </c>
      <c r="K1196" s="115" t="s">
        <v>4125</v>
      </c>
      <c r="M1196" s="138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10" t="s">
        <v>2444</v>
      </c>
      <c r="U1196" s="117" t="s">
        <v>2444</v>
      </c>
      <c r="V1196" s="117" t="s">
        <v>2444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61" t="str">
        <f>IF(ISNA(VLOOKUP(X1196,Sheet2!J:J,1,0)),"//","")</f>
        <v/>
      </c>
      <c r="AC1196" s="110" t="str">
        <f t="shared" si="285"/>
        <v/>
      </c>
      <c r="AD1196" t="b">
        <f t="shared" si="286"/>
        <v>1</v>
      </c>
    </row>
    <row r="1197" spans="1:30" s="17" customFormat="1">
      <c r="A1197" s="110">
        <f t="shared" si="287"/>
        <v>1197</v>
      </c>
      <c r="B1197" s="55">
        <f t="shared" si="279"/>
        <v>1173</v>
      </c>
      <c r="C1197" s="112" t="s">
        <v>4105</v>
      </c>
      <c r="D1197" s="112" t="s">
        <v>7</v>
      </c>
      <c r="E1197" s="137" t="str">
        <f t="shared" si="288"/>
        <v>"1173"</v>
      </c>
      <c r="F1197" s="113" t="str">
        <f t="shared" si="289"/>
        <v>"1173"</v>
      </c>
      <c r="G1197" s="194">
        <v>0</v>
      </c>
      <c r="H1197" s="194">
        <v>0</v>
      </c>
      <c r="I1197" s="181" t="s">
        <v>28</v>
      </c>
      <c r="J1197" s="114" t="s">
        <v>1556</v>
      </c>
      <c r="K1197" s="115" t="s">
        <v>4125</v>
      </c>
      <c r="M1197" s="138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10" t="s">
        <v>2444</v>
      </c>
      <c r="U1197" s="117" t="s">
        <v>2444</v>
      </c>
      <c r="V1197" s="117" t="s">
        <v>2444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61" t="str">
        <f>IF(ISNA(VLOOKUP(X1197,Sheet2!J:J,1,0)),"//","")</f>
        <v/>
      </c>
      <c r="AC1197" s="110" t="str">
        <f t="shared" si="285"/>
        <v/>
      </c>
      <c r="AD1197" t="b">
        <f t="shared" si="286"/>
        <v>1</v>
      </c>
    </row>
    <row r="1198" spans="1:30" s="17" customFormat="1">
      <c r="A1198" s="110">
        <f t="shared" si="287"/>
        <v>1198</v>
      </c>
      <c r="B1198" s="55">
        <f t="shared" si="279"/>
        <v>1174</v>
      </c>
      <c r="C1198" s="112" t="s">
        <v>4105</v>
      </c>
      <c r="D1198" s="112" t="s">
        <v>7</v>
      </c>
      <c r="E1198" s="137" t="str">
        <f t="shared" si="288"/>
        <v>"1174"</v>
      </c>
      <c r="F1198" s="113" t="str">
        <f t="shared" si="289"/>
        <v>"1174"</v>
      </c>
      <c r="G1198" s="194">
        <v>0</v>
      </c>
      <c r="H1198" s="194">
        <v>0</v>
      </c>
      <c r="I1198" s="181" t="s">
        <v>28</v>
      </c>
      <c r="J1198" s="114" t="s">
        <v>1556</v>
      </c>
      <c r="K1198" s="115" t="s">
        <v>4125</v>
      </c>
      <c r="M1198" s="138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10" t="s">
        <v>2444</v>
      </c>
      <c r="U1198" s="117" t="s">
        <v>2444</v>
      </c>
      <c r="V1198" s="117" t="s">
        <v>2444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61" t="str">
        <f>IF(ISNA(VLOOKUP(X1198,Sheet2!J:J,1,0)),"//","")</f>
        <v/>
      </c>
      <c r="AC1198" s="110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2444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2444</v>
      </c>
      <c r="U1199" s="90" t="s">
        <v>2444</v>
      </c>
      <c r="V1199" s="90" t="s">
        <v>2444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61" t="str">
        <f>IF(ISNA(VLOOKUP(X1199,Sheet2!J:J,1,0)),"//","")</f>
        <v/>
      </c>
      <c r="AC1199" s="110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2444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2444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61" t="str">
        <f>IF(ISNA(VLOOKUP(X1200,Sheet2!J:J,1,0)),"//","")</f>
        <v/>
      </c>
      <c r="AC1200" s="110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2978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61" t="str">
        <f>IF(ISNA(VLOOKUP(X1201,Sheet2!J:J,1,0)),"//","")</f>
        <v/>
      </c>
      <c r="AC1201" s="110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4106</v>
      </c>
      <c r="D1202" s="59" t="s">
        <v>1139</v>
      </c>
      <c r="E1202" s="65" t="s">
        <v>505</v>
      </c>
      <c r="F1202" s="65" t="s">
        <v>505</v>
      </c>
      <c r="G1202" s="193">
        <v>0</v>
      </c>
      <c r="H1202" s="193">
        <v>0</v>
      </c>
      <c r="I1202" s="189" t="s">
        <v>116</v>
      </c>
      <c r="J1202" s="65" t="s">
        <v>1556</v>
      </c>
      <c r="K1202" s="66" t="s">
        <v>4125</v>
      </c>
      <c r="L1202" s="67" t="s">
        <v>4401</v>
      </c>
      <c r="M1202" s="63" t="s">
        <v>4323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2444</v>
      </c>
      <c r="U1202" s="70" t="s">
        <v>2444</v>
      </c>
      <c r="V1202" s="70" t="s">
        <v>2444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61" t="str">
        <f>IF(ISNA(VLOOKUP(X1202,Sheet2!J:J,1,0)),"//","")</f>
        <v/>
      </c>
      <c r="AC1202" s="110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4106</v>
      </c>
      <c r="D1203" s="59" t="s">
        <v>1140</v>
      </c>
      <c r="E1203" s="65" t="s">
        <v>506</v>
      </c>
      <c r="F1203" s="65" t="s">
        <v>506</v>
      </c>
      <c r="G1203" s="193">
        <v>0</v>
      </c>
      <c r="H1203" s="193">
        <v>0</v>
      </c>
      <c r="I1203" s="189" t="s">
        <v>116</v>
      </c>
      <c r="J1203" s="65" t="s">
        <v>1556</v>
      </c>
      <c r="K1203" s="66" t="s">
        <v>4125</v>
      </c>
      <c r="L1203" s="67" t="s">
        <v>4402</v>
      </c>
      <c r="M1203" s="63" t="s">
        <v>4324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2444</v>
      </c>
      <c r="U1203" s="70" t="s">
        <v>2444</v>
      </c>
      <c r="V1203" s="70" t="s">
        <v>2444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61" t="str">
        <f>IF(ISNA(VLOOKUP(X1203,Sheet2!J:J,1,0)),"//","")</f>
        <v/>
      </c>
      <c r="AC1203" s="110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4106</v>
      </c>
      <c r="D1204" s="59" t="s">
        <v>1141</v>
      </c>
      <c r="E1204" s="65" t="s">
        <v>507</v>
      </c>
      <c r="F1204" s="65" t="s">
        <v>507</v>
      </c>
      <c r="G1204" s="193">
        <v>0</v>
      </c>
      <c r="H1204" s="193">
        <v>0</v>
      </c>
      <c r="I1204" s="189" t="s">
        <v>116</v>
      </c>
      <c r="J1204" s="65" t="s">
        <v>1556</v>
      </c>
      <c r="K1204" s="66" t="s">
        <v>4125</v>
      </c>
      <c r="L1204" s="67" t="s">
        <v>4403</v>
      </c>
      <c r="M1204" s="63" t="s">
        <v>4325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2444</v>
      </c>
      <c r="U1204" s="70" t="s">
        <v>2444</v>
      </c>
      <c r="V1204" s="70" t="s">
        <v>2444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61" t="str">
        <f>IF(ISNA(VLOOKUP(X1204,Sheet2!J:J,1,0)),"//","")</f>
        <v/>
      </c>
      <c r="AC1204" s="110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4106</v>
      </c>
      <c r="D1205" s="59" t="s">
        <v>1138</v>
      </c>
      <c r="E1205" s="65" t="s">
        <v>501</v>
      </c>
      <c r="F1205" s="65" t="s">
        <v>501</v>
      </c>
      <c r="G1205" s="193">
        <v>0</v>
      </c>
      <c r="H1205" s="193">
        <v>0</v>
      </c>
      <c r="I1205" s="189" t="s">
        <v>116</v>
      </c>
      <c r="J1205" s="65" t="s">
        <v>1556</v>
      </c>
      <c r="K1205" s="66" t="s">
        <v>4125</v>
      </c>
      <c r="L1205" s="67" t="s">
        <v>4404</v>
      </c>
      <c r="M1205" s="63" t="s">
        <v>4326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2444</v>
      </c>
      <c r="U1205" s="70" t="s">
        <v>2444</v>
      </c>
      <c r="V1205" s="70" t="s">
        <v>2444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61" t="str">
        <f>IF(ISNA(VLOOKUP(X1205,Sheet2!J:J,1,0)),"//","")</f>
        <v/>
      </c>
      <c r="AC1205" s="110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4106</v>
      </c>
      <c r="D1206" s="59" t="s">
        <v>1134</v>
      </c>
      <c r="E1206" s="65" t="s">
        <v>349</v>
      </c>
      <c r="F1206" s="65" t="s">
        <v>349</v>
      </c>
      <c r="G1206" s="193">
        <v>0</v>
      </c>
      <c r="H1206" s="193">
        <v>0</v>
      </c>
      <c r="I1206" s="189" t="s">
        <v>116</v>
      </c>
      <c r="J1206" s="65" t="s">
        <v>1556</v>
      </c>
      <c r="K1206" s="66" t="s">
        <v>4125</v>
      </c>
      <c r="L1206" s="67" t="s">
        <v>3114</v>
      </c>
      <c r="M1206" s="63" t="s">
        <v>4327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2444</v>
      </c>
      <c r="U1206" s="70" t="s">
        <v>2444</v>
      </c>
      <c r="V1206" s="70" t="s">
        <v>2444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61" t="str">
        <f>IF(ISNA(VLOOKUP(X1206,Sheet2!J:J,1,0)),"//","")</f>
        <v/>
      </c>
      <c r="AC1206" s="110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4106</v>
      </c>
      <c r="D1207" s="59" t="s">
        <v>1135</v>
      </c>
      <c r="E1207" s="65" t="s">
        <v>350</v>
      </c>
      <c r="F1207" s="65" t="s">
        <v>350</v>
      </c>
      <c r="G1207" s="193">
        <v>0</v>
      </c>
      <c r="H1207" s="193">
        <v>0</v>
      </c>
      <c r="I1207" s="189" t="s">
        <v>116</v>
      </c>
      <c r="J1207" s="65" t="s">
        <v>1556</v>
      </c>
      <c r="K1207" s="66" t="s">
        <v>4125</v>
      </c>
      <c r="L1207" s="67" t="s">
        <v>4405</v>
      </c>
      <c r="M1207" s="63" t="s">
        <v>4328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2444</v>
      </c>
      <c r="U1207" s="70" t="s">
        <v>2444</v>
      </c>
      <c r="V1207" s="70" t="s">
        <v>2444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61" t="str">
        <f>IF(ISNA(VLOOKUP(X1207,Sheet2!J:J,1,0)),"//","")</f>
        <v/>
      </c>
      <c r="AC1207" s="110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4106</v>
      </c>
      <c r="D1208" s="59" t="s">
        <v>1136</v>
      </c>
      <c r="E1208" s="65" t="s">
        <v>351</v>
      </c>
      <c r="F1208" s="65" t="s">
        <v>351</v>
      </c>
      <c r="G1208" s="193">
        <v>0</v>
      </c>
      <c r="H1208" s="193">
        <v>0</v>
      </c>
      <c r="I1208" s="189" t="s">
        <v>116</v>
      </c>
      <c r="J1208" s="65" t="s">
        <v>1556</v>
      </c>
      <c r="K1208" s="66" t="s">
        <v>4125</v>
      </c>
      <c r="L1208" s="67" t="s">
        <v>4406</v>
      </c>
      <c r="M1208" s="63" t="s">
        <v>4329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2444</v>
      </c>
      <c r="U1208" s="70" t="s">
        <v>2444</v>
      </c>
      <c r="V1208" s="70" t="s">
        <v>2444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61" t="str">
        <f>IF(ISNA(VLOOKUP(X1208,Sheet2!J:J,1,0)),"//","")</f>
        <v/>
      </c>
      <c r="AC1208" s="110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4106</v>
      </c>
      <c r="D1209" s="59" t="s">
        <v>1137</v>
      </c>
      <c r="E1209" s="65" t="s">
        <v>352</v>
      </c>
      <c r="F1209" s="65" t="s">
        <v>352</v>
      </c>
      <c r="G1209" s="193">
        <v>0</v>
      </c>
      <c r="H1209" s="193">
        <v>0</v>
      </c>
      <c r="I1209" s="189" t="s">
        <v>116</v>
      </c>
      <c r="J1209" s="65" t="s">
        <v>1556</v>
      </c>
      <c r="K1209" s="66" t="s">
        <v>4125</v>
      </c>
      <c r="L1209" s="67" t="s">
        <v>4407</v>
      </c>
      <c r="M1209" s="63" t="s">
        <v>4330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2444</v>
      </c>
      <c r="U1209" s="70" t="s">
        <v>2444</v>
      </c>
      <c r="V1209" s="70" t="s">
        <v>2444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61" t="str">
        <f>IF(ISNA(VLOOKUP(X1209,Sheet2!J:J,1,0)),"//","")</f>
        <v/>
      </c>
      <c r="AC1209" s="110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4106</v>
      </c>
      <c r="D1210" s="59" t="s">
        <v>1130</v>
      </c>
      <c r="E1210" s="65" t="s">
        <v>173</v>
      </c>
      <c r="F1210" s="65" t="s">
        <v>173</v>
      </c>
      <c r="G1210" s="193">
        <v>0</v>
      </c>
      <c r="H1210" s="193">
        <v>0</v>
      </c>
      <c r="I1210" s="189" t="s">
        <v>116</v>
      </c>
      <c r="J1210" s="65" t="s">
        <v>1556</v>
      </c>
      <c r="K1210" s="66" t="s">
        <v>4125</v>
      </c>
      <c r="L1210" s="67" t="s">
        <v>4408</v>
      </c>
      <c r="M1210" s="63" t="s">
        <v>4331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2444</v>
      </c>
      <c r="U1210" s="70" t="s">
        <v>2444</v>
      </c>
      <c r="V1210" s="70" t="s">
        <v>2444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61" t="str">
        <f>IF(ISNA(VLOOKUP(X1210,Sheet2!J:J,1,0)),"//","")</f>
        <v/>
      </c>
      <c r="AC1210" s="110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4106</v>
      </c>
      <c r="D1211" s="59" t="s">
        <v>1127</v>
      </c>
      <c r="E1211" s="65" t="s">
        <v>141</v>
      </c>
      <c r="F1211" s="65" t="s">
        <v>141</v>
      </c>
      <c r="G1211" s="193">
        <v>0</v>
      </c>
      <c r="H1211" s="193">
        <v>0</v>
      </c>
      <c r="I1211" s="189" t="s">
        <v>116</v>
      </c>
      <c r="J1211" s="65" t="s">
        <v>1556</v>
      </c>
      <c r="K1211" s="66" t="s">
        <v>4125</v>
      </c>
      <c r="L1211" s="67" t="s">
        <v>4409</v>
      </c>
      <c r="M1211" s="63" t="s">
        <v>4332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2444</v>
      </c>
      <c r="U1211" s="70" t="s">
        <v>2444</v>
      </c>
      <c r="V1211" s="70" t="s">
        <v>2444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61" t="str">
        <f>IF(ISNA(VLOOKUP(X1211,Sheet2!J:J,1,0)),"//","")</f>
        <v/>
      </c>
      <c r="AC1211" s="110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4106</v>
      </c>
      <c r="D1212" s="59" t="s">
        <v>1128</v>
      </c>
      <c r="E1212" s="65" t="s">
        <v>154</v>
      </c>
      <c r="F1212" s="65" t="s">
        <v>154</v>
      </c>
      <c r="G1212" s="193">
        <v>0</v>
      </c>
      <c r="H1212" s="193">
        <v>0</v>
      </c>
      <c r="I1212" s="189" t="s">
        <v>116</v>
      </c>
      <c r="J1212" s="65" t="s">
        <v>1556</v>
      </c>
      <c r="K1212" s="66" t="s">
        <v>4125</v>
      </c>
      <c r="L1212" s="67" t="s">
        <v>4410</v>
      </c>
      <c r="M1212" s="63" t="s">
        <v>4333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2444</v>
      </c>
      <c r="U1212" s="70" t="s">
        <v>2444</v>
      </c>
      <c r="V1212" s="70" t="s">
        <v>2444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61" t="str">
        <f>IF(ISNA(VLOOKUP(X1212,Sheet2!J:J,1,0)),"//","")</f>
        <v/>
      </c>
      <c r="AC1212" s="110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4106</v>
      </c>
      <c r="D1213" s="59" t="s">
        <v>1129</v>
      </c>
      <c r="E1213" s="65" t="s">
        <v>161</v>
      </c>
      <c r="F1213" s="65" t="s">
        <v>161</v>
      </c>
      <c r="G1213" s="193">
        <v>0</v>
      </c>
      <c r="H1213" s="193">
        <v>0</v>
      </c>
      <c r="I1213" s="189" t="s">
        <v>116</v>
      </c>
      <c r="J1213" s="65" t="s">
        <v>1556</v>
      </c>
      <c r="K1213" s="66" t="s">
        <v>4125</v>
      </c>
      <c r="L1213" s="67" t="s">
        <v>4411</v>
      </c>
      <c r="M1213" s="63" t="s">
        <v>4334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2444</v>
      </c>
      <c r="U1213" s="70" t="s">
        <v>2444</v>
      </c>
      <c r="V1213" s="70" t="s">
        <v>2444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61" t="str">
        <f>IF(ISNA(VLOOKUP(X1213,Sheet2!J:J,1,0)),"//","")</f>
        <v/>
      </c>
      <c r="AC1213" s="110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4105</v>
      </c>
      <c r="D1214" s="59" t="s">
        <v>7</v>
      </c>
      <c r="E1214" s="65" t="s">
        <v>4319</v>
      </c>
      <c r="F1214" s="65" t="s">
        <v>4319</v>
      </c>
      <c r="G1214" s="193">
        <v>0</v>
      </c>
      <c r="H1214" s="193">
        <v>0</v>
      </c>
      <c r="I1214" s="189" t="s">
        <v>116</v>
      </c>
      <c r="J1214" s="65" t="s">
        <v>1556</v>
      </c>
      <c r="K1214" s="66" t="s">
        <v>4125</v>
      </c>
      <c r="L1214" s="67"/>
      <c r="M1214" s="63" t="s">
        <v>4336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2444</v>
      </c>
      <c r="U1214" s="70" t="s">
        <v>2444</v>
      </c>
      <c r="V1214" s="70" t="s">
        <v>2444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61" t="str">
        <f>IF(ISNA(VLOOKUP(X1214,Sheet2!J:J,1,0)),"//","")</f>
        <v/>
      </c>
      <c r="AC1214" s="110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4105</v>
      </c>
      <c r="D1215" s="59" t="s">
        <v>7</v>
      </c>
      <c r="E1215" s="65" t="s">
        <v>75</v>
      </c>
      <c r="F1215" s="65" t="s">
        <v>75</v>
      </c>
      <c r="G1215" s="193">
        <v>0</v>
      </c>
      <c r="H1215" s="193">
        <v>0</v>
      </c>
      <c r="I1215" s="189" t="s">
        <v>116</v>
      </c>
      <c r="J1215" s="65" t="s">
        <v>1556</v>
      </c>
      <c r="K1215" s="66" t="s">
        <v>4125</v>
      </c>
      <c r="L1215" s="67"/>
      <c r="M1215" s="63" t="s">
        <v>4337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2444</v>
      </c>
      <c r="U1215" s="70" t="s">
        <v>2444</v>
      </c>
      <c r="V1215" s="70" t="s">
        <v>2444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61" t="str">
        <f>IF(ISNA(VLOOKUP(X1215,Sheet2!J:J,1,0)),"//","")</f>
        <v/>
      </c>
      <c r="AC1215" s="110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4105</v>
      </c>
      <c r="D1216" s="59" t="s">
        <v>7</v>
      </c>
      <c r="E1216" s="65" t="s">
        <v>4320</v>
      </c>
      <c r="F1216" s="65" t="s">
        <v>4320</v>
      </c>
      <c r="G1216" s="193">
        <v>0</v>
      </c>
      <c r="H1216" s="193">
        <v>0</v>
      </c>
      <c r="I1216" s="189" t="s">
        <v>116</v>
      </c>
      <c r="J1216" s="65" t="s">
        <v>1556</v>
      </c>
      <c r="K1216" s="66" t="s">
        <v>4125</v>
      </c>
      <c r="L1216" s="67"/>
      <c r="M1216" s="63" t="s">
        <v>4338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2444</v>
      </c>
      <c r="U1216" s="70" t="s">
        <v>2444</v>
      </c>
      <c r="V1216" s="70" t="s">
        <v>2444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61" t="str">
        <f>IF(ISNA(VLOOKUP(X1216,Sheet2!J:J,1,0)),"//","")</f>
        <v/>
      </c>
      <c r="AC1216" s="110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4105</v>
      </c>
      <c r="D1217" s="59" t="s">
        <v>7</v>
      </c>
      <c r="E1217" s="65" t="s">
        <v>4321</v>
      </c>
      <c r="F1217" s="65" t="s">
        <v>4321</v>
      </c>
      <c r="G1217" s="193">
        <v>0</v>
      </c>
      <c r="H1217" s="193">
        <v>0</v>
      </c>
      <c r="I1217" s="189" t="s">
        <v>116</v>
      </c>
      <c r="J1217" s="65" t="s">
        <v>1556</v>
      </c>
      <c r="K1217" s="66" t="s">
        <v>4125</v>
      </c>
      <c r="L1217" s="67"/>
      <c r="M1217" s="63" t="s">
        <v>4339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2444</v>
      </c>
      <c r="U1217" s="70" t="s">
        <v>2444</v>
      </c>
      <c r="V1217" s="70" t="s">
        <v>2444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61" t="str">
        <f>IF(ISNA(VLOOKUP(X1217,Sheet2!J:J,1,0)),"//","")</f>
        <v/>
      </c>
      <c r="AC1217" s="110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4105</v>
      </c>
      <c r="D1218" s="59" t="s">
        <v>7</v>
      </c>
      <c r="E1218" s="65" t="s">
        <v>4322</v>
      </c>
      <c r="F1218" s="65" t="s">
        <v>4322</v>
      </c>
      <c r="G1218" s="193">
        <v>0</v>
      </c>
      <c r="H1218" s="195">
        <v>0</v>
      </c>
      <c r="I1218" s="189" t="s">
        <v>116</v>
      </c>
      <c r="J1218" s="65" t="s">
        <v>1556</v>
      </c>
      <c r="K1218" s="66" t="s">
        <v>4125</v>
      </c>
      <c r="L1218" s="67"/>
      <c r="M1218" s="63" t="s">
        <v>4340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2444</v>
      </c>
      <c r="U1218" s="70" t="s">
        <v>2444</v>
      </c>
      <c r="V1218" s="70" t="s">
        <v>2444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61" t="str">
        <f>IF(ISNA(VLOOKUP(X1218,Sheet2!J:J,1,0)),"//","")</f>
        <v/>
      </c>
      <c r="AC1218" s="110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4105</v>
      </c>
      <c r="D1219" s="59" t="s">
        <v>7</v>
      </c>
      <c r="E1219" s="65" t="s">
        <v>1171</v>
      </c>
      <c r="F1219" s="65" t="s">
        <v>1171</v>
      </c>
      <c r="G1219" s="193">
        <v>0</v>
      </c>
      <c r="H1219" s="193">
        <v>0</v>
      </c>
      <c r="I1219" s="189" t="s">
        <v>116</v>
      </c>
      <c r="J1219" s="65" t="s">
        <v>1556</v>
      </c>
      <c r="K1219" s="66" t="s">
        <v>4125</v>
      </c>
      <c r="L1219" s="67"/>
      <c r="M1219" s="63" t="s">
        <v>4341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2444</v>
      </c>
      <c r="U1219" s="70" t="s">
        <v>2444</v>
      </c>
      <c r="V1219" s="70" t="s">
        <v>2444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61" t="str">
        <f>IF(ISNA(VLOOKUP(X1219,Sheet2!J:J,1,0)),"//","")</f>
        <v/>
      </c>
      <c r="AC1219" s="110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4105</v>
      </c>
      <c r="D1220" s="59" t="s">
        <v>7</v>
      </c>
      <c r="E1220" s="65" t="s">
        <v>4355</v>
      </c>
      <c r="F1220" s="65" t="s">
        <v>4355</v>
      </c>
      <c r="G1220" s="193">
        <v>0</v>
      </c>
      <c r="H1220" s="193">
        <v>0</v>
      </c>
      <c r="I1220" s="189" t="s">
        <v>116</v>
      </c>
      <c r="J1220" s="65" t="s">
        <v>1556</v>
      </c>
      <c r="K1220" s="66" t="s">
        <v>4125</v>
      </c>
      <c r="L1220" s="67"/>
      <c r="M1220" s="63" t="s">
        <v>4342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2444</v>
      </c>
      <c r="U1220" s="70" t="s">
        <v>2444</v>
      </c>
      <c r="V1220" s="70" t="s">
        <v>2444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61" t="str">
        <f>IF(ISNA(VLOOKUP(X1220,Sheet2!J:J,1,0)),"//","")</f>
        <v/>
      </c>
      <c r="AC1220" s="110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4105</v>
      </c>
      <c r="D1221" s="59" t="s">
        <v>7</v>
      </c>
      <c r="E1221" s="65" t="s">
        <v>4356</v>
      </c>
      <c r="F1221" s="65" t="s">
        <v>4356</v>
      </c>
      <c r="G1221" s="193">
        <v>0</v>
      </c>
      <c r="H1221" s="193">
        <v>0</v>
      </c>
      <c r="I1221" s="189" t="s">
        <v>116</v>
      </c>
      <c r="J1221" s="65" t="s">
        <v>1556</v>
      </c>
      <c r="K1221" s="66" t="s">
        <v>4125</v>
      </c>
      <c r="L1221" s="67"/>
      <c r="M1221" s="63" t="s">
        <v>4343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2444</v>
      </c>
      <c r="U1221" s="70" t="s">
        <v>2444</v>
      </c>
      <c r="V1221" s="70" t="s">
        <v>2444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61" t="str">
        <f>IF(ISNA(VLOOKUP(X1221,Sheet2!J:J,1,0)),"//","")</f>
        <v/>
      </c>
      <c r="AC1221" s="110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4105</v>
      </c>
      <c r="D1222" s="59" t="s">
        <v>7</v>
      </c>
      <c r="E1222" s="65" t="s">
        <v>115</v>
      </c>
      <c r="F1222" s="65" t="s">
        <v>115</v>
      </c>
      <c r="G1222" s="193">
        <v>0</v>
      </c>
      <c r="H1222" s="193">
        <v>0</v>
      </c>
      <c r="I1222" s="189" t="s">
        <v>116</v>
      </c>
      <c r="J1222" s="65" t="s">
        <v>1556</v>
      </c>
      <c r="K1222" s="66" t="s">
        <v>4125</v>
      </c>
      <c r="L1222" s="67"/>
      <c r="M1222" s="63" t="s">
        <v>4344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61" t="str">
        <f>IF(ISNA(VLOOKUP(X1222,Sheet2!J:J,1,0)),"//","")</f>
        <v/>
      </c>
      <c r="AC1222" s="110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4105</v>
      </c>
      <c r="D1223" s="59" t="s">
        <v>7</v>
      </c>
      <c r="E1223" s="65" t="s">
        <v>153</v>
      </c>
      <c r="F1223" s="65" t="s">
        <v>153</v>
      </c>
      <c r="G1223" s="193">
        <v>0</v>
      </c>
      <c r="H1223" s="193">
        <v>0</v>
      </c>
      <c r="I1223" s="189" t="s">
        <v>116</v>
      </c>
      <c r="J1223" s="65" t="s">
        <v>1556</v>
      </c>
      <c r="K1223" s="66" t="s">
        <v>4125</v>
      </c>
      <c r="L1223" s="67"/>
      <c r="M1223" s="63" t="s">
        <v>4345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61" t="str">
        <f>IF(ISNA(VLOOKUP(X1223,Sheet2!J:J,1,0)),"//","")</f>
        <v/>
      </c>
      <c r="AC1223" s="110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4105</v>
      </c>
      <c r="D1224" s="59" t="s">
        <v>7</v>
      </c>
      <c r="E1224" s="65" t="s">
        <v>1352</v>
      </c>
      <c r="F1224" s="65" t="s">
        <v>4354</v>
      </c>
      <c r="G1224" s="193">
        <v>0</v>
      </c>
      <c r="H1224" s="193">
        <v>0</v>
      </c>
      <c r="I1224" s="189" t="s">
        <v>116</v>
      </c>
      <c r="J1224" s="65" t="s">
        <v>1556</v>
      </c>
      <c r="K1224" s="66" t="s">
        <v>4125</v>
      </c>
      <c r="L1224" s="67"/>
      <c r="M1224" s="63" t="s">
        <v>4346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61" t="str">
        <f>IF(ISNA(VLOOKUP(X1224,Sheet2!J:J,1,0)),"//","")</f>
        <v/>
      </c>
      <c r="AC1224" s="110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4105</v>
      </c>
      <c r="D1225" s="59" t="s">
        <v>7</v>
      </c>
      <c r="E1225" s="65" t="s">
        <v>1359</v>
      </c>
      <c r="F1225" s="65" t="s">
        <v>1360</v>
      </c>
      <c r="G1225" s="193">
        <v>0</v>
      </c>
      <c r="H1225" s="193">
        <v>0</v>
      </c>
      <c r="I1225" s="189" t="s">
        <v>116</v>
      </c>
      <c r="J1225" s="65" t="s">
        <v>1556</v>
      </c>
      <c r="K1225" s="66" t="s">
        <v>4125</v>
      </c>
      <c r="L1225" s="67"/>
      <c r="M1225" s="63" t="s">
        <v>4347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61" t="str">
        <f>IF(ISNA(VLOOKUP(X1225,Sheet2!J:J,1,0)),"//","")</f>
        <v/>
      </c>
      <c r="AC1225" s="110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4105</v>
      </c>
      <c r="D1226" s="59" t="s">
        <v>7</v>
      </c>
      <c r="E1226" s="65" t="s">
        <v>1362</v>
      </c>
      <c r="F1226" s="65" t="s">
        <v>1362</v>
      </c>
      <c r="G1226" s="193">
        <v>0</v>
      </c>
      <c r="H1226" s="193">
        <v>0</v>
      </c>
      <c r="I1226" s="189" t="s">
        <v>116</v>
      </c>
      <c r="J1226" s="65" t="s">
        <v>1556</v>
      </c>
      <c r="K1226" s="66" t="s">
        <v>4125</v>
      </c>
      <c r="L1226" s="67"/>
      <c r="M1226" s="63" t="s">
        <v>4348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61" t="str">
        <f>IF(ISNA(VLOOKUP(X1226,Sheet2!J:J,1,0)),"//","")</f>
        <v/>
      </c>
      <c r="AC1226" s="110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4105</v>
      </c>
      <c r="D1227" s="59" t="s">
        <v>7</v>
      </c>
      <c r="E1227" s="65" t="s">
        <v>269</v>
      </c>
      <c r="F1227" s="65" t="s">
        <v>269</v>
      </c>
      <c r="G1227" s="193">
        <v>0</v>
      </c>
      <c r="H1227" s="193">
        <v>0</v>
      </c>
      <c r="I1227" s="189" t="s">
        <v>116</v>
      </c>
      <c r="J1227" s="65" t="s">
        <v>1556</v>
      </c>
      <c r="K1227" s="66" t="s">
        <v>4125</v>
      </c>
      <c r="L1227" s="67"/>
      <c r="M1227" s="63" t="s">
        <v>4349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61" t="str">
        <f>IF(ISNA(VLOOKUP(X1227,Sheet2!J:J,1,0)),"//","")</f>
        <v/>
      </c>
      <c r="AC1227" s="110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4105</v>
      </c>
      <c r="D1228" s="59" t="s">
        <v>7</v>
      </c>
      <c r="E1228" s="154" t="s">
        <v>4318</v>
      </c>
      <c r="F1228" s="154" t="s">
        <v>4318</v>
      </c>
      <c r="G1228" s="193">
        <v>0</v>
      </c>
      <c r="H1228" s="193">
        <v>0</v>
      </c>
      <c r="I1228" s="189" t="s">
        <v>116</v>
      </c>
      <c r="J1228" s="65" t="s">
        <v>1556</v>
      </c>
      <c r="K1228" s="66" t="s">
        <v>4125</v>
      </c>
      <c r="L1228" s="67"/>
      <c r="M1228" s="63" t="s">
        <v>4335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61" t="str">
        <f>IF(ISNA(VLOOKUP(X1228,Sheet2!J:J,1,0)),"//","")</f>
        <v/>
      </c>
      <c r="AC1228" s="110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4993</v>
      </c>
      <c r="D1229" s="59" t="s">
        <v>7</v>
      </c>
      <c r="E1229" s="154" t="s">
        <v>1314</v>
      </c>
      <c r="F1229" s="154" t="s">
        <v>4412</v>
      </c>
      <c r="G1229" s="193">
        <v>0</v>
      </c>
      <c r="H1229" s="193">
        <v>0</v>
      </c>
      <c r="I1229" s="189" t="s">
        <v>116</v>
      </c>
      <c r="J1229" s="65" t="s">
        <v>1556</v>
      </c>
      <c r="K1229" s="66" t="s">
        <v>4125</v>
      </c>
      <c r="L1229" s="67"/>
      <c r="M1229" s="63" t="s">
        <v>4350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61" t="str">
        <f>IF(ISNA(VLOOKUP(X1229,Sheet2!J:J,1,0)),"//","")</f>
        <v/>
      </c>
      <c r="AC1229" s="110" t="str">
        <f t="shared" si="299"/>
        <v/>
      </c>
      <c r="AD1229" t="b">
        <f t="shared" si="300"/>
        <v>1</v>
      </c>
    </row>
    <row r="1230" spans="1:30" s="245" customFormat="1">
      <c r="A1230" s="240">
        <f t="shared" si="287"/>
        <v>1230</v>
      </c>
      <c r="B1230" s="55">
        <f t="shared" si="293"/>
        <v>1203</v>
      </c>
      <c r="C1230" s="241" t="s">
        <v>4994</v>
      </c>
      <c r="D1230" s="241" t="s">
        <v>7</v>
      </c>
      <c r="E1230" s="255" t="s">
        <v>1315</v>
      </c>
      <c r="F1230" s="255" t="s">
        <v>4413</v>
      </c>
      <c r="G1230" s="256">
        <v>0</v>
      </c>
      <c r="H1230" s="256">
        <v>0</v>
      </c>
      <c r="I1230" s="177" t="s">
        <v>116</v>
      </c>
      <c r="J1230" s="177" t="s">
        <v>1556</v>
      </c>
      <c r="K1230" s="244" t="s">
        <v>4125</v>
      </c>
      <c r="M1230" s="246" t="s">
        <v>4351</v>
      </c>
      <c r="N1230" s="246"/>
      <c r="P1230" s="245" t="str">
        <f t="shared" si="292"/>
        <v>NOT EQUAL</v>
      </c>
      <c r="Q1230" s="245" t="str">
        <f>IF(ISNA(VLOOKUP(AC1230,#REF!,1)),"//","")</f>
        <v/>
      </c>
      <c r="S1230" s="247">
        <f t="shared" si="294"/>
        <v>190</v>
      </c>
      <c r="T1230" s="240"/>
      <c r="U1230" s="248"/>
      <c r="V1230" s="248"/>
      <c r="W1230" s="249" t="str">
        <f t="shared" si="295"/>
        <v/>
      </c>
      <c r="X1230" s="250" t="str">
        <f t="shared" si="296"/>
        <v/>
      </c>
      <c r="Y1230" s="251">
        <f t="shared" si="297"/>
        <v>1203</v>
      </c>
      <c r="Z1230" s="245" t="str">
        <f t="shared" si="298"/>
        <v xml:space="preserve">VAR_MATB   </v>
      </c>
      <c r="AA1230" s="248" t="str">
        <f>IF(ISNA(VLOOKUP(X1230,Sheet2!J:J,1,0)),"//","")</f>
        <v/>
      </c>
      <c r="AC1230" s="240" t="str">
        <f t="shared" si="299"/>
        <v/>
      </c>
      <c r="AD1230" s="245" t="b">
        <f t="shared" si="300"/>
        <v>1</v>
      </c>
    </row>
    <row r="1231" spans="1:30" s="245" customFormat="1">
      <c r="A1231" s="240">
        <f t="shared" si="287"/>
        <v>1231</v>
      </c>
      <c r="B1231" s="55">
        <f t="shared" si="293"/>
        <v>1204</v>
      </c>
      <c r="C1231" s="59" t="s">
        <v>4105</v>
      </c>
      <c r="D1231" s="241" t="s">
        <v>7</v>
      </c>
      <c r="E1231" s="255" t="s">
        <v>1316</v>
      </c>
      <c r="F1231" s="255" t="s">
        <v>4414</v>
      </c>
      <c r="G1231" s="256">
        <v>0</v>
      </c>
      <c r="H1231" s="256">
        <v>0</v>
      </c>
      <c r="I1231" s="177" t="s">
        <v>116</v>
      </c>
      <c r="J1231" s="177" t="s">
        <v>1556</v>
      </c>
      <c r="K1231" s="244" t="s">
        <v>4125</v>
      </c>
      <c r="M1231" s="246" t="s">
        <v>4352</v>
      </c>
      <c r="N1231" s="246"/>
      <c r="P1231" s="245" t="str">
        <f t="shared" si="292"/>
        <v>NOT EQUAL</v>
      </c>
      <c r="Q1231" s="245" t="str">
        <f>IF(ISNA(VLOOKUP(AC1231,#REF!,1)),"//","")</f>
        <v/>
      </c>
      <c r="S1231" s="247">
        <f t="shared" si="294"/>
        <v>190</v>
      </c>
      <c r="T1231" s="240"/>
      <c r="U1231" s="248"/>
      <c r="V1231" s="248"/>
      <c r="W1231" s="249" t="str">
        <f t="shared" si="295"/>
        <v/>
      </c>
      <c r="X1231" s="250" t="str">
        <f t="shared" si="296"/>
        <v/>
      </c>
      <c r="Y1231" s="251">
        <f t="shared" si="297"/>
        <v>1204</v>
      </c>
      <c r="Z1231" s="245" t="str">
        <f t="shared" si="298"/>
        <v xml:space="preserve">VAR_MATX   </v>
      </c>
      <c r="AA1231" s="248" t="str">
        <f>IF(ISNA(VLOOKUP(X1231,Sheet2!J:J,1,0)),"//","")</f>
        <v/>
      </c>
      <c r="AC1231" s="240" t="str">
        <f t="shared" si="299"/>
        <v/>
      </c>
      <c r="AD1231" s="245" t="b">
        <f t="shared" si="300"/>
        <v>1</v>
      </c>
    </row>
    <row r="1232" spans="1:30" s="17" customFormat="1">
      <c r="A1232" s="110">
        <f t="shared" ref="A1232:A1233" si="301">IF(B1232=INT(B1232),ROW(),"")</f>
        <v>1232</v>
      </c>
      <c r="B1232" s="55">
        <f t="shared" si="293"/>
        <v>1205</v>
      </c>
      <c r="C1232" s="112" t="s">
        <v>4105</v>
      </c>
      <c r="D1232" s="112" t="s">
        <v>7</v>
      </c>
      <c r="E1232" s="113" t="str">
        <f t="shared" ref="E1232:E1233" si="302">CHAR(34)&amp;IF(B1232&lt;10,"000",IF(B1232&lt;100,"00",IF(B1232&lt;1000,"0","")))&amp;$B1232&amp;CHAR(34)</f>
        <v>"1205"</v>
      </c>
      <c r="F1232" s="113" t="str">
        <f t="shared" ref="F1232:F1233" si="303">E1232</f>
        <v>"1205"</v>
      </c>
      <c r="G1232" s="194">
        <v>0</v>
      </c>
      <c r="H1232" s="194">
        <v>0</v>
      </c>
      <c r="I1232" s="114" t="s">
        <v>28</v>
      </c>
      <c r="J1232" s="114" t="s">
        <v>1556</v>
      </c>
      <c r="K1232" s="115" t="s">
        <v>4125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6">
        <f t="shared" si="294"/>
        <v>190</v>
      </c>
      <c r="T1232" s="110" t="s">
        <v>2444</v>
      </c>
      <c r="U1232" s="117" t="s">
        <v>2444</v>
      </c>
      <c r="V1232" s="117" t="s">
        <v>2444</v>
      </c>
      <c r="W1232" s="252" t="str">
        <f t="shared" si="295"/>
        <v/>
      </c>
      <c r="X1232" s="253" t="str">
        <f t="shared" si="296"/>
        <v/>
      </c>
      <c r="Y1232" s="254">
        <f t="shared" si="297"/>
        <v>1205</v>
      </c>
      <c r="Z1232" s="17" t="str">
        <f t="shared" si="298"/>
        <v>VAR_1205</v>
      </c>
      <c r="AA1232" s="117" t="str">
        <f>IF(ISNA(VLOOKUP(X1232,Sheet2!J:J,1,0)),"//","")</f>
        <v/>
      </c>
      <c r="AC1232" s="110" t="str">
        <f t="shared" si="299"/>
        <v/>
      </c>
      <c r="AD1232" s="17" t="b">
        <f t="shared" si="300"/>
        <v>1</v>
      </c>
    </row>
    <row r="1233" spans="1:30" s="17" customFormat="1">
      <c r="A1233" s="110">
        <f t="shared" si="301"/>
        <v>1233</v>
      </c>
      <c r="B1233" s="55">
        <f t="shared" si="293"/>
        <v>1206</v>
      </c>
      <c r="C1233" s="112" t="s">
        <v>4105</v>
      </c>
      <c r="D1233" s="112" t="s">
        <v>7</v>
      </c>
      <c r="E1233" s="113" t="str">
        <f t="shared" si="302"/>
        <v>"1206"</v>
      </c>
      <c r="F1233" s="113" t="str">
        <f t="shared" si="303"/>
        <v>"1206"</v>
      </c>
      <c r="G1233" s="194">
        <v>0</v>
      </c>
      <c r="H1233" s="194">
        <v>0</v>
      </c>
      <c r="I1233" s="114" t="s">
        <v>28</v>
      </c>
      <c r="J1233" s="114" t="s">
        <v>1556</v>
      </c>
      <c r="K1233" s="115" t="s">
        <v>4125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6">
        <f t="shared" si="294"/>
        <v>190</v>
      </c>
      <c r="T1233" s="110" t="s">
        <v>2444</v>
      </c>
      <c r="U1233" s="117" t="s">
        <v>2444</v>
      </c>
      <c r="V1233" s="117" t="s">
        <v>2444</v>
      </c>
      <c r="W1233" s="252" t="str">
        <f t="shared" si="295"/>
        <v/>
      </c>
      <c r="X1233" s="253" t="str">
        <f t="shared" si="296"/>
        <v/>
      </c>
      <c r="Y1233" s="254">
        <f t="shared" si="297"/>
        <v>1206</v>
      </c>
      <c r="Z1233" s="17" t="str">
        <f t="shared" si="298"/>
        <v>VAR_1206</v>
      </c>
      <c r="AA1233" s="117" t="str">
        <f>IF(ISNA(VLOOKUP(X1233,Sheet2!J:J,1,0)),"//","")</f>
        <v/>
      </c>
      <c r="AC1233" s="110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2444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2444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2444</v>
      </c>
      <c r="U1234" s="90" t="s">
        <v>2444</v>
      </c>
      <c r="V1234" s="90" t="s">
        <v>2444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61" t="str">
        <f>IF(ISNA(VLOOKUP(X1234,Sheet2!J:J,1,0)),"//","")</f>
        <v/>
      </c>
      <c r="AC1234" s="110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2444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2444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2444</v>
      </c>
      <c r="U1235" s="90" t="s">
        <v>2444</v>
      </c>
      <c r="V1235" s="90" t="s">
        <v>2444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61" t="str">
        <f>IF(ISNA(VLOOKUP(X1235,Sheet2!J:J,1,0)),"//","")</f>
        <v/>
      </c>
      <c r="AC1235" s="110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2979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2444</v>
      </c>
      <c r="U1236" s="90" t="s">
        <v>2444</v>
      </c>
      <c r="V1236" s="90" t="s">
        <v>2444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61" t="str">
        <f>IF(ISNA(VLOOKUP(X1236,Sheet2!J:J,1,0)),"//","")</f>
        <v/>
      </c>
      <c r="AC1236" s="110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4913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82" t="s">
        <v>16</v>
      </c>
      <c r="J1237" s="65" t="s">
        <v>1556</v>
      </c>
      <c r="K1237" s="66" t="s">
        <v>4125</v>
      </c>
      <c r="L1237" s="67"/>
      <c r="M1237" s="63" t="s">
        <v>1616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2444</v>
      </c>
      <c r="U1237" s="70" t="s">
        <v>2444</v>
      </c>
      <c r="V1237" s="70" t="s">
        <v>2444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61" t="str">
        <f>IF(ISNA(VLOOKUP(X1237,Sheet2!J:J,1,0)),"//","")</f>
        <v/>
      </c>
      <c r="AC1237" s="110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4914</v>
      </c>
      <c r="D1238" s="59" t="s">
        <v>7</v>
      </c>
      <c r="E1238" s="84" t="s">
        <v>1186</v>
      </c>
      <c r="F1238" s="84" t="s">
        <v>1186</v>
      </c>
      <c r="G1238" s="193">
        <v>0</v>
      </c>
      <c r="H1238" s="193">
        <v>0</v>
      </c>
      <c r="I1238" s="177" t="s">
        <v>3</v>
      </c>
      <c r="J1238" s="65" t="s">
        <v>1555</v>
      </c>
      <c r="K1238" s="66" t="s">
        <v>4289</v>
      </c>
      <c r="L1238" s="67"/>
      <c r="M1238" s="89" t="s">
        <v>1613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2444</v>
      </c>
      <c r="U1238" s="70" t="s">
        <v>2444</v>
      </c>
      <c r="V1238" s="70" t="s">
        <v>2444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61" t="str">
        <f>IF(ISNA(VLOOKUP(X1238,Sheet2!J:J,1,0)),"//","")</f>
        <v>//</v>
      </c>
      <c r="AC1238" s="110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4915</v>
      </c>
      <c r="D1239" s="59" t="s">
        <v>7</v>
      </c>
      <c r="E1239" s="84" t="s">
        <v>2560</v>
      </c>
      <c r="F1239" s="84" t="s">
        <v>2560</v>
      </c>
      <c r="G1239" s="193">
        <v>0</v>
      </c>
      <c r="H1239" s="193">
        <v>0</v>
      </c>
      <c r="I1239" s="177" t="s">
        <v>3</v>
      </c>
      <c r="J1239" s="65" t="s">
        <v>1555</v>
      </c>
      <c r="K1239" s="66" t="s">
        <v>4289</v>
      </c>
      <c r="L1239" s="67"/>
      <c r="M1239" s="89" t="s">
        <v>1612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2444</v>
      </c>
      <c r="U1239" s="70" t="s">
        <v>2444</v>
      </c>
      <c r="V1239" s="70" t="s">
        <v>2444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61" t="str">
        <f>IF(ISNA(VLOOKUP(X1239,Sheet2!J:J,1,0)),"//","")</f>
        <v>//</v>
      </c>
      <c r="AC1239" s="110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4916</v>
      </c>
      <c r="D1240" s="59" t="s">
        <v>7</v>
      </c>
      <c r="E1240" s="84" t="s">
        <v>2561</v>
      </c>
      <c r="F1240" s="84" t="s">
        <v>2561</v>
      </c>
      <c r="G1240" s="193">
        <v>0</v>
      </c>
      <c r="H1240" s="193">
        <v>0</v>
      </c>
      <c r="I1240" s="177" t="s">
        <v>3</v>
      </c>
      <c r="J1240" s="65" t="s">
        <v>1555</v>
      </c>
      <c r="K1240" s="66" t="s">
        <v>4289</v>
      </c>
      <c r="L1240" s="67"/>
      <c r="M1240" s="63" t="s">
        <v>1614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2444</v>
      </c>
      <c r="U1240" s="70" t="s">
        <v>2444</v>
      </c>
      <c r="V1240" s="70" t="s">
        <v>2444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61" t="str">
        <f>IF(ISNA(VLOOKUP(X1240,Sheet2!J:J,1,0)),"//","")</f>
        <v>//</v>
      </c>
      <c r="AC1240" s="110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4917</v>
      </c>
      <c r="D1241" s="59" t="s">
        <v>7</v>
      </c>
      <c r="E1241" s="65" t="s">
        <v>1187</v>
      </c>
      <c r="F1241" s="65" t="s">
        <v>1187</v>
      </c>
      <c r="G1241" s="193">
        <v>0</v>
      </c>
      <c r="H1241" s="193">
        <v>0</v>
      </c>
      <c r="I1241" s="177" t="s">
        <v>3</v>
      </c>
      <c r="J1241" s="65" t="s">
        <v>1555</v>
      </c>
      <c r="K1241" s="66" t="s">
        <v>4289</v>
      </c>
      <c r="L1241" s="67"/>
      <c r="M1241" s="63" t="s">
        <v>1615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2444</v>
      </c>
      <c r="U1241" s="70" t="s">
        <v>2444</v>
      </c>
      <c r="V1241" s="70" t="s">
        <v>2444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61" t="str">
        <f>IF(ISNA(VLOOKUP(X1241,Sheet2!J:J,1,0)),"//","")</f>
        <v>//</v>
      </c>
      <c r="AC1241" s="110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4913</v>
      </c>
      <c r="D1242" s="59" t="s">
        <v>7</v>
      </c>
      <c r="E1242" s="65" t="s">
        <v>39</v>
      </c>
      <c r="F1242" s="65" t="s">
        <v>39</v>
      </c>
      <c r="G1242" s="193">
        <v>0</v>
      </c>
      <c r="H1242" s="193">
        <v>0</v>
      </c>
      <c r="I1242" s="182" t="s">
        <v>16</v>
      </c>
      <c r="J1242" s="65" t="s">
        <v>1556</v>
      </c>
      <c r="K1242" s="66" t="s">
        <v>4125</v>
      </c>
      <c r="L1242" s="67"/>
      <c r="M1242" s="63" t="s">
        <v>1632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2444</v>
      </c>
      <c r="U1242" s="70" t="s">
        <v>2444</v>
      </c>
      <c r="V1242" s="70" t="s">
        <v>2444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61" t="str">
        <f>IF(ISNA(VLOOKUP(X1242,Sheet2!J:J,1,0)),"//","")</f>
        <v/>
      </c>
      <c r="AC1242" s="110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4918</v>
      </c>
      <c r="D1243" s="59" t="s">
        <v>7</v>
      </c>
      <c r="E1243" s="84" t="s">
        <v>1194</v>
      </c>
      <c r="F1243" s="84" t="s">
        <v>1194</v>
      </c>
      <c r="G1243" s="193">
        <v>0</v>
      </c>
      <c r="H1243" s="193">
        <v>0</v>
      </c>
      <c r="I1243" s="177" t="s">
        <v>3</v>
      </c>
      <c r="J1243" s="65" t="s">
        <v>1555</v>
      </c>
      <c r="K1243" s="66" t="s">
        <v>4289</v>
      </c>
      <c r="L1243" s="67"/>
      <c r="M1243" s="89" t="s">
        <v>1629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2444</v>
      </c>
      <c r="U1243" s="70" t="s">
        <v>2444</v>
      </c>
      <c r="V1243" s="70" t="s">
        <v>2444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61" t="str">
        <f>IF(ISNA(VLOOKUP(X1243,Sheet2!J:J,1,0)),"//","")</f>
        <v>//</v>
      </c>
      <c r="AC1243" s="110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4919</v>
      </c>
      <c r="D1244" s="59" t="s">
        <v>7</v>
      </c>
      <c r="E1244" s="84" t="s">
        <v>2562</v>
      </c>
      <c r="F1244" s="84" t="s">
        <v>2562</v>
      </c>
      <c r="G1244" s="193">
        <v>0</v>
      </c>
      <c r="H1244" s="193">
        <v>0</v>
      </c>
      <c r="I1244" s="177" t="s">
        <v>3</v>
      </c>
      <c r="J1244" s="65" t="s">
        <v>1555</v>
      </c>
      <c r="K1244" s="66" t="s">
        <v>4289</v>
      </c>
      <c r="L1244" s="67"/>
      <c r="M1244" s="89" t="s">
        <v>1628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2444</v>
      </c>
      <c r="U1244" s="70" t="s">
        <v>2444</v>
      </c>
      <c r="V1244" s="70" t="s">
        <v>2444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61" t="str">
        <f>IF(ISNA(VLOOKUP(X1244,Sheet2!J:J,1,0)),"//","")</f>
        <v>//</v>
      </c>
      <c r="AC1244" s="110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4920</v>
      </c>
      <c r="D1245" s="59" t="s">
        <v>7</v>
      </c>
      <c r="E1245" s="84" t="s">
        <v>2563</v>
      </c>
      <c r="F1245" s="84" t="s">
        <v>2563</v>
      </c>
      <c r="G1245" s="193">
        <v>0</v>
      </c>
      <c r="H1245" s="193">
        <v>0</v>
      </c>
      <c r="I1245" s="177" t="s">
        <v>3</v>
      </c>
      <c r="J1245" s="65" t="s">
        <v>1555</v>
      </c>
      <c r="K1245" s="66" t="s">
        <v>4289</v>
      </c>
      <c r="L1245" s="67"/>
      <c r="M1245" s="63" t="s">
        <v>1630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2444</v>
      </c>
      <c r="U1245" s="70" t="s">
        <v>2444</v>
      </c>
      <c r="V1245" s="70" t="s">
        <v>2444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61" t="str">
        <f>IF(ISNA(VLOOKUP(X1245,Sheet2!J:J,1,0)),"//","")</f>
        <v>//</v>
      </c>
      <c r="AC1245" s="110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4921</v>
      </c>
      <c r="D1246" s="59" t="s">
        <v>7</v>
      </c>
      <c r="E1246" s="65" t="s">
        <v>1195</v>
      </c>
      <c r="F1246" s="65" t="s">
        <v>1195</v>
      </c>
      <c r="G1246" s="193">
        <v>0</v>
      </c>
      <c r="H1246" s="193">
        <v>0</v>
      </c>
      <c r="I1246" s="177" t="s">
        <v>3</v>
      </c>
      <c r="J1246" s="65" t="s">
        <v>1555</v>
      </c>
      <c r="K1246" s="66" t="s">
        <v>4289</v>
      </c>
      <c r="L1246" s="67"/>
      <c r="M1246" s="63" t="s">
        <v>1631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2444</v>
      </c>
      <c r="U1246" s="70" t="s">
        <v>2444</v>
      </c>
      <c r="V1246" s="70" t="s">
        <v>2444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61" t="str">
        <f>IF(ISNA(VLOOKUP(X1246,Sheet2!J:J,1,0)),"//","")</f>
        <v>//</v>
      </c>
      <c r="AC1246" s="110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4913</v>
      </c>
      <c r="D1247" s="59" t="s">
        <v>7</v>
      </c>
      <c r="E1247" s="65" t="s">
        <v>94</v>
      </c>
      <c r="F1247" s="65" t="s">
        <v>94</v>
      </c>
      <c r="G1247" s="193">
        <v>0</v>
      </c>
      <c r="H1247" s="193">
        <v>0</v>
      </c>
      <c r="I1247" s="182" t="s">
        <v>16</v>
      </c>
      <c r="J1247" s="65" t="s">
        <v>1556</v>
      </c>
      <c r="K1247" s="66" t="s">
        <v>4125</v>
      </c>
      <c r="L1247" s="67"/>
      <c r="M1247" s="63" t="s">
        <v>1714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2444</v>
      </c>
      <c r="U1247" s="70" t="s">
        <v>2444</v>
      </c>
      <c r="V1247" s="70" t="s">
        <v>2444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61" t="str">
        <f>IF(ISNA(VLOOKUP(X1247,Sheet2!J:J,1,0)),"//","")</f>
        <v/>
      </c>
      <c r="AC1247" s="110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4922</v>
      </c>
      <c r="D1248" s="59" t="s">
        <v>7</v>
      </c>
      <c r="E1248" s="84" t="s">
        <v>1248</v>
      </c>
      <c r="F1248" s="84" t="s">
        <v>1248</v>
      </c>
      <c r="G1248" s="193">
        <v>0</v>
      </c>
      <c r="H1248" s="193">
        <v>0</v>
      </c>
      <c r="I1248" s="177" t="s">
        <v>3</v>
      </c>
      <c r="J1248" s="65" t="s">
        <v>1555</v>
      </c>
      <c r="K1248" s="66" t="s">
        <v>4289</v>
      </c>
      <c r="L1248" s="67"/>
      <c r="M1248" s="89" t="s">
        <v>1711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2444</v>
      </c>
      <c r="U1248" s="70" t="s">
        <v>2444</v>
      </c>
      <c r="V1248" s="70" t="s">
        <v>2444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61" t="str">
        <f>IF(ISNA(VLOOKUP(X1248,Sheet2!J:J,1,0)),"//","")</f>
        <v>//</v>
      </c>
      <c r="AC1248" s="110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4923</v>
      </c>
      <c r="D1249" s="59" t="s">
        <v>7</v>
      </c>
      <c r="E1249" s="84" t="s">
        <v>2564</v>
      </c>
      <c r="F1249" s="84" t="s">
        <v>2564</v>
      </c>
      <c r="G1249" s="193">
        <v>0</v>
      </c>
      <c r="H1249" s="193">
        <v>0</v>
      </c>
      <c r="I1249" s="177" t="s">
        <v>3</v>
      </c>
      <c r="J1249" s="65" t="s">
        <v>1555</v>
      </c>
      <c r="K1249" s="66" t="s">
        <v>4289</v>
      </c>
      <c r="L1249" s="67"/>
      <c r="M1249" s="89" t="s">
        <v>1710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2444</v>
      </c>
      <c r="U1249" s="70" t="s">
        <v>2444</v>
      </c>
      <c r="V1249" s="70" t="s">
        <v>2444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61" t="str">
        <f>IF(ISNA(VLOOKUP(X1249,Sheet2!J:J,1,0)),"//","")</f>
        <v>//</v>
      </c>
      <c r="AC1249" s="110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4924</v>
      </c>
      <c r="D1250" s="59" t="s">
        <v>7</v>
      </c>
      <c r="E1250" s="84" t="s">
        <v>2565</v>
      </c>
      <c r="F1250" s="84" t="s">
        <v>2565</v>
      </c>
      <c r="G1250" s="193">
        <v>0</v>
      </c>
      <c r="H1250" s="193">
        <v>0</v>
      </c>
      <c r="I1250" s="177" t="s">
        <v>3</v>
      </c>
      <c r="J1250" s="65" t="s">
        <v>1555</v>
      </c>
      <c r="K1250" s="66" t="s">
        <v>4289</v>
      </c>
      <c r="L1250" s="67"/>
      <c r="M1250" s="63" t="s">
        <v>1712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2444</v>
      </c>
      <c r="U1250" s="70" t="s">
        <v>2444</v>
      </c>
      <c r="V1250" s="70" t="s">
        <v>2444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61" t="str">
        <f>IF(ISNA(VLOOKUP(X1250,Sheet2!J:J,1,0)),"//","")</f>
        <v>//</v>
      </c>
      <c r="AC1250" s="110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4925</v>
      </c>
      <c r="D1251" s="59" t="s">
        <v>7</v>
      </c>
      <c r="E1251" s="65" t="s">
        <v>1249</v>
      </c>
      <c r="F1251" s="65" t="s">
        <v>1249</v>
      </c>
      <c r="G1251" s="193">
        <v>0</v>
      </c>
      <c r="H1251" s="193">
        <v>0</v>
      </c>
      <c r="I1251" s="177" t="s">
        <v>3</v>
      </c>
      <c r="J1251" s="65" t="s">
        <v>1555</v>
      </c>
      <c r="K1251" s="66" t="s">
        <v>4289</v>
      </c>
      <c r="L1251" s="67"/>
      <c r="M1251" s="63" t="s">
        <v>1713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2444</v>
      </c>
      <c r="U1251" s="70" t="s">
        <v>2444</v>
      </c>
      <c r="V1251" s="70" t="s">
        <v>2444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61" t="str">
        <f>IF(ISNA(VLOOKUP(X1251,Sheet2!J:J,1,0)),"//","")</f>
        <v>//</v>
      </c>
      <c r="AC1251" s="110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4913</v>
      </c>
      <c r="D1252" s="59" t="s">
        <v>7</v>
      </c>
      <c r="E1252" s="65" t="s">
        <v>119</v>
      </c>
      <c r="F1252" s="65" t="s">
        <v>119</v>
      </c>
      <c r="G1252" s="193">
        <v>0</v>
      </c>
      <c r="H1252" s="193">
        <v>0</v>
      </c>
      <c r="I1252" s="182" t="s">
        <v>16</v>
      </c>
      <c r="J1252" s="65" t="s">
        <v>1556</v>
      </c>
      <c r="K1252" s="66" t="s">
        <v>4125</v>
      </c>
      <c r="L1252" s="67"/>
      <c r="M1252" s="63" t="s">
        <v>1750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2444</v>
      </c>
      <c r="U1252" s="70" t="s">
        <v>2444</v>
      </c>
      <c r="V1252" s="70" t="s">
        <v>2444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61" t="str">
        <f>IF(ISNA(VLOOKUP(X1252,Sheet2!J:J,1,0)),"//","")</f>
        <v/>
      </c>
      <c r="AC1252" s="110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4926</v>
      </c>
      <c r="D1253" s="59" t="s">
        <v>7</v>
      </c>
      <c r="E1253" s="65" t="s">
        <v>1257</v>
      </c>
      <c r="F1253" s="65" t="s">
        <v>1257</v>
      </c>
      <c r="G1253" s="193">
        <v>0</v>
      </c>
      <c r="H1253" s="193">
        <v>0</v>
      </c>
      <c r="I1253" s="177" t="s">
        <v>3</v>
      </c>
      <c r="J1253" s="65" t="s">
        <v>1555</v>
      </c>
      <c r="K1253" s="66" t="s">
        <v>4289</v>
      </c>
      <c r="L1253" s="67"/>
      <c r="M1253" s="63" t="s">
        <v>1738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2444</v>
      </c>
      <c r="U1253" s="70" t="s">
        <v>2444</v>
      </c>
      <c r="V1253" s="70" t="s">
        <v>2444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61" t="str">
        <f>IF(ISNA(VLOOKUP(X1253,Sheet2!J:J,1,0)),"//","")</f>
        <v>//</v>
      </c>
      <c r="AC1253" s="110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4927</v>
      </c>
      <c r="D1254" s="59" t="s">
        <v>7</v>
      </c>
      <c r="E1254" s="84" t="s">
        <v>2566</v>
      </c>
      <c r="F1254" s="84" t="s">
        <v>2566</v>
      </c>
      <c r="G1254" s="193">
        <v>0</v>
      </c>
      <c r="H1254" s="193">
        <v>0</v>
      </c>
      <c r="I1254" s="177" t="s">
        <v>3</v>
      </c>
      <c r="J1254" s="65" t="s">
        <v>1555</v>
      </c>
      <c r="K1254" s="66" t="s">
        <v>4289</v>
      </c>
      <c r="L1254" s="67"/>
      <c r="M1254" s="89" t="s">
        <v>1740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2444</v>
      </c>
      <c r="U1254" s="70" t="s">
        <v>2444</v>
      </c>
      <c r="V1254" s="70" t="s">
        <v>2444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61" t="str">
        <f>IF(ISNA(VLOOKUP(X1254,Sheet2!J:J,1,0)),"//","")</f>
        <v>//</v>
      </c>
      <c r="AC1254" s="110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4928</v>
      </c>
      <c r="D1255" s="59" t="s">
        <v>7</v>
      </c>
      <c r="E1255" s="84" t="s">
        <v>2567</v>
      </c>
      <c r="F1255" s="84" t="s">
        <v>2567</v>
      </c>
      <c r="G1255" s="193">
        <v>0</v>
      </c>
      <c r="H1255" s="193">
        <v>0</v>
      </c>
      <c r="I1255" s="177" t="s">
        <v>3</v>
      </c>
      <c r="J1255" s="65" t="s">
        <v>1555</v>
      </c>
      <c r="K1255" s="66" t="s">
        <v>4289</v>
      </c>
      <c r="L1255" s="67"/>
      <c r="M1255" s="89" t="s">
        <v>1739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2444</v>
      </c>
      <c r="U1255" s="70" t="s">
        <v>2444</v>
      </c>
      <c r="V1255" s="70" t="s">
        <v>2444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61" t="str">
        <f>IF(ISNA(VLOOKUP(X1255,Sheet2!J:J,1,0)),"//","")</f>
        <v>//</v>
      </c>
      <c r="AC1255" s="110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4929</v>
      </c>
      <c r="D1256" s="59" t="s">
        <v>7</v>
      </c>
      <c r="E1256" s="65" t="s">
        <v>1258</v>
      </c>
      <c r="F1256" s="65" t="s">
        <v>1258</v>
      </c>
      <c r="G1256" s="193">
        <v>0</v>
      </c>
      <c r="H1256" s="193">
        <v>0</v>
      </c>
      <c r="I1256" s="177" t="s">
        <v>3</v>
      </c>
      <c r="J1256" s="65" t="s">
        <v>1555</v>
      </c>
      <c r="K1256" s="66" t="s">
        <v>4289</v>
      </c>
      <c r="L1256" s="67"/>
      <c r="M1256" s="63" t="s">
        <v>1741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2444</v>
      </c>
      <c r="U1256" s="70" t="s">
        <v>2444</v>
      </c>
      <c r="V1256" s="70" t="s">
        <v>2444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61" t="str">
        <f>IF(ISNA(VLOOKUP(X1256,Sheet2!J:J,1,0)),"//","")</f>
        <v>//</v>
      </c>
      <c r="AC1256" s="110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4913</v>
      </c>
      <c r="D1257" s="59" t="s">
        <v>7</v>
      </c>
      <c r="E1257" s="65" t="s">
        <v>1269</v>
      </c>
      <c r="F1257" s="65" t="s">
        <v>1269</v>
      </c>
      <c r="G1257" s="193">
        <v>0</v>
      </c>
      <c r="H1257" s="193">
        <v>0</v>
      </c>
      <c r="I1257" s="182" t="s">
        <v>16</v>
      </c>
      <c r="J1257" s="65" t="s">
        <v>1556</v>
      </c>
      <c r="K1257" s="66" t="s">
        <v>4125</v>
      </c>
      <c r="L1257" s="67"/>
      <c r="M1257" s="63" t="s">
        <v>1768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2444</v>
      </c>
      <c r="U1257" s="70" t="s">
        <v>2444</v>
      </c>
      <c r="V1257" s="70" t="s">
        <v>2444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61" t="str">
        <f>IF(ISNA(VLOOKUP(X1257,Sheet2!J:J,1,0)),"//","")</f>
        <v/>
      </c>
      <c r="AC1257" s="110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4930</v>
      </c>
      <c r="D1258" s="59" t="s">
        <v>7</v>
      </c>
      <c r="E1258" s="84" t="s">
        <v>128</v>
      </c>
      <c r="F1258" s="84" t="s">
        <v>128</v>
      </c>
      <c r="G1258" s="193">
        <v>0</v>
      </c>
      <c r="H1258" s="193">
        <v>0</v>
      </c>
      <c r="I1258" s="177" t="s">
        <v>3</v>
      </c>
      <c r="J1258" s="65" t="s">
        <v>1555</v>
      </c>
      <c r="K1258" s="66" t="s">
        <v>4289</v>
      </c>
      <c r="L1258" s="67"/>
      <c r="M1258" s="89" t="s">
        <v>1765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2444</v>
      </c>
      <c r="U1258" s="70" t="s">
        <v>2444</v>
      </c>
      <c r="V1258" s="70" t="s">
        <v>2444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61" t="str">
        <f>IF(ISNA(VLOOKUP(X1258,Sheet2!J:J,1,0)),"//","")</f>
        <v>//</v>
      </c>
      <c r="AC1258" s="110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4931</v>
      </c>
      <c r="D1259" s="59" t="s">
        <v>7</v>
      </c>
      <c r="E1259" s="84" t="s">
        <v>2568</v>
      </c>
      <c r="F1259" s="84" t="s">
        <v>2568</v>
      </c>
      <c r="G1259" s="193">
        <v>0</v>
      </c>
      <c r="H1259" s="193">
        <v>0</v>
      </c>
      <c r="I1259" s="177" t="s">
        <v>3</v>
      </c>
      <c r="J1259" s="65" t="s">
        <v>1555</v>
      </c>
      <c r="K1259" s="66" t="s">
        <v>4289</v>
      </c>
      <c r="L1259" s="67"/>
      <c r="M1259" s="89" t="s">
        <v>1764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2444</v>
      </c>
      <c r="U1259" s="70" t="s">
        <v>2444</v>
      </c>
      <c r="V1259" s="70" t="s">
        <v>2444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61" t="str">
        <f>IF(ISNA(VLOOKUP(X1259,Sheet2!J:J,1,0)),"//","")</f>
        <v>//</v>
      </c>
      <c r="AC1259" s="110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4932</v>
      </c>
      <c r="D1260" s="59" t="s">
        <v>7</v>
      </c>
      <c r="E1260" s="84" t="s">
        <v>2569</v>
      </c>
      <c r="F1260" s="84" t="s">
        <v>2569</v>
      </c>
      <c r="G1260" s="193">
        <v>0</v>
      </c>
      <c r="H1260" s="193">
        <v>0</v>
      </c>
      <c r="I1260" s="177" t="s">
        <v>3</v>
      </c>
      <c r="J1260" s="65" t="s">
        <v>1555</v>
      </c>
      <c r="K1260" s="66" t="s">
        <v>4289</v>
      </c>
      <c r="L1260" s="67"/>
      <c r="M1260" s="63" t="s">
        <v>1766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2444</v>
      </c>
      <c r="U1260" s="70" t="s">
        <v>2444</v>
      </c>
      <c r="V1260" s="70" t="s">
        <v>2444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61" t="str">
        <f>IF(ISNA(VLOOKUP(X1260,Sheet2!J:J,1,0)),"//","")</f>
        <v>//</v>
      </c>
      <c r="AC1260" s="110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4933</v>
      </c>
      <c r="D1261" s="59" t="s">
        <v>7</v>
      </c>
      <c r="E1261" s="65" t="s">
        <v>129</v>
      </c>
      <c r="F1261" s="65" t="s">
        <v>129</v>
      </c>
      <c r="G1261" s="193">
        <v>0</v>
      </c>
      <c r="H1261" s="193">
        <v>0</v>
      </c>
      <c r="I1261" s="177" t="s">
        <v>3</v>
      </c>
      <c r="J1261" s="65" t="s">
        <v>1555</v>
      </c>
      <c r="K1261" s="66" t="s">
        <v>4289</v>
      </c>
      <c r="L1261" s="67"/>
      <c r="M1261" s="63" t="s">
        <v>1767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2444</v>
      </c>
      <c r="U1261" s="70" t="s">
        <v>2444</v>
      </c>
      <c r="V1261" s="70" t="s">
        <v>2444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61" t="str">
        <f>IF(ISNA(VLOOKUP(X1261,Sheet2!J:J,1,0)),"//","")</f>
        <v>//</v>
      </c>
      <c r="AC1261" s="110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4913</v>
      </c>
      <c r="D1262" s="59" t="s">
        <v>7</v>
      </c>
      <c r="E1262" s="65" t="s">
        <v>139</v>
      </c>
      <c r="F1262" s="65" t="s">
        <v>139</v>
      </c>
      <c r="G1262" s="193">
        <v>0</v>
      </c>
      <c r="H1262" s="193">
        <v>0</v>
      </c>
      <c r="I1262" s="182" t="s">
        <v>16</v>
      </c>
      <c r="J1262" s="65" t="s">
        <v>1556</v>
      </c>
      <c r="K1262" s="66" t="s">
        <v>4125</v>
      </c>
      <c r="L1262" s="67"/>
      <c r="M1262" s="63" t="s">
        <v>1785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2444</v>
      </c>
      <c r="U1262" s="70" t="s">
        <v>2444</v>
      </c>
      <c r="V1262" s="70" t="s">
        <v>2444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61" t="str">
        <f>IF(ISNA(VLOOKUP(X1262,Sheet2!J:J,1,0)),"//","")</f>
        <v/>
      </c>
      <c r="AC1262" s="110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4934</v>
      </c>
      <c r="D1263" s="59" t="s">
        <v>7</v>
      </c>
      <c r="E1263" s="85" t="s">
        <v>1273</v>
      </c>
      <c r="F1263" s="85" t="s">
        <v>1273</v>
      </c>
      <c r="G1263" s="193">
        <v>0</v>
      </c>
      <c r="H1263" s="193">
        <v>0</v>
      </c>
      <c r="I1263" s="177" t="s">
        <v>3</v>
      </c>
      <c r="J1263" s="65" t="s">
        <v>1555</v>
      </c>
      <c r="K1263" s="66" t="s">
        <v>4289</v>
      </c>
      <c r="L1263" s="67"/>
      <c r="M1263" s="89" t="s">
        <v>1782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2444</v>
      </c>
      <c r="U1263" s="70" t="s">
        <v>2444</v>
      </c>
      <c r="V1263" s="70" t="s">
        <v>2444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61" t="str">
        <f>IF(ISNA(VLOOKUP(X1263,Sheet2!J:J,1,0)),"//","")</f>
        <v>//</v>
      </c>
      <c r="AC1263" s="110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4935</v>
      </c>
      <c r="D1264" s="59" t="s">
        <v>7</v>
      </c>
      <c r="E1264" s="85" t="s">
        <v>2570</v>
      </c>
      <c r="F1264" s="85" t="s">
        <v>2570</v>
      </c>
      <c r="G1264" s="193">
        <v>0</v>
      </c>
      <c r="H1264" s="193">
        <v>0</v>
      </c>
      <c r="I1264" s="177" t="s">
        <v>3</v>
      </c>
      <c r="J1264" s="65" t="s">
        <v>1555</v>
      </c>
      <c r="K1264" s="66" t="s">
        <v>4289</v>
      </c>
      <c r="L1264" s="67"/>
      <c r="M1264" s="89" t="s">
        <v>1781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2444</v>
      </c>
      <c r="U1264" s="70" t="s">
        <v>2444</v>
      </c>
      <c r="V1264" s="70" t="s">
        <v>2444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61" t="str">
        <f>IF(ISNA(VLOOKUP(X1264,Sheet2!J:J,1,0)),"//","")</f>
        <v>//</v>
      </c>
      <c r="AC1264" s="110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4936</v>
      </c>
      <c r="D1265" s="59" t="s">
        <v>7</v>
      </c>
      <c r="E1265" s="85" t="s">
        <v>2571</v>
      </c>
      <c r="F1265" s="85" t="s">
        <v>2571</v>
      </c>
      <c r="G1265" s="193">
        <v>0</v>
      </c>
      <c r="H1265" s="193">
        <v>0</v>
      </c>
      <c r="I1265" s="177" t="s">
        <v>3</v>
      </c>
      <c r="J1265" s="65" t="s">
        <v>1555</v>
      </c>
      <c r="K1265" s="66" t="s">
        <v>4289</v>
      </c>
      <c r="L1265" s="67"/>
      <c r="M1265" s="63" t="s">
        <v>1783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2444</v>
      </c>
      <c r="U1265" s="70" t="s">
        <v>2444</v>
      </c>
      <c r="V1265" s="70" t="s">
        <v>2444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61" t="str">
        <f>IF(ISNA(VLOOKUP(X1265,Sheet2!J:J,1,0)),"//","")</f>
        <v>//</v>
      </c>
      <c r="AC1265" s="110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4937</v>
      </c>
      <c r="D1266" s="59" t="s">
        <v>7</v>
      </c>
      <c r="E1266" s="65" t="s">
        <v>1274</v>
      </c>
      <c r="F1266" s="65" t="s">
        <v>1274</v>
      </c>
      <c r="G1266" s="193">
        <v>0</v>
      </c>
      <c r="H1266" s="193">
        <v>0</v>
      </c>
      <c r="I1266" s="177" t="s">
        <v>3</v>
      </c>
      <c r="J1266" s="65" t="s">
        <v>1555</v>
      </c>
      <c r="K1266" s="66" t="s">
        <v>4289</v>
      </c>
      <c r="L1266" s="67"/>
      <c r="M1266" s="63" t="s">
        <v>1784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2444</v>
      </c>
      <c r="U1266" s="70" t="s">
        <v>2444</v>
      </c>
      <c r="V1266" s="70" t="s">
        <v>2444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61" t="str">
        <f>IF(ISNA(VLOOKUP(X1266,Sheet2!J:J,1,0)),"//","")</f>
        <v>//</v>
      </c>
      <c r="AC1266" s="110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4913</v>
      </c>
      <c r="D1267" s="59" t="s">
        <v>7</v>
      </c>
      <c r="E1267" s="65" t="s">
        <v>177</v>
      </c>
      <c r="F1267" s="65" t="s">
        <v>177</v>
      </c>
      <c r="G1267" s="193">
        <v>0</v>
      </c>
      <c r="H1267" s="193">
        <v>0</v>
      </c>
      <c r="I1267" s="182" t="s">
        <v>16</v>
      </c>
      <c r="J1267" s="65" t="s">
        <v>1556</v>
      </c>
      <c r="K1267" s="66" t="s">
        <v>4125</v>
      </c>
      <c r="L1267" s="67"/>
      <c r="M1267" s="63" t="s">
        <v>1835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2444</v>
      </c>
      <c r="U1267" s="70" t="s">
        <v>2444</v>
      </c>
      <c r="V1267" s="70" t="s">
        <v>2444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61" t="str">
        <f>IF(ISNA(VLOOKUP(X1267,Sheet2!J:J,1,0)),"//","")</f>
        <v/>
      </c>
      <c r="AC1267" s="110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4938</v>
      </c>
      <c r="D1268" s="59" t="s">
        <v>7</v>
      </c>
      <c r="E1268" s="65" t="s">
        <v>1293</v>
      </c>
      <c r="F1268" s="65" t="s">
        <v>1293</v>
      </c>
      <c r="G1268" s="193">
        <v>0</v>
      </c>
      <c r="H1268" s="193">
        <v>0</v>
      </c>
      <c r="I1268" s="177" t="s">
        <v>3</v>
      </c>
      <c r="J1268" s="65" t="s">
        <v>1555</v>
      </c>
      <c r="K1268" s="66" t="s">
        <v>4289</v>
      </c>
      <c r="L1268" s="67"/>
      <c r="M1268" s="89" t="s">
        <v>1832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2444</v>
      </c>
      <c r="U1268" s="70" t="s">
        <v>2444</v>
      </c>
      <c r="V1268" s="70" t="s">
        <v>2444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61" t="str">
        <f>IF(ISNA(VLOOKUP(X1268,Sheet2!J:J,1,0)),"//","")</f>
        <v>//</v>
      </c>
      <c r="AC1268" s="110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4939</v>
      </c>
      <c r="D1269" s="59" t="s">
        <v>7</v>
      </c>
      <c r="E1269" s="65" t="s">
        <v>2594</v>
      </c>
      <c r="F1269" s="65" t="s">
        <v>2594</v>
      </c>
      <c r="G1269" s="193">
        <v>0</v>
      </c>
      <c r="H1269" s="193">
        <v>0</v>
      </c>
      <c r="I1269" s="177" t="s">
        <v>3</v>
      </c>
      <c r="J1269" s="65" t="s">
        <v>1555</v>
      </c>
      <c r="K1269" s="66" t="s">
        <v>4289</v>
      </c>
      <c r="L1269" s="67"/>
      <c r="M1269" s="89" t="s">
        <v>1831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2444</v>
      </c>
      <c r="U1269" s="70" t="s">
        <v>2444</v>
      </c>
      <c r="V1269" s="70" t="s">
        <v>2444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61" t="str">
        <f>IF(ISNA(VLOOKUP(X1269,Sheet2!J:J,1,0)),"//","")</f>
        <v>//</v>
      </c>
      <c r="AC1269" s="110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4940</v>
      </c>
      <c r="D1270" s="59" t="s">
        <v>7</v>
      </c>
      <c r="E1270" s="65" t="s">
        <v>2595</v>
      </c>
      <c r="F1270" s="65" t="s">
        <v>2595</v>
      </c>
      <c r="G1270" s="193">
        <v>0</v>
      </c>
      <c r="H1270" s="193">
        <v>0</v>
      </c>
      <c r="I1270" s="177" t="s">
        <v>3</v>
      </c>
      <c r="J1270" s="65" t="s">
        <v>1555</v>
      </c>
      <c r="K1270" s="66" t="s">
        <v>4289</v>
      </c>
      <c r="L1270" s="67"/>
      <c r="M1270" s="63" t="s">
        <v>1833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2444</v>
      </c>
      <c r="U1270" s="70" t="s">
        <v>2444</v>
      </c>
      <c r="V1270" s="70" t="s">
        <v>2444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61" t="str">
        <f>IF(ISNA(VLOOKUP(X1270,Sheet2!J:J,1,0)),"//","")</f>
        <v>//</v>
      </c>
      <c r="AC1270" s="110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4941</v>
      </c>
      <c r="D1271" s="59" t="s">
        <v>7</v>
      </c>
      <c r="E1271" s="65" t="s">
        <v>1294</v>
      </c>
      <c r="F1271" s="65" t="s">
        <v>1294</v>
      </c>
      <c r="G1271" s="193">
        <v>0</v>
      </c>
      <c r="H1271" s="193">
        <v>0</v>
      </c>
      <c r="I1271" s="177" t="s">
        <v>3</v>
      </c>
      <c r="J1271" s="65" t="s">
        <v>1555</v>
      </c>
      <c r="K1271" s="66" t="s">
        <v>4289</v>
      </c>
      <c r="L1271" s="67"/>
      <c r="M1271" s="63" t="s">
        <v>1834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2444</v>
      </c>
      <c r="U1271" s="70" t="s">
        <v>2444</v>
      </c>
      <c r="V1271" s="70" t="s">
        <v>2444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61" t="str">
        <f>IF(ISNA(VLOOKUP(X1271,Sheet2!J:J,1,0)),"//","")</f>
        <v>//</v>
      </c>
      <c r="AC1271" s="110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4913</v>
      </c>
      <c r="D1272" s="59" t="s">
        <v>7</v>
      </c>
      <c r="E1272" s="65" t="s">
        <v>191</v>
      </c>
      <c r="F1272" s="65" t="s">
        <v>191</v>
      </c>
      <c r="G1272" s="193">
        <v>0</v>
      </c>
      <c r="H1272" s="193">
        <v>0</v>
      </c>
      <c r="I1272" s="182" t="s">
        <v>16</v>
      </c>
      <c r="J1272" s="65" t="s">
        <v>1556</v>
      </c>
      <c r="K1272" s="66" t="s">
        <v>4125</v>
      </c>
      <c r="L1272" s="67"/>
      <c r="M1272" s="63" t="s">
        <v>1856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2444</v>
      </c>
      <c r="U1272" s="70" t="s">
        <v>2444</v>
      </c>
      <c r="V1272" s="70" t="s">
        <v>2444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61" t="str">
        <f>IF(ISNA(VLOOKUP(X1272,Sheet2!J:J,1,0)),"//","")</f>
        <v/>
      </c>
      <c r="AC1272" s="110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4942</v>
      </c>
      <c r="D1273" s="59" t="s">
        <v>7</v>
      </c>
      <c r="E1273" s="85" t="s">
        <v>1306</v>
      </c>
      <c r="F1273" s="85" t="s">
        <v>1306</v>
      </c>
      <c r="G1273" s="193">
        <v>0</v>
      </c>
      <c r="H1273" s="193">
        <v>0</v>
      </c>
      <c r="I1273" s="177" t="s">
        <v>3</v>
      </c>
      <c r="J1273" s="65" t="s">
        <v>1555</v>
      </c>
      <c r="K1273" s="66" t="s">
        <v>4289</v>
      </c>
      <c r="L1273" s="67"/>
      <c r="M1273" s="89" t="s">
        <v>1853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2444</v>
      </c>
      <c r="U1273" s="70" t="s">
        <v>2444</v>
      </c>
      <c r="V1273" s="70" t="s">
        <v>2444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61" t="str">
        <f>IF(ISNA(VLOOKUP(X1273,Sheet2!J:J,1,0)),"//","")</f>
        <v>//</v>
      </c>
      <c r="AC1273" s="110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4943</v>
      </c>
      <c r="D1274" s="59" t="s">
        <v>7</v>
      </c>
      <c r="E1274" s="85" t="s">
        <v>2572</v>
      </c>
      <c r="F1274" s="85" t="s">
        <v>2572</v>
      </c>
      <c r="G1274" s="193">
        <v>0</v>
      </c>
      <c r="H1274" s="193">
        <v>0</v>
      </c>
      <c r="I1274" s="177" t="s">
        <v>3</v>
      </c>
      <c r="J1274" s="65" t="s">
        <v>1555</v>
      </c>
      <c r="K1274" s="66" t="s">
        <v>4289</v>
      </c>
      <c r="L1274" s="67"/>
      <c r="M1274" s="89" t="s">
        <v>1852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2444</v>
      </c>
      <c r="U1274" s="70" t="s">
        <v>2444</v>
      </c>
      <c r="V1274" s="70" t="s">
        <v>2444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61" t="str">
        <f>IF(ISNA(VLOOKUP(X1274,Sheet2!J:J,1,0)),"//","")</f>
        <v>//</v>
      </c>
      <c r="AC1274" s="110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4944</v>
      </c>
      <c r="D1275" s="59" t="s">
        <v>7</v>
      </c>
      <c r="E1275" s="85" t="s">
        <v>2573</v>
      </c>
      <c r="F1275" s="85" t="s">
        <v>2573</v>
      </c>
      <c r="G1275" s="193">
        <v>0</v>
      </c>
      <c r="H1275" s="193">
        <v>0</v>
      </c>
      <c r="I1275" s="177" t="s">
        <v>3</v>
      </c>
      <c r="J1275" s="65" t="s">
        <v>1555</v>
      </c>
      <c r="K1275" s="66" t="s">
        <v>4289</v>
      </c>
      <c r="L1275" s="67"/>
      <c r="M1275" s="63" t="s">
        <v>1854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2444</v>
      </c>
      <c r="U1275" s="70" t="s">
        <v>2444</v>
      </c>
      <c r="V1275" s="70" t="s">
        <v>2444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61" t="str">
        <f>IF(ISNA(VLOOKUP(X1275,Sheet2!J:J,1,0)),"//","")</f>
        <v>//</v>
      </c>
      <c r="AC1275" s="110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4945</v>
      </c>
      <c r="D1276" s="59" t="s">
        <v>7</v>
      </c>
      <c r="E1276" s="65" t="s">
        <v>1307</v>
      </c>
      <c r="F1276" s="65" t="s">
        <v>1307</v>
      </c>
      <c r="G1276" s="193">
        <v>0</v>
      </c>
      <c r="H1276" s="193">
        <v>0</v>
      </c>
      <c r="I1276" s="177" t="s">
        <v>3</v>
      </c>
      <c r="J1276" s="65" t="s">
        <v>1555</v>
      </c>
      <c r="K1276" s="66" t="s">
        <v>4289</v>
      </c>
      <c r="L1276" s="67"/>
      <c r="M1276" s="63" t="s">
        <v>1855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2444</v>
      </c>
      <c r="U1276" s="70" t="s">
        <v>2444</v>
      </c>
      <c r="V1276" s="70" t="s">
        <v>2444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61" t="str">
        <f>IF(ISNA(VLOOKUP(X1276,Sheet2!J:J,1,0)),"//","")</f>
        <v>//</v>
      </c>
      <c r="AC1276" s="110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4913</v>
      </c>
      <c r="D1277" s="59" t="s">
        <v>7</v>
      </c>
      <c r="E1277" s="65" t="s">
        <v>1345</v>
      </c>
      <c r="F1277" s="65" t="s">
        <v>1345</v>
      </c>
      <c r="G1277" s="193">
        <v>0</v>
      </c>
      <c r="H1277" s="193">
        <v>0</v>
      </c>
      <c r="I1277" s="182" t="s">
        <v>16</v>
      </c>
      <c r="J1277" s="65" t="s">
        <v>1556</v>
      </c>
      <c r="K1277" s="66" t="s">
        <v>4125</v>
      </c>
      <c r="L1277" s="67"/>
      <c r="M1277" s="63" t="s">
        <v>1924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2444</v>
      </c>
      <c r="U1277" s="70" t="s">
        <v>2444</v>
      </c>
      <c r="V1277" s="70" t="s">
        <v>2444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61" t="str">
        <f>IF(ISNA(VLOOKUP(X1277,Sheet2!J:J,1,0)),"//","")</f>
        <v/>
      </c>
      <c r="AC1277" s="110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4946</v>
      </c>
      <c r="D1278" s="59" t="s">
        <v>7</v>
      </c>
      <c r="E1278" s="85" t="s">
        <v>238</v>
      </c>
      <c r="F1278" s="85" t="s">
        <v>238</v>
      </c>
      <c r="G1278" s="193">
        <v>0</v>
      </c>
      <c r="H1278" s="193">
        <v>0</v>
      </c>
      <c r="I1278" s="177" t="s">
        <v>3</v>
      </c>
      <c r="J1278" s="65" t="s">
        <v>1555</v>
      </c>
      <c r="K1278" s="66" t="s">
        <v>4289</v>
      </c>
      <c r="L1278" s="67"/>
      <c r="M1278" s="89" t="s">
        <v>1921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2444</v>
      </c>
      <c r="U1278" s="70" t="s">
        <v>2444</v>
      </c>
      <c r="V1278" s="70" t="s">
        <v>2444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61" t="str">
        <f>IF(ISNA(VLOOKUP(X1278,Sheet2!J:J,1,0)),"//","")</f>
        <v>//</v>
      </c>
      <c r="AC1278" s="110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4947</v>
      </c>
      <c r="D1279" s="59" t="s">
        <v>7</v>
      </c>
      <c r="E1279" s="85" t="s">
        <v>2574</v>
      </c>
      <c r="F1279" s="85" t="s">
        <v>2574</v>
      </c>
      <c r="G1279" s="193">
        <v>0</v>
      </c>
      <c r="H1279" s="193">
        <v>0</v>
      </c>
      <c r="I1279" s="177" t="s">
        <v>3</v>
      </c>
      <c r="J1279" s="65" t="s">
        <v>1555</v>
      </c>
      <c r="K1279" s="66" t="s">
        <v>4289</v>
      </c>
      <c r="L1279" s="67"/>
      <c r="M1279" s="89" t="s">
        <v>1920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2444</v>
      </c>
      <c r="U1279" s="70" t="s">
        <v>2444</v>
      </c>
      <c r="V1279" s="70" t="s">
        <v>2444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61" t="str">
        <f>IF(ISNA(VLOOKUP(X1279,Sheet2!J:J,1,0)),"//","")</f>
        <v>//</v>
      </c>
      <c r="AC1279" s="110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4948</v>
      </c>
      <c r="D1280" s="59" t="s">
        <v>7</v>
      </c>
      <c r="E1280" s="85" t="s">
        <v>2575</v>
      </c>
      <c r="F1280" s="85" t="s">
        <v>2575</v>
      </c>
      <c r="G1280" s="193">
        <v>0</v>
      </c>
      <c r="H1280" s="193">
        <v>0</v>
      </c>
      <c r="I1280" s="177" t="s">
        <v>3</v>
      </c>
      <c r="J1280" s="65" t="s">
        <v>1555</v>
      </c>
      <c r="K1280" s="66" t="s">
        <v>4289</v>
      </c>
      <c r="L1280" s="67"/>
      <c r="M1280" s="63" t="s">
        <v>1922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2444</v>
      </c>
      <c r="U1280" s="70" t="s">
        <v>2444</v>
      </c>
      <c r="V1280" s="70" t="s">
        <v>2444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61" t="str">
        <f>IF(ISNA(VLOOKUP(X1280,Sheet2!J:J,1,0)),"//","")</f>
        <v>//</v>
      </c>
      <c r="AC1280" s="110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4949</v>
      </c>
      <c r="D1281" s="59" t="s">
        <v>7</v>
      </c>
      <c r="E1281" s="65" t="s">
        <v>239</v>
      </c>
      <c r="F1281" s="65" t="s">
        <v>239</v>
      </c>
      <c r="G1281" s="193">
        <v>0</v>
      </c>
      <c r="H1281" s="193">
        <v>0</v>
      </c>
      <c r="I1281" s="177" t="s">
        <v>3</v>
      </c>
      <c r="J1281" s="65" t="s">
        <v>1555</v>
      </c>
      <c r="K1281" s="66" t="s">
        <v>4289</v>
      </c>
      <c r="L1281" s="67"/>
      <c r="M1281" s="63" t="s">
        <v>1923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2444</v>
      </c>
      <c r="U1281" s="70" t="s">
        <v>2444</v>
      </c>
      <c r="V1281" s="70" t="s">
        <v>2444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61" t="str">
        <f>IF(ISNA(VLOOKUP(X1281,Sheet2!J:J,1,0)),"//","")</f>
        <v>//</v>
      </c>
      <c r="AC1281" s="110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4913</v>
      </c>
      <c r="D1282" s="59" t="s">
        <v>7</v>
      </c>
      <c r="E1282" s="65" t="s">
        <v>241</v>
      </c>
      <c r="F1282" s="65" t="s">
        <v>241</v>
      </c>
      <c r="G1282" s="193">
        <v>0</v>
      </c>
      <c r="H1282" s="193">
        <v>0</v>
      </c>
      <c r="I1282" s="182" t="s">
        <v>16</v>
      </c>
      <c r="J1282" s="65" t="s">
        <v>1556</v>
      </c>
      <c r="K1282" s="66" t="s">
        <v>4125</v>
      </c>
      <c r="L1282" s="67"/>
      <c r="M1282" s="63" t="s">
        <v>1933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2444</v>
      </c>
      <c r="U1282" s="70" t="s">
        <v>2444</v>
      </c>
      <c r="V1282" s="70" t="s">
        <v>2444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61" t="str">
        <f>IF(ISNA(VLOOKUP(X1282,Sheet2!J:J,1,0)),"//","")</f>
        <v/>
      </c>
      <c r="AC1282" s="110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4950</v>
      </c>
      <c r="D1283" s="59" t="s">
        <v>7</v>
      </c>
      <c r="E1283" s="85" t="s">
        <v>1349</v>
      </c>
      <c r="F1283" s="85" t="s">
        <v>1349</v>
      </c>
      <c r="G1283" s="193">
        <v>0</v>
      </c>
      <c r="H1283" s="193">
        <v>0</v>
      </c>
      <c r="I1283" s="177" t="s">
        <v>3</v>
      </c>
      <c r="J1283" s="65" t="s">
        <v>1555</v>
      </c>
      <c r="K1283" s="66" t="s">
        <v>4289</v>
      </c>
      <c r="L1283" s="67"/>
      <c r="M1283" s="89" t="s">
        <v>1930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2444</v>
      </c>
      <c r="U1283" s="70" t="s">
        <v>2444</v>
      </c>
      <c r="V1283" s="70" t="s">
        <v>2444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61" t="str">
        <f>IF(ISNA(VLOOKUP(X1283,Sheet2!J:J,1,0)),"//","")</f>
        <v>//</v>
      </c>
      <c r="AC1283" s="110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4951</v>
      </c>
      <c r="D1284" s="59" t="s">
        <v>7</v>
      </c>
      <c r="E1284" s="85" t="s">
        <v>2576</v>
      </c>
      <c r="F1284" s="85" t="s">
        <v>2576</v>
      </c>
      <c r="G1284" s="193">
        <v>0</v>
      </c>
      <c r="H1284" s="193">
        <v>0</v>
      </c>
      <c r="I1284" s="177" t="s">
        <v>3</v>
      </c>
      <c r="J1284" s="65" t="s">
        <v>1555</v>
      </c>
      <c r="K1284" s="66" t="s">
        <v>4289</v>
      </c>
      <c r="L1284" s="67"/>
      <c r="M1284" s="89" t="s">
        <v>1929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2444</v>
      </c>
      <c r="U1284" s="70" t="s">
        <v>2444</v>
      </c>
      <c r="V1284" s="70" t="s">
        <v>2444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61" t="str">
        <f>IF(ISNA(VLOOKUP(X1284,Sheet2!J:J,1,0)),"//","")</f>
        <v>//</v>
      </c>
      <c r="AC1284" s="110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4952</v>
      </c>
      <c r="D1285" s="59" t="s">
        <v>7</v>
      </c>
      <c r="E1285" s="85" t="s">
        <v>2577</v>
      </c>
      <c r="F1285" s="85" t="s">
        <v>2577</v>
      </c>
      <c r="G1285" s="193">
        <v>0</v>
      </c>
      <c r="H1285" s="193">
        <v>0</v>
      </c>
      <c r="I1285" s="177" t="s">
        <v>3</v>
      </c>
      <c r="J1285" s="65" t="s">
        <v>1555</v>
      </c>
      <c r="K1285" s="66" t="s">
        <v>4289</v>
      </c>
      <c r="L1285" s="67"/>
      <c r="M1285" s="63" t="s">
        <v>1931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2444</v>
      </c>
      <c r="U1285" s="70" t="s">
        <v>2444</v>
      </c>
      <c r="V1285" s="70" t="s">
        <v>2444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61" t="str">
        <f>IF(ISNA(VLOOKUP(X1285,Sheet2!J:J,1,0)),"//","")</f>
        <v>//</v>
      </c>
      <c r="AC1285" s="110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4953</v>
      </c>
      <c r="D1286" s="59" t="s">
        <v>7</v>
      </c>
      <c r="E1286" s="65" t="s">
        <v>1350</v>
      </c>
      <c r="F1286" s="65" t="s">
        <v>1350</v>
      </c>
      <c r="G1286" s="193">
        <v>0</v>
      </c>
      <c r="H1286" s="193">
        <v>0</v>
      </c>
      <c r="I1286" s="177" t="s">
        <v>3</v>
      </c>
      <c r="J1286" s="65" t="s">
        <v>1555</v>
      </c>
      <c r="K1286" s="66" t="s">
        <v>4289</v>
      </c>
      <c r="L1286" s="67"/>
      <c r="M1286" s="63" t="s">
        <v>1932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2444</v>
      </c>
      <c r="U1286" s="70" t="s">
        <v>2444</v>
      </c>
      <c r="V1286" s="70" t="s">
        <v>2444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61" t="str">
        <f>IF(ISNA(VLOOKUP(X1286,Sheet2!J:J,1,0)),"//","")</f>
        <v>//</v>
      </c>
      <c r="AC1286" s="110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4913</v>
      </c>
      <c r="D1287" s="59" t="s">
        <v>7</v>
      </c>
      <c r="E1287" s="65" t="s">
        <v>259</v>
      </c>
      <c r="F1287" s="65" t="s">
        <v>259</v>
      </c>
      <c r="G1287" s="193">
        <v>0</v>
      </c>
      <c r="H1287" s="193">
        <v>0</v>
      </c>
      <c r="I1287" s="182" t="s">
        <v>16</v>
      </c>
      <c r="J1287" s="65" t="s">
        <v>1556</v>
      </c>
      <c r="K1287" s="66" t="s">
        <v>4125</v>
      </c>
      <c r="L1287" s="67"/>
      <c r="M1287" s="63" t="s">
        <v>1960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2444</v>
      </c>
      <c r="U1287" s="70" t="s">
        <v>2444</v>
      </c>
      <c r="V1287" s="70" t="s">
        <v>2444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61" t="str">
        <f>IF(ISNA(VLOOKUP(X1287,Sheet2!J:J,1,0)),"//","")</f>
        <v/>
      </c>
      <c r="AC1287" s="110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4954</v>
      </c>
      <c r="D1288" s="59" t="s">
        <v>7</v>
      </c>
      <c r="E1288" s="85" t="s">
        <v>1365</v>
      </c>
      <c r="F1288" s="85" t="s">
        <v>1365</v>
      </c>
      <c r="G1288" s="193">
        <v>0</v>
      </c>
      <c r="H1288" s="193">
        <v>0</v>
      </c>
      <c r="I1288" s="177" t="s">
        <v>3</v>
      </c>
      <c r="J1288" s="65" t="s">
        <v>1555</v>
      </c>
      <c r="K1288" s="66" t="s">
        <v>4289</v>
      </c>
      <c r="L1288" s="67"/>
      <c r="M1288" s="89" t="s">
        <v>1957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2444</v>
      </c>
      <c r="U1288" s="70" t="s">
        <v>2444</v>
      </c>
      <c r="V1288" s="70" t="s">
        <v>2444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61" t="str">
        <f>IF(ISNA(VLOOKUP(X1288,Sheet2!J:J,1,0)),"//","")</f>
        <v>//</v>
      </c>
      <c r="AC1288" s="110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4955</v>
      </c>
      <c r="D1289" s="59" t="s">
        <v>7</v>
      </c>
      <c r="E1289" s="85" t="s">
        <v>2578</v>
      </c>
      <c r="F1289" s="85" t="s">
        <v>2578</v>
      </c>
      <c r="G1289" s="193">
        <v>0</v>
      </c>
      <c r="H1289" s="193">
        <v>0</v>
      </c>
      <c r="I1289" s="177" t="s">
        <v>3</v>
      </c>
      <c r="J1289" s="65" t="s">
        <v>1555</v>
      </c>
      <c r="K1289" s="66" t="s">
        <v>4289</v>
      </c>
      <c r="L1289" s="67"/>
      <c r="M1289" s="89" t="s">
        <v>1956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2444</v>
      </c>
      <c r="U1289" s="70" t="s">
        <v>2444</v>
      </c>
      <c r="V1289" s="70" t="s">
        <v>2444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61" t="str">
        <f>IF(ISNA(VLOOKUP(X1289,Sheet2!J:J,1,0)),"//","")</f>
        <v>//</v>
      </c>
      <c r="AC1289" s="110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4956</v>
      </c>
      <c r="D1290" s="59" t="s">
        <v>7</v>
      </c>
      <c r="E1290" s="85" t="s">
        <v>2579</v>
      </c>
      <c r="F1290" s="85" t="s">
        <v>2579</v>
      </c>
      <c r="G1290" s="193">
        <v>0</v>
      </c>
      <c r="H1290" s="193">
        <v>0</v>
      </c>
      <c r="I1290" s="177" t="s">
        <v>3</v>
      </c>
      <c r="J1290" s="65" t="s">
        <v>1555</v>
      </c>
      <c r="K1290" s="66" t="s">
        <v>4289</v>
      </c>
      <c r="L1290" s="67"/>
      <c r="M1290" s="63" t="s">
        <v>1958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2444</v>
      </c>
      <c r="U1290" s="70" t="s">
        <v>2444</v>
      </c>
      <c r="V1290" s="70" t="s">
        <v>2444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61" t="str">
        <f>IF(ISNA(VLOOKUP(X1290,Sheet2!J:J,1,0)),"//","")</f>
        <v>//</v>
      </c>
      <c r="AC1290" s="110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4957</v>
      </c>
      <c r="D1291" s="59" t="s">
        <v>7</v>
      </c>
      <c r="E1291" s="65" t="s">
        <v>1366</v>
      </c>
      <c r="F1291" s="65" t="s">
        <v>1366</v>
      </c>
      <c r="G1291" s="193">
        <v>0</v>
      </c>
      <c r="H1291" s="193">
        <v>0</v>
      </c>
      <c r="I1291" s="177" t="s">
        <v>3</v>
      </c>
      <c r="J1291" s="65" t="s">
        <v>1555</v>
      </c>
      <c r="K1291" s="66" t="s">
        <v>4289</v>
      </c>
      <c r="L1291" s="67"/>
      <c r="M1291" s="63" t="s">
        <v>1959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2444</v>
      </c>
      <c r="U1291" s="70" t="s">
        <v>2444</v>
      </c>
      <c r="V1291" s="70" t="s">
        <v>2444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61" t="str">
        <f>IF(ISNA(VLOOKUP(X1291,Sheet2!J:J,1,0)),"//","")</f>
        <v>//</v>
      </c>
      <c r="AC1291" s="110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4913</v>
      </c>
      <c r="D1292" s="59" t="s">
        <v>7</v>
      </c>
      <c r="E1292" s="65" t="s">
        <v>367</v>
      </c>
      <c r="F1292" s="65" t="s">
        <v>367</v>
      </c>
      <c r="G1292" s="193">
        <v>0</v>
      </c>
      <c r="H1292" s="193">
        <v>0</v>
      </c>
      <c r="I1292" s="182" t="s">
        <v>16</v>
      </c>
      <c r="J1292" s="65" t="s">
        <v>1556</v>
      </c>
      <c r="K1292" s="66" t="s">
        <v>4125</v>
      </c>
      <c r="L1292" s="67"/>
      <c r="M1292" s="63" t="s">
        <v>2109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2444</v>
      </c>
      <c r="U1292" s="70" t="s">
        <v>2444</v>
      </c>
      <c r="V1292" s="70" t="s">
        <v>2444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61" t="str">
        <f>IF(ISNA(VLOOKUP(X1292,Sheet2!J:J,1,0)),"//","")</f>
        <v/>
      </c>
      <c r="AC1292" s="110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4958</v>
      </c>
      <c r="D1293" s="59" t="s">
        <v>7</v>
      </c>
      <c r="E1293" s="65" t="s">
        <v>1435</v>
      </c>
      <c r="F1293" s="65" t="s">
        <v>1435</v>
      </c>
      <c r="G1293" s="193">
        <v>0</v>
      </c>
      <c r="H1293" s="193">
        <v>0</v>
      </c>
      <c r="I1293" s="177" t="s">
        <v>3</v>
      </c>
      <c r="J1293" s="65" t="s">
        <v>1555</v>
      </c>
      <c r="K1293" s="66" t="s">
        <v>4289</v>
      </c>
      <c r="L1293" s="67"/>
      <c r="M1293" s="63" t="s">
        <v>2103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2444</v>
      </c>
      <c r="U1293" s="70" t="s">
        <v>2444</v>
      </c>
      <c r="V1293" s="70" t="s">
        <v>2444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61" t="str">
        <f>IF(ISNA(VLOOKUP(X1293,Sheet2!J:J,1,0)),"//","")</f>
        <v>//</v>
      </c>
      <c r="AC1293" s="110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4959</v>
      </c>
      <c r="D1294" s="59" t="s">
        <v>7</v>
      </c>
      <c r="E1294" s="84" t="s">
        <v>2582</v>
      </c>
      <c r="F1294" s="84" t="s">
        <v>2582</v>
      </c>
      <c r="G1294" s="193">
        <v>0</v>
      </c>
      <c r="H1294" s="193">
        <v>0</v>
      </c>
      <c r="I1294" s="177" t="s">
        <v>3</v>
      </c>
      <c r="J1294" s="65" t="s">
        <v>1555</v>
      </c>
      <c r="K1294" s="66" t="s">
        <v>4289</v>
      </c>
      <c r="L1294" s="67"/>
      <c r="M1294" s="89" t="s">
        <v>2105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2444</v>
      </c>
      <c r="U1294" s="70" t="s">
        <v>2444</v>
      </c>
      <c r="V1294" s="70" t="s">
        <v>2444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61" t="str">
        <f>IF(ISNA(VLOOKUP(X1294,Sheet2!J:J,1,0)),"//","")</f>
        <v>//</v>
      </c>
      <c r="AC1294" s="110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4960</v>
      </c>
      <c r="D1295" s="59" t="s">
        <v>7</v>
      </c>
      <c r="E1295" s="84" t="s">
        <v>2583</v>
      </c>
      <c r="F1295" s="84" t="s">
        <v>2583</v>
      </c>
      <c r="G1295" s="193">
        <v>0</v>
      </c>
      <c r="H1295" s="193">
        <v>0</v>
      </c>
      <c r="I1295" s="177" t="s">
        <v>3</v>
      </c>
      <c r="J1295" s="65" t="s">
        <v>1555</v>
      </c>
      <c r="K1295" s="66" t="s">
        <v>4289</v>
      </c>
      <c r="L1295" s="67"/>
      <c r="M1295" s="89" t="s">
        <v>2104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2444</v>
      </c>
      <c r="U1295" s="70" t="s">
        <v>2444</v>
      </c>
      <c r="V1295" s="70" t="s">
        <v>2444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61" t="str">
        <f>IF(ISNA(VLOOKUP(X1295,Sheet2!J:J,1,0)),"//","")</f>
        <v>//</v>
      </c>
      <c r="AC1295" s="110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4961</v>
      </c>
      <c r="D1296" s="59" t="s">
        <v>7</v>
      </c>
      <c r="E1296" s="65" t="s">
        <v>1436</v>
      </c>
      <c r="F1296" s="65" t="s">
        <v>1436</v>
      </c>
      <c r="G1296" s="193">
        <v>0</v>
      </c>
      <c r="H1296" s="193">
        <v>0</v>
      </c>
      <c r="I1296" s="177" t="s">
        <v>3</v>
      </c>
      <c r="J1296" s="65" t="s">
        <v>1555</v>
      </c>
      <c r="K1296" s="66" t="s">
        <v>4289</v>
      </c>
      <c r="L1296" s="67"/>
      <c r="M1296" s="63" t="s">
        <v>2106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2444</v>
      </c>
      <c r="U1296" s="70" t="s">
        <v>2444</v>
      </c>
      <c r="V1296" s="70" t="s">
        <v>2444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61" t="str">
        <f>IF(ISNA(VLOOKUP(X1296,Sheet2!J:J,1,0)),"//","")</f>
        <v>//</v>
      </c>
      <c r="AC1296" s="110" t="str">
        <f t="shared" si="312"/>
        <v>T^MINUS_1(P)</v>
      </c>
      <c r="AD1296" t="b">
        <f t="shared" si="313"/>
        <v>1</v>
      </c>
    </row>
    <row r="1297" spans="1:30">
      <c r="A1297" s="56">
        <f t="shared" ref="A1297:A1359" si="314">IF(B1297=INT(B1297),ROW(),"")</f>
        <v>1297</v>
      </c>
      <c r="B1297" s="55">
        <f t="shared" si="306"/>
        <v>1267</v>
      </c>
      <c r="C1297" t="s">
        <v>4913</v>
      </c>
      <c r="D1297" s="59" t="s">
        <v>7</v>
      </c>
      <c r="E1297" s="65" t="s">
        <v>377</v>
      </c>
      <c r="F1297" s="65" t="s">
        <v>377</v>
      </c>
      <c r="G1297" s="193">
        <v>0</v>
      </c>
      <c r="H1297" s="193">
        <v>0</v>
      </c>
      <c r="I1297" s="182" t="s">
        <v>16</v>
      </c>
      <c r="J1297" s="65" t="s">
        <v>1556</v>
      </c>
      <c r="K1297" s="66" t="s">
        <v>4125</v>
      </c>
      <c r="L1297" s="67"/>
      <c r="M1297" s="63" t="s">
        <v>2126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2444</v>
      </c>
      <c r="U1297" s="70" t="s">
        <v>2444</v>
      </c>
      <c r="V1297" s="70" t="s">
        <v>2444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61" t="str">
        <f>IF(ISNA(VLOOKUP(X1297,Sheet2!J:J,1,0)),"//","")</f>
        <v/>
      </c>
      <c r="AC1297" s="110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4962</v>
      </c>
      <c r="D1298" s="59" t="s">
        <v>7</v>
      </c>
      <c r="E1298" s="85" t="s">
        <v>1444</v>
      </c>
      <c r="F1298" s="85" t="s">
        <v>1444</v>
      </c>
      <c r="G1298" s="193">
        <v>0</v>
      </c>
      <c r="H1298" s="193">
        <v>0</v>
      </c>
      <c r="I1298" s="177" t="s">
        <v>3</v>
      </c>
      <c r="J1298" s="65" t="s">
        <v>1555</v>
      </c>
      <c r="K1298" s="66" t="s">
        <v>4289</v>
      </c>
      <c r="L1298" s="67"/>
      <c r="M1298" s="89" t="s">
        <v>2123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2444</v>
      </c>
      <c r="U1298" s="70" t="s">
        <v>2444</v>
      </c>
      <c r="V1298" s="70" t="s">
        <v>2444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61" t="str">
        <f>IF(ISNA(VLOOKUP(X1298,Sheet2!J:J,1,0)),"//","")</f>
        <v>//</v>
      </c>
      <c r="AC1298" s="110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4963</v>
      </c>
      <c r="D1299" s="59" t="s">
        <v>7</v>
      </c>
      <c r="E1299" s="85" t="s">
        <v>2580</v>
      </c>
      <c r="F1299" s="85" t="s">
        <v>2580</v>
      </c>
      <c r="G1299" s="193">
        <v>0</v>
      </c>
      <c r="H1299" s="193">
        <v>0</v>
      </c>
      <c r="I1299" s="177" t="s">
        <v>3</v>
      </c>
      <c r="J1299" s="65" t="s">
        <v>1555</v>
      </c>
      <c r="K1299" s="66" t="s">
        <v>4289</v>
      </c>
      <c r="L1299" s="67"/>
      <c r="M1299" s="89" t="s">
        <v>2122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2444</v>
      </c>
      <c r="U1299" s="70" t="s">
        <v>2444</v>
      </c>
      <c r="V1299" s="70" t="s">
        <v>2444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61" t="str">
        <f>IF(ISNA(VLOOKUP(X1299,Sheet2!J:J,1,0)),"//","")</f>
        <v>//</v>
      </c>
      <c r="AC1299" s="110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4964</v>
      </c>
      <c r="D1300" s="59" t="s">
        <v>7</v>
      </c>
      <c r="E1300" s="85" t="s">
        <v>2581</v>
      </c>
      <c r="F1300" s="85" t="s">
        <v>2581</v>
      </c>
      <c r="G1300" s="193">
        <v>0</v>
      </c>
      <c r="H1300" s="193">
        <v>0</v>
      </c>
      <c r="I1300" s="177" t="s">
        <v>3</v>
      </c>
      <c r="J1300" s="65" t="s">
        <v>1555</v>
      </c>
      <c r="K1300" s="66" t="s">
        <v>4289</v>
      </c>
      <c r="L1300" s="67"/>
      <c r="M1300" s="63" t="s">
        <v>2124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2444</v>
      </c>
      <c r="U1300" s="70" t="s">
        <v>2444</v>
      </c>
      <c r="V1300" s="70" t="s">
        <v>2444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61" t="str">
        <f>IF(ISNA(VLOOKUP(X1300,Sheet2!J:J,1,0)),"//","")</f>
        <v>//</v>
      </c>
      <c r="AC1300" s="110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4965</v>
      </c>
      <c r="D1301" s="59" t="s">
        <v>7</v>
      </c>
      <c r="E1301" s="65" t="s">
        <v>1445</v>
      </c>
      <c r="F1301" s="65" t="s">
        <v>1445</v>
      </c>
      <c r="G1301" s="193">
        <v>0</v>
      </c>
      <c r="H1301" s="193">
        <v>0</v>
      </c>
      <c r="I1301" s="177" t="s">
        <v>3</v>
      </c>
      <c r="J1301" s="65" t="s">
        <v>1555</v>
      </c>
      <c r="K1301" s="66" t="s">
        <v>4289</v>
      </c>
      <c r="L1301" s="67"/>
      <c r="M1301" s="63" t="s">
        <v>2125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2444</v>
      </c>
      <c r="U1301" s="70" t="s">
        <v>2444</v>
      </c>
      <c r="V1301" s="70" t="s">
        <v>2444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61" t="str">
        <f>IF(ISNA(VLOOKUP(X1301,Sheet2!J:J,1,0)),"//","")</f>
        <v>//</v>
      </c>
      <c r="AC1301" s="110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4913</v>
      </c>
      <c r="D1302" s="59" t="s">
        <v>7</v>
      </c>
      <c r="E1302" s="65" t="s">
        <v>1487</v>
      </c>
      <c r="F1302" s="65" t="s">
        <v>1487</v>
      </c>
      <c r="G1302" s="73">
        <v>0</v>
      </c>
      <c r="H1302" s="73">
        <v>0</v>
      </c>
      <c r="I1302" s="182" t="s">
        <v>16</v>
      </c>
      <c r="J1302" s="65" t="s">
        <v>1556</v>
      </c>
      <c r="K1302" s="66" t="s">
        <v>4125</v>
      </c>
      <c r="L1302" s="67"/>
      <c r="M1302" s="63" t="s">
        <v>2232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2444</v>
      </c>
      <c r="U1302" s="70" t="s">
        <v>2444</v>
      </c>
      <c r="V1302" s="70" t="s">
        <v>2444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61" t="str">
        <f>IF(ISNA(VLOOKUP(X1302,Sheet2!J:J,1,0)),"//","")</f>
        <v/>
      </c>
      <c r="AC1302" s="110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4966</v>
      </c>
      <c r="D1303" s="59" t="s">
        <v>7</v>
      </c>
      <c r="E1303" s="85" t="s">
        <v>2598</v>
      </c>
      <c r="F1303" s="85" t="s">
        <v>2598</v>
      </c>
      <c r="G1303" s="73">
        <v>0</v>
      </c>
      <c r="H1303" s="73">
        <v>0</v>
      </c>
      <c r="I1303" s="177" t="s">
        <v>3</v>
      </c>
      <c r="J1303" s="65" t="s">
        <v>1555</v>
      </c>
      <c r="K1303" s="66" t="s">
        <v>4289</v>
      </c>
      <c r="L1303" s="67"/>
      <c r="M1303" s="89" t="s">
        <v>2229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2444</v>
      </c>
      <c r="U1303" s="70" t="s">
        <v>2444</v>
      </c>
      <c r="V1303" s="70" t="s">
        <v>2444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61" t="str">
        <f>IF(ISNA(VLOOKUP(X1303,Sheet2!J:J,1,0)),"//","")</f>
        <v>//</v>
      </c>
      <c r="AC1303" s="110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4967</v>
      </c>
      <c r="D1304" s="59" t="s">
        <v>7</v>
      </c>
      <c r="E1304" s="85" t="s">
        <v>2589</v>
      </c>
      <c r="F1304" s="85" t="s">
        <v>2589</v>
      </c>
      <c r="G1304" s="73">
        <v>0</v>
      </c>
      <c r="H1304" s="73">
        <v>0</v>
      </c>
      <c r="I1304" s="177" t="s">
        <v>3</v>
      </c>
      <c r="J1304" s="65" t="s">
        <v>1555</v>
      </c>
      <c r="K1304" s="66" t="s">
        <v>4289</v>
      </c>
      <c r="L1304" s="67"/>
      <c r="M1304" s="89" t="s">
        <v>2228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2444</v>
      </c>
      <c r="U1304" s="70" t="s">
        <v>2444</v>
      </c>
      <c r="V1304" s="70" t="s">
        <v>2444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61" t="str">
        <f>IF(ISNA(VLOOKUP(X1304,Sheet2!J:J,1,0)),"//","")</f>
        <v>//</v>
      </c>
      <c r="AC1304" s="110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4968</v>
      </c>
      <c r="D1305" s="59" t="s">
        <v>7</v>
      </c>
      <c r="E1305" s="85" t="s">
        <v>2590</v>
      </c>
      <c r="F1305" s="85" t="s">
        <v>2590</v>
      </c>
      <c r="G1305" s="73">
        <v>0</v>
      </c>
      <c r="H1305" s="73">
        <v>0</v>
      </c>
      <c r="I1305" s="177" t="s">
        <v>3</v>
      </c>
      <c r="J1305" s="65" t="s">
        <v>1555</v>
      </c>
      <c r="K1305" s="66" t="s">
        <v>4289</v>
      </c>
      <c r="L1305" s="67"/>
      <c r="M1305" s="63" t="s">
        <v>2230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2444</v>
      </c>
      <c r="U1305" s="70" t="s">
        <v>2444</v>
      </c>
      <c r="V1305" s="70" t="s">
        <v>2444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61" t="str">
        <f>IF(ISNA(VLOOKUP(X1305,Sheet2!J:J,1,0)),"//","")</f>
        <v>//</v>
      </c>
      <c r="AC1305" s="110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4969</v>
      </c>
      <c r="D1306" s="59" t="s">
        <v>7</v>
      </c>
      <c r="E1306" s="65" t="s">
        <v>1486</v>
      </c>
      <c r="F1306" s="65" t="s">
        <v>1486</v>
      </c>
      <c r="G1306" s="73">
        <v>0</v>
      </c>
      <c r="H1306" s="73">
        <v>0</v>
      </c>
      <c r="I1306" s="177" t="s">
        <v>3</v>
      </c>
      <c r="J1306" s="65" t="s">
        <v>1555</v>
      </c>
      <c r="K1306" s="66" t="s">
        <v>4289</v>
      </c>
      <c r="L1306" s="67"/>
      <c r="M1306" s="63" t="s">
        <v>2231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2444</v>
      </c>
      <c r="U1306" s="70" t="s">
        <v>2444</v>
      </c>
      <c r="V1306" s="70" t="s">
        <v>2444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61" t="str">
        <f>IF(ISNA(VLOOKUP(X1306,Sheet2!J:J,1,0)),"//","")</f>
        <v>//</v>
      </c>
      <c r="AC1306" s="110" t="str">
        <f t="shared" si="312"/>
        <v>(CHI^2)^MINUS_1</v>
      </c>
      <c r="AD1306" t="b">
        <f t="shared" si="313"/>
        <v>1</v>
      </c>
    </row>
    <row r="1307" spans="1:30" s="17" customFormat="1">
      <c r="A1307" s="110">
        <f t="shared" si="314"/>
        <v>1307</v>
      </c>
      <c r="B1307" s="55">
        <f t="shared" si="306"/>
        <v>1277</v>
      </c>
      <c r="C1307" t="s">
        <v>4913</v>
      </c>
      <c r="D1307" s="112" t="s">
        <v>7</v>
      </c>
      <c r="E1307" s="137" t="str">
        <f t="shared" ref="E1307:E1326" si="315">CHAR(34)&amp;IF(B1307&lt;10,"000",IF(B1307&lt;100,"00",IF(B1307&lt;1000,"0","")))&amp;$B1307&amp;CHAR(34)</f>
        <v>"1277"</v>
      </c>
      <c r="F1307" s="113" t="str">
        <f t="shared" ref="F1307:F1326" si="316">E1307</f>
        <v>"1277"</v>
      </c>
      <c r="G1307" s="194">
        <v>0</v>
      </c>
      <c r="H1307" s="194">
        <v>0</v>
      </c>
      <c r="I1307" s="181" t="s">
        <v>28</v>
      </c>
      <c r="J1307" s="114" t="s">
        <v>1556</v>
      </c>
      <c r="K1307" s="115" t="s">
        <v>4125</v>
      </c>
      <c r="M1307" s="157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10" t="s">
        <v>2444</v>
      </c>
      <c r="U1307" s="117" t="s">
        <v>2444</v>
      </c>
      <c r="V1307" s="117" t="s">
        <v>2444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61" t="str">
        <f>IF(ISNA(VLOOKUP(X1307,Sheet2!J:J,1,0)),"//","")</f>
        <v/>
      </c>
      <c r="AC1307" s="110" t="str">
        <f t="shared" si="312"/>
        <v/>
      </c>
      <c r="AD1307" t="b">
        <f t="shared" si="313"/>
        <v>1</v>
      </c>
    </row>
    <row r="1308" spans="1:30" s="17" customFormat="1">
      <c r="A1308" s="110">
        <f t="shared" si="314"/>
        <v>1308</v>
      </c>
      <c r="B1308" s="55">
        <f t="shared" si="306"/>
        <v>1278</v>
      </c>
      <c r="C1308" t="s">
        <v>4913</v>
      </c>
      <c r="D1308" s="112" t="s">
        <v>7</v>
      </c>
      <c r="E1308" s="137" t="str">
        <f t="shared" si="315"/>
        <v>"1278"</v>
      </c>
      <c r="F1308" s="113" t="str">
        <f t="shared" si="316"/>
        <v>"1278"</v>
      </c>
      <c r="G1308" s="194">
        <v>0</v>
      </c>
      <c r="H1308" s="194">
        <v>0</v>
      </c>
      <c r="I1308" s="181" t="s">
        <v>28</v>
      </c>
      <c r="J1308" s="114" t="s">
        <v>1556</v>
      </c>
      <c r="K1308" s="115" t="s">
        <v>4125</v>
      </c>
      <c r="M1308" s="157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10" t="s">
        <v>2444</v>
      </c>
      <c r="U1308" s="117" t="s">
        <v>2444</v>
      </c>
      <c r="V1308" s="117" t="s">
        <v>2444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61" t="str">
        <f>IF(ISNA(VLOOKUP(X1308,Sheet2!J:J,1,0)),"//","")</f>
        <v/>
      </c>
      <c r="AC1308" s="110" t="str">
        <f t="shared" si="312"/>
        <v/>
      </c>
      <c r="AD1308" t="b">
        <f t="shared" si="313"/>
        <v>1</v>
      </c>
    </row>
    <row r="1309" spans="1:30" s="17" customFormat="1">
      <c r="A1309" s="110">
        <f t="shared" si="314"/>
        <v>1309</v>
      </c>
      <c r="B1309" s="55">
        <f t="shared" si="306"/>
        <v>1279</v>
      </c>
      <c r="C1309" t="s">
        <v>4913</v>
      </c>
      <c r="D1309" s="112" t="s">
        <v>7</v>
      </c>
      <c r="E1309" s="137" t="str">
        <f t="shared" si="315"/>
        <v>"1279"</v>
      </c>
      <c r="F1309" s="113" t="str">
        <f t="shared" si="316"/>
        <v>"1279"</v>
      </c>
      <c r="G1309" s="194">
        <v>0</v>
      </c>
      <c r="H1309" s="194">
        <v>0</v>
      </c>
      <c r="I1309" s="181" t="s">
        <v>28</v>
      </c>
      <c r="J1309" s="114" t="s">
        <v>1556</v>
      </c>
      <c r="K1309" s="115" t="s">
        <v>4125</v>
      </c>
      <c r="M1309" s="157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10" t="s">
        <v>2444</v>
      </c>
      <c r="U1309" s="117" t="s">
        <v>2444</v>
      </c>
      <c r="V1309" s="117" t="s">
        <v>2444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61" t="str">
        <f>IF(ISNA(VLOOKUP(X1309,Sheet2!J:J,1,0)),"//","")</f>
        <v/>
      </c>
      <c r="AC1309" s="110" t="str">
        <f t="shared" si="312"/>
        <v/>
      </c>
      <c r="AD1309" t="b">
        <f t="shared" si="313"/>
        <v>1</v>
      </c>
    </row>
    <row r="1310" spans="1:30" s="17" customFormat="1">
      <c r="A1310" s="110">
        <f t="shared" si="314"/>
        <v>1310</v>
      </c>
      <c r="B1310" s="55">
        <f t="shared" si="306"/>
        <v>1280</v>
      </c>
      <c r="C1310" s="112" t="s">
        <v>4913</v>
      </c>
      <c r="D1310" s="112" t="s">
        <v>7</v>
      </c>
      <c r="E1310" s="137" t="str">
        <f t="shared" si="315"/>
        <v>"1280"</v>
      </c>
      <c r="F1310" s="113" t="str">
        <f t="shared" si="316"/>
        <v>"1280"</v>
      </c>
      <c r="G1310" s="194">
        <v>0</v>
      </c>
      <c r="H1310" s="194">
        <v>0</v>
      </c>
      <c r="I1310" s="181" t="s">
        <v>28</v>
      </c>
      <c r="J1310" s="114" t="s">
        <v>1556</v>
      </c>
      <c r="K1310" s="115" t="s">
        <v>4125</v>
      </c>
      <c r="M1310" s="157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10" t="s">
        <v>2444</v>
      </c>
      <c r="U1310" s="117" t="s">
        <v>2444</v>
      </c>
      <c r="V1310" s="117" t="s">
        <v>2444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61" t="str">
        <f>IF(ISNA(VLOOKUP(X1310,Sheet2!J:J,1,0)),"//","")</f>
        <v/>
      </c>
      <c r="AC1310" s="110" t="str">
        <f t="shared" si="312"/>
        <v/>
      </c>
      <c r="AD1310" t="b">
        <f t="shared" si="313"/>
        <v>1</v>
      </c>
    </row>
    <row r="1311" spans="1:30" s="17" customFormat="1">
      <c r="A1311" s="110">
        <f t="shared" si="314"/>
        <v>1311</v>
      </c>
      <c r="B1311" s="55">
        <f t="shared" si="306"/>
        <v>1281</v>
      </c>
      <c r="C1311" s="112" t="s">
        <v>4105</v>
      </c>
      <c r="D1311" s="112" t="s">
        <v>7</v>
      </c>
      <c r="E1311" s="137" t="str">
        <f t="shared" si="315"/>
        <v>"1281"</v>
      </c>
      <c r="F1311" s="113" t="str">
        <f t="shared" si="316"/>
        <v>"1281"</v>
      </c>
      <c r="G1311" s="194">
        <v>0</v>
      </c>
      <c r="H1311" s="194">
        <v>0</v>
      </c>
      <c r="I1311" s="181" t="s">
        <v>28</v>
      </c>
      <c r="J1311" s="114" t="s">
        <v>1556</v>
      </c>
      <c r="K1311" s="115" t="s">
        <v>4125</v>
      </c>
      <c r="M1311" s="157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10" t="s">
        <v>2444</v>
      </c>
      <c r="U1311" s="117" t="s">
        <v>2444</v>
      </c>
      <c r="V1311" s="117" t="s">
        <v>2444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61" t="str">
        <f>IF(ISNA(VLOOKUP(X1311,Sheet2!J:J,1,0)),"//","")</f>
        <v/>
      </c>
      <c r="AC1311" s="110" t="str">
        <f t="shared" si="312"/>
        <v/>
      </c>
      <c r="AD1311" t="b">
        <f t="shared" si="313"/>
        <v>1</v>
      </c>
    </row>
    <row r="1312" spans="1:30" s="17" customFormat="1">
      <c r="A1312" s="110">
        <f t="shared" si="314"/>
        <v>1312</v>
      </c>
      <c r="B1312" s="55">
        <f t="shared" si="306"/>
        <v>1282</v>
      </c>
      <c r="C1312" s="112" t="s">
        <v>4105</v>
      </c>
      <c r="D1312" s="112" t="s">
        <v>7</v>
      </c>
      <c r="E1312" s="137" t="str">
        <f t="shared" si="315"/>
        <v>"1282"</v>
      </c>
      <c r="F1312" s="113" t="str">
        <f t="shared" si="316"/>
        <v>"1282"</v>
      </c>
      <c r="G1312" s="194">
        <v>0</v>
      </c>
      <c r="H1312" s="194">
        <v>0</v>
      </c>
      <c r="I1312" s="181" t="s">
        <v>28</v>
      </c>
      <c r="J1312" s="114" t="s">
        <v>1556</v>
      </c>
      <c r="K1312" s="115" t="s">
        <v>4125</v>
      </c>
      <c r="M1312" s="157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10" t="s">
        <v>2444</v>
      </c>
      <c r="U1312" s="117" t="s">
        <v>2444</v>
      </c>
      <c r="V1312" s="117" t="s">
        <v>2444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61" t="str">
        <f>IF(ISNA(VLOOKUP(X1312,Sheet2!J:J,1,0)),"//","")</f>
        <v/>
      </c>
      <c r="AC1312" s="110" t="str">
        <f t="shared" si="312"/>
        <v/>
      </c>
      <c r="AD1312" t="b">
        <f t="shared" si="313"/>
        <v>1</v>
      </c>
    </row>
    <row r="1313" spans="1:30" s="17" customFormat="1">
      <c r="A1313" s="110">
        <f t="shared" si="314"/>
        <v>1313</v>
      </c>
      <c r="B1313" s="55">
        <f t="shared" si="306"/>
        <v>1283</v>
      </c>
      <c r="C1313" s="112" t="s">
        <v>4105</v>
      </c>
      <c r="D1313" s="112" t="s">
        <v>7</v>
      </c>
      <c r="E1313" s="137" t="str">
        <f t="shared" si="315"/>
        <v>"1283"</v>
      </c>
      <c r="F1313" s="113" t="str">
        <f t="shared" si="316"/>
        <v>"1283"</v>
      </c>
      <c r="G1313" s="194">
        <v>0</v>
      </c>
      <c r="H1313" s="194">
        <v>0</v>
      </c>
      <c r="I1313" s="181" t="s">
        <v>28</v>
      </c>
      <c r="J1313" s="114" t="s">
        <v>1556</v>
      </c>
      <c r="K1313" s="115" t="s">
        <v>4125</v>
      </c>
      <c r="M1313" s="157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10" t="s">
        <v>2444</v>
      </c>
      <c r="U1313" s="117" t="s">
        <v>2444</v>
      </c>
      <c r="V1313" s="117" t="s">
        <v>2444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61" t="str">
        <f>IF(ISNA(VLOOKUP(X1313,Sheet2!J:J,1,0)),"//","")</f>
        <v/>
      </c>
      <c r="AC1313" s="110" t="str">
        <f t="shared" si="312"/>
        <v/>
      </c>
      <c r="AD1313" t="b">
        <f t="shared" si="313"/>
        <v>1</v>
      </c>
    </row>
    <row r="1314" spans="1:30" s="17" customFormat="1">
      <c r="A1314" s="110">
        <f t="shared" si="314"/>
        <v>1314</v>
      </c>
      <c r="B1314" s="55">
        <f t="shared" si="306"/>
        <v>1284</v>
      </c>
      <c r="C1314" s="112" t="s">
        <v>4105</v>
      </c>
      <c r="D1314" s="112" t="s">
        <v>7</v>
      </c>
      <c r="E1314" s="137" t="str">
        <f t="shared" si="315"/>
        <v>"1284"</v>
      </c>
      <c r="F1314" s="113" t="str">
        <f t="shared" si="316"/>
        <v>"1284"</v>
      </c>
      <c r="G1314" s="194">
        <v>0</v>
      </c>
      <c r="H1314" s="194">
        <v>0</v>
      </c>
      <c r="I1314" s="181" t="s">
        <v>28</v>
      </c>
      <c r="J1314" s="114" t="s">
        <v>1556</v>
      </c>
      <c r="K1314" s="115" t="s">
        <v>4125</v>
      </c>
      <c r="M1314" s="157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10" t="s">
        <v>2444</v>
      </c>
      <c r="U1314" s="117" t="s">
        <v>2444</v>
      </c>
      <c r="V1314" s="117" t="s">
        <v>2444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61" t="str">
        <f>IF(ISNA(VLOOKUP(X1314,Sheet2!J:J,1,0)),"//","")</f>
        <v/>
      </c>
      <c r="AC1314" s="110" t="str">
        <f t="shared" si="312"/>
        <v/>
      </c>
      <c r="AD1314" t="b">
        <f t="shared" si="313"/>
        <v>1</v>
      </c>
    </row>
    <row r="1315" spans="1:30" s="17" customFormat="1">
      <c r="A1315" s="110">
        <f t="shared" si="314"/>
        <v>1315</v>
      </c>
      <c r="B1315" s="55">
        <f t="shared" si="306"/>
        <v>1285</v>
      </c>
      <c r="C1315" s="112" t="s">
        <v>4105</v>
      </c>
      <c r="D1315" s="112" t="s">
        <v>7</v>
      </c>
      <c r="E1315" s="137" t="str">
        <f t="shared" si="315"/>
        <v>"1285"</v>
      </c>
      <c r="F1315" s="113" t="str">
        <f t="shared" si="316"/>
        <v>"1285"</v>
      </c>
      <c r="G1315" s="194">
        <v>0</v>
      </c>
      <c r="H1315" s="194">
        <v>0</v>
      </c>
      <c r="I1315" s="181" t="s">
        <v>28</v>
      </c>
      <c r="J1315" s="114" t="s">
        <v>1556</v>
      </c>
      <c r="K1315" s="115" t="s">
        <v>4125</v>
      </c>
      <c r="M1315" s="157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10" t="s">
        <v>2444</v>
      </c>
      <c r="U1315" s="117" t="s">
        <v>2444</v>
      </c>
      <c r="V1315" s="117" t="s">
        <v>2444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61" t="str">
        <f>IF(ISNA(VLOOKUP(X1315,Sheet2!J:J,1,0)),"//","")</f>
        <v/>
      </c>
      <c r="AC1315" s="110" t="str">
        <f t="shared" si="312"/>
        <v/>
      </c>
      <c r="AD1315" t="b">
        <f t="shared" si="313"/>
        <v>1</v>
      </c>
    </row>
    <row r="1316" spans="1:30" s="17" customFormat="1">
      <c r="A1316" s="110">
        <f t="shared" si="314"/>
        <v>1316</v>
      </c>
      <c r="B1316" s="55">
        <f t="shared" si="306"/>
        <v>1286</v>
      </c>
      <c r="C1316" s="112" t="s">
        <v>4105</v>
      </c>
      <c r="D1316" s="112" t="s">
        <v>7</v>
      </c>
      <c r="E1316" s="137" t="str">
        <f t="shared" si="315"/>
        <v>"1286"</v>
      </c>
      <c r="F1316" s="113" t="str">
        <f t="shared" si="316"/>
        <v>"1286"</v>
      </c>
      <c r="G1316" s="194">
        <v>0</v>
      </c>
      <c r="H1316" s="194">
        <v>0</v>
      </c>
      <c r="I1316" s="181" t="s">
        <v>28</v>
      </c>
      <c r="J1316" s="114" t="s">
        <v>1556</v>
      </c>
      <c r="K1316" s="115" t="s">
        <v>4125</v>
      </c>
      <c r="M1316" s="157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10" t="s">
        <v>2444</v>
      </c>
      <c r="U1316" s="117" t="s">
        <v>2444</v>
      </c>
      <c r="V1316" s="117" t="s">
        <v>2444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61" t="str">
        <f>IF(ISNA(VLOOKUP(X1316,Sheet2!J:J,1,0)),"//","")</f>
        <v/>
      </c>
      <c r="AC1316" s="110" t="str">
        <f t="shared" si="312"/>
        <v/>
      </c>
      <c r="AD1316" t="b">
        <f t="shared" si="313"/>
        <v>1</v>
      </c>
    </row>
    <row r="1317" spans="1:30" s="17" customFormat="1">
      <c r="A1317" s="110">
        <f t="shared" si="314"/>
        <v>1317</v>
      </c>
      <c r="B1317" s="55">
        <f t="shared" si="306"/>
        <v>1287</v>
      </c>
      <c r="C1317" s="112" t="s">
        <v>4105</v>
      </c>
      <c r="D1317" s="112" t="s">
        <v>7</v>
      </c>
      <c r="E1317" s="137" t="str">
        <f t="shared" si="315"/>
        <v>"1287"</v>
      </c>
      <c r="F1317" s="113" t="str">
        <f t="shared" si="316"/>
        <v>"1287"</v>
      </c>
      <c r="G1317" s="194">
        <v>0</v>
      </c>
      <c r="H1317" s="194">
        <v>0</v>
      </c>
      <c r="I1317" s="181" t="s">
        <v>28</v>
      </c>
      <c r="J1317" s="114" t="s">
        <v>1556</v>
      </c>
      <c r="K1317" s="115" t="s">
        <v>4125</v>
      </c>
      <c r="M1317" s="157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10" t="s">
        <v>2444</v>
      </c>
      <c r="U1317" s="117" t="s">
        <v>2444</v>
      </c>
      <c r="V1317" s="117" t="s">
        <v>2444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61" t="str">
        <f>IF(ISNA(VLOOKUP(X1317,Sheet2!J:J,1,0)),"//","")</f>
        <v/>
      </c>
      <c r="AC1317" s="110" t="str">
        <f t="shared" si="312"/>
        <v/>
      </c>
      <c r="AD1317" t="b">
        <f t="shared" si="313"/>
        <v>1</v>
      </c>
    </row>
    <row r="1318" spans="1:30" s="17" customFormat="1">
      <c r="A1318" s="110">
        <f t="shared" si="314"/>
        <v>1318</v>
      </c>
      <c r="B1318" s="55">
        <f t="shared" si="306"/>
        <v>1288</v>
      </c>
      <c r="C1318" s="112" t="s">
        <v>4105</v>
      </c>
      <c r="D1318" s="112" t="s">
        <v>7</v>
      </c>
      <c r="E1318" s="137" t="str">
        <f t="shared" si="315"/>
        <v>"1288"</v>
      </c>
      <c r="F1318" s="113" t="str">
        <f t="shared" si="316"/>
        <v>"1288"</v>
      </c>
      <c r="G1318" s="194">
        <v>0</v>
      </c>
      <c r="H1318" s="194">
        <v>0</v>
      </c>
      <c r="I1318" s="181" t="s">
        <v>28</v>
      </c>
      <c r="J1318" s="114" t="s">
        <v>1556</v>
      </c>
      <c r="K1318" s="115" t="s">
        <v>4125</v>
      </c>
      <c r="M1318" s="157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10" t="s">
        <v>2444</v>
      </c>
      <c r="U1318" s="117" t="s">
        <v>2444</v>
      </c>
      <c r="V1318" s="117" t="s">
        <v>2444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61" t="str">
        <f>IF(ISNA(VLOOKUP(X1318,Sheet2!J:J,1,0)),"//","")</f>
        <v/>
      </c>
      <c r="AC1318" s="110" t="str">
        <f t="shared" si="312"/>
        <v/>
      </c>
      <c r="AD1318" t="b">
        <f t="shared" si="313"/>
        <v>1</v>
      </c>
    </row>
    <row r="1319" spans="1:30" s="17" customFormat="1">
      <c r="A1319" s="110">
        <f t="shared" si="314"/>
        <v>1319</v>
      </c>
      <c r="B1319" s="55">
        <f t="shared" si="306"/>
        <v>1289</v>
      </c>
      <c r="C1319" s="112" t="s">
        <v>4105</v>
      </c>
      <c r="D1319" s="112" t="s">
        <v>7</v>
      </c>
      <c r="E1319" s="137" t="str">
        <f t="shared" si="315"/>
        <v>"1289"</v>
      </c>
      <c r="F1319" s="113" t="str">
        <f t="shared" si="316"/>
        <v>"1289"</v>
      </c>
      <c r="G1319" s="194">
        <v>0</v>
      </c>
      <c r="H1319" s="194">
        <v>0</v>
      </c>
      <c r="I1319" s="181" t="s">
        <v>28</v>
      </c>
      <c r="J1319" s="114" t="s">
        <v>1556</v>
      </c>
      <c r="K1319" s="115" t="s">
        <v>4125</v>
      </c>
      <c r="M1319" s="157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10" t="s">
        <v>2444</v>
      </c>
      <c r="U1319" s="117" t="s">
        <v>2444</v>
      </c>
      <c r="V1319" s="117" t="s">
        <v>2444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61" t="str">
        <f>IF(ISNA(VLOOKUP(X1319,Sheet2!J:J,1,0)),"//","")</f>
        <v/>
      </c>
      <c r="AC1319" s="110" t="str">
        <f t="shared" si="312"/>
        <v/>
      </c>
      <c r="AD1319" t="b">
        <f t="shared" si="313"/>
        <v>1</v>
      </c>
    </row>
    <row r="1320" spans="1:30" s="17" customFormat="1">
      <c r="A1320" s="110">
        <f t="shared" si="314"/>
        <v>1320</v>
      </c>
      <c r="B1320" s="55">
        <f t="shared" si="306"/>
        <v>1290</v>
      </c>
      <c r="C1320" s="112" t="s">
        <v>4105</v>
      </c>
      <c r="D1320" s="112" t="s">
        <v>7</v>
      </c>
      <c r="E1320" s="137" t="str">
        <f t="shared" si="315"/>
        <v>"1290"</v>
      </c>
      <c r="F1320" s="113" t="str">
        <f t="shared" si="316"/>
        <v>"1290"</v>
      </c>
      <c r="G1320" s="194">
        <v>0</v>
      </c>
      <c r="H1320" s="194">
        <v>0</v>
      </c>
      <c r="I1320" s="181" t="s">
        <v>28</v>
      </c>
      <c r="J1320" s="114" t="s">
        <v>1556</v>
      </c>
      <c r="K1320" s="115" t="s">
        <v>4125</v>
      </c>
      <c r="M1320" s="157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10" t="s">
        <v>2444</v>
      </c>
      <c r="U1320" s="117" t="s">
        <v>2444</v>
      </c>
      <c r="V1320" s="117" t="s">
        <v>2444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61" t="str">
        <f>IF(ISNA(VLOOKUP(X1320,Sheet2!J:J,1,0)),"//","")</f>
        <v/>
      </c>
      <c r="AC1320" s="110" t="str">
        <f t="shared" si="312"/>
        <v/>
      </c>
      <c r="AD1320" t="b">
        <f t="shared" si="313"/>
        <v>1</v>
      </c>
    </row>
    <row r="1321" spans="1:30" s="17" customFormat="1">
      <c r="A1321" s="110">
        <f t="shared" si="314"/>
        <v>1321</v>
      </c>
      <c r="B1321" s="55">
        <f t="shared" si="306"/>
        <v>1291</v>
      </c>
      <c r="C1321" s="112" t="s">
        <v>4105</v>
      </c>
      <c r="D1321" s="112" t="s">
        <v>7</v>
      </c>
      <c r="E1321" s="137" t="str">
        <f t="shared" si="315"/>
        <v>"1291"</v>
      </c>
      <c r="F1321" s="113" t="str">
        <f t="shared" si="316"/>
        <v>"1291"</v>
      </c>
      <c r="G1321" s="194">
        <v>0</v>
      </c>
      <c r="H1321" s="194">
        <v>0</v>
      </c>
      <c r="I1321" s="181" t="s">
        <v>28</v>
      </c>
      <c r="J1321" s="114" t="s">
        <v>1556</v>
      </c>
      <c r="K1321" s="115" t="s">
        <v>4125</v>
      </c>
      <c r="M1321" s="157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10" t="s">
        <v>2444</v>
      </c>
      <c r="U1321" s="117" t="s">
        <v>2444</v>
      </c>
      <c r="V1321" s="117" t="s">
        <v>2444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61" t="str">
        <f>IF(ISNA(VLOOKUP(X1321,Sheet2!J:J,1,0)),"//","")</f>
        <v/>
      </c>
      <c r="AC1321" s="110" t="str">
        <f t="shared" si="312"/>
        <v/>
      </c>
      <c r="AD1321" t="b">
        <f t="shared" si="313"/>
        <v>1</v>
      </c>
    </row>
    <row r="1322" spans="1:30" s="17" customFormat="1">
      <c r="A1322" s="110">
        <f t="shared" si="314"/>
        <v>1322</v>
      </c>
      <c r="B1322" s="55">
        <f t="shared" si="306"/>
        <v>1292</v>
      </c>
      <c r="C1322" s="112" t="s">
        <v>4105</v>
      </c>
      <c r="D1322" s="112" t="s">
        <v>7</v>
      </c>
      <c r="E1322" s="137" t="str">
        <f t="shared" si="315"/>
        <v>"1292"</v>
      </c>
      <c r="F1322" s="113" t="str">
        <f t="shared" si="316"/>
        <v>"1292"</v>
      </c>
      <c r="G1322" s="194">
        <v>0</v>
      </c>
      <c r="H1322" s="194">
        <v>0</v>
      </c>
      <c r="I1322" s="181" t="s">
        <v>28</v>
      </c>
      <c r="J1322" s="114" t="s">
        <v>1556</v>
      </c>
      <c r="K1322" s="115" t="s">
        <v>4125</v>
      </c>
      <c r="M1322" s="157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10" t="s">
        <v>2444</v>
      </c>
      <c r="U1322" s="117" t="s">
        <v>2444</v>
      </c>
      <c r="V1322" s="117" t="s">
        <v>2444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61" t="str">
        <f>IF(ISNA(VLOOKUP(X1322,Sheet2!J:J,1,0)),"//","")</f>
        <v/>
      </c>
      <c r="AC1322" s="110" t="str">
        <f t="shared" si="312"/>
        <v/>
      </c>
      <c r="AD1322" t="b">
        <f t="shared" si="313"/>
        <v>1</v>
      </c>
    </row>
    <row r="1323" spans="1:30" s="17" customFormat="1">
      <c r="A1323" s="110">
        <f t="shared" si="314"/>
        <v>1323</v>
      </c>
      <c r="B1323" s="55">
        <f t="shared" si="306"/>
        <v>1293</v>
      </c>
      <c r="C1323" s="112" t="s">
        <v>4105</v>
      </c>
      <c r="D1323" s="112" t="s">
        <v>7</v>
      </c>
      <c r="E1323" s="137" t="str">
        <f t="shared" si="315"/>
        <v>"1293"</v>
      </c>
      <c r="F1323" s="113" t="str">
        <f t="shared" si="316"/>
        <v>"1293"</v>
      </c>
      <c r="G1323" s="194">
        <v>0</v>
      </c>
      <c r="H1323" s="194">
        <v>0</v>
      </c>
      <c r="I1323" s="181" t="s">
        <v>28</v>
      </c>
      <c r="J1323" s="114" t="s">
        <v>1556</v>
      </c>
      <c r="K1323" s="115" t="s">
        <v>4125</v>
      </c>
      <c r="M1323" s="157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10" t="s">
        <v>2444</v>
      </c>
      <c r="U1323" s="117" t="s">
        <v>2444</v>
      </c>
      <c r="V1323" s="117" t="s">
        <v>2444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61" t="str">
        <f>IF(ISNA(VLOOKUP(X1323,Sheet2!J:J,1,0)),"//","")</f>
        <v/>
      </c>
      <c r="AC1323" s="110" t="str">
        <f t="shared" si="312"/>
        <v/>
      </c>
      <c r="AD1323" t="b">
        <f t="shared" si="313"/>
        <v>1</v>
      </c>
    </row>
    <row r="1324" spans="1:30" s="17" customFormat="1">
      <c r="A1324" s="110">
        <f t="shared" si="314"/>
        <v>1324</v>
      </c>
      <c r="B1324" s="55">
        <f t="shared" si="306"/>
        <v>1294</v>
      </c>
      <c r="C1324" s="112" t="s">
        <v>4105</v>
      </c>
      <c r="D1324" s="112" t="s">
        <v>7</v>
      </c>
      <c r="E1324" s="137" t="str">
        <f t="shared" si="315"/>
        <v>"1294"</v>
      </c>
      <c r="F1324" s="113" t="str">
        <f t="shared" si="316"/>
        <v>"1294"</v>
      </c>
      <c r="G1324" s="194">
        <v>0</v>
      </c>
      <c r="H1324" s="194">
        <v>0</v>
      </c>
      <c r="I1324" s="181" t="s">
        <v>28</v>
      </c>
      <c r="J1324" s="114" t="s">
        <v>1556</v>
      </c>
      <c r="K1324" s="115" t="s">
        <v>4125</v>
      </c>
      <c r="M1324" s="157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10" t="s">
        <v>2444</v>
      </c>
      <c r="U1324" s="117" t="s">
        <v>2444</v>
      </c>
      <c r="V1324" s="117" t="s">
        <v>2444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61" t="str">
        <f>IF(ISNA(VLOOKUP(X1324,Sheet2!J:J,1,0)),"//","")</f>
        <v/>
      </c>
      <c r="AC1324" s="110" t="str">
        <f t="shared" si="312"/>
        <v/>
      </c>
      <c r="AD1324" t="b">
        <f t="shared" si="313"/>
        <v>1</v>
      </c>
    </row>
    <row r="1325" spans="1:30" s="17" customFormat="1">
      <c r="A1325" s="110">
        <f t="shared" si="314"/>
        <v>1325</v>
      </c>
      <c r="B1325" s="55">
        <f t="shared" si="306"/>
        <v>1295</v>
      </c>
      <c r="C1325" s="112" t="s">
        <v>4105</v>
      </c>
      <c r="D1325" s="112" t="s">
        <v>7</v>
      </c>
      <c r="E1325" s="137" t="str">
        <f t="shared" si="315"/>
        <v>"1295"</v>
      </c>
      <c r="F1325" s="113" t="str">
        <f t="shared" si="316"/>
        <v>"1295"</v>
      </c>
      <c r="G1325" s="194">
        <v>0</v>
      </c>
      <c r="H1325" s="194">
        <v>0</v>
      </c>
      <c r="I1325" s="181" t="s">
        <v>28</v>
      </c>
      <c r="J1325" s="114" t="s">
        <v>1556</v>
      </c>
      <c r="K1325" s="115" t="s">
        <v>4125</v>
      </c>
      <c r="M1325" s="157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10" t="s">
        <v>2444</v>
      </c>
      <c r="U1325" s="117" t="s">
        <v>2444</v>
      </c>
      <c r="V1325" s="117" t="s">
        <v>2444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61" t="str">
        <f>IF(ISNA(VLOOKUP(X1325,Sheet2!J:J,1,0)),"//","")</f>
        <v/>
      </c>
      <c r="AC1325" s="110" t="str">
        <f t="shared" si="312"/>
        <v/>
      </c>
      <c r="AD1325" t="b">
        <f t="shared" si="313"/>
        <v>1</v>
      </c>
    </row>
    <row r="1326" spans="1:30" s="17" customFormat="1">
      <c r="A1326" s="110">
        <f t="shared" si="314"/>
        <v>1326</v>
      </c>
      <c r="B1326" s="55">
        <f t="shared" si="306"/>
        <v>1296</v>
      </c>
      <c r="C1326" s="112" t="s">
        <v>4105</v>
      </c>
      <c r="D1326" s="112" t="s">
        <v>7</v>
      </c>
      <c r="E1326" s="137" t="str">
        <f t="shared" si="315"/>
        <v>"1296"</v>
      </c>
      <c r="F1326" s="113" t="str">
        <f t="shared" si="316"/>
        <v>"1296"</v>
      </c>
      <c r="G1326" s="194">
        <v>0</v>
      </c>
      <c r="H1326" s="194">
        <v>0</v>
      </c>
      <c r="I1326" s="181" t="s">
        <v>28</v>
      </c>
      <c r="J1326" s="114" t="s">
        <v>1556</v>
      </c>
      <c r="K1326" s="115" t="s">
        <v>4125</v>
      </c>
      <c r="M1326" s="157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10" t="s">
        <v>2444</v>
      </c>
      <c r="U1326" s="117" t="s">
        <v>2444</v>
      </c>
      <c r="V1326" s="117" t="s">
        <v>2444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61" t="str">
        <f>IF(ISNA(VLOOKUP(X1326,Sheet2!J:J,1,0)),"//","")</f>
        <v/>
      </c>
      <c r="AC1326" s="110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2444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2444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2444</v>
      </c>
      <c r="U1327" s="90" t="s">
        <v>2444</v>
      </c>
      <c r="V1327" s="90" t="s">
        <v>2444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61" t="str">
        <f>IF(ISNA(VLOOKUP(X1327,Sheet2!J:J,1,0)),"//","")</f>
        <v/>
      </c>
      <c r="AC1327" s="110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2444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2444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2444</v>
      </c>
      <c r="U1328" s="90" t="s">
        <v>2444</v>
      </c>
      <c r="V1328" s="90" t="s">
        <v>2444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61" t="str">
        <f>IF(ISNA(VLOOKUP(X1328,Sheet2!J:J,1,0)),"//","")</f>
        <v/>
      </c>
      <c r="AC1328" s="110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2980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2444</v>
      </c>
      <c r="U1329" s="90" t="s">
        <v>2444</v>
      </c>
      <c r="V1329" s="90" t="s">
        <v>2444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61" t="str">
        <f>IF(ISNA(VLOOKUP(X1329,Sheet2!J:J,1,0)),"//","")</f>
        <v/>
      </c>
      <c r="AC1329" s="110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3893</v>
      </c>
      <c r="D1330" s="59" t="s">
        <v>12</v>
      </c>
      <c r="E1330" s="65" t="s">
        <v>1185</v>
      </c>
      <c r="F1330" s="65" t="s">
        <v>1185</v>
      </c>
      <c r="G1330" s="91">
        <v>0</v>
      </c>
      <c r="H1330" s="91">
        <v>510</v>
      </c>
      <c r="I1330" s="177" t="s">
        <v>3</v>
      </c>
      <c r="J1330" s="65" t="s">
        <v>1555</v>
      </c>
      <c r="K1330" s="66" t="s">
        <v>4289</v>
      </c>
      <c r="L1330" s="67"/>
      <c r="M1330" s="63" t="s">
        <v>1611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2444</v>
      </c>
      <c r="U1330" s="70" t="s">
        <v>2444</v>
      </c>
      <c r="V1330" s="70" t="s">
        <v>2444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61" t="str">
        <f>IF(ISNA(VLOOKUP(X1330,Sheet2!J:J,1,0)),"//","")</f>
        <v>//</v>
      </c>
      <c r="AC1330" s="110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3893</v>
      </c>
      <c r="D1331" s="59" t="s">
        <v>4843</v>
      </c>
      <c r="E1331" s="65" t="s">
        <v>93</v>
      </c>
      <c r="F1331" s="65" t="s">
        <v>93</v>
      </c>
      <c r="G1331" s="193">
        <v>0</v>
      </c>
      <c r="H1331" s="193">
        <v>0</v>
      </c>
      <c r="I1331" s="177" t="s">
        <v>3</v>
      </c>
      <c r="J1331" s="65" t="s">
        <v>1555</v>
      </c>
      <c r="K1331" s="66" t="s">
        <v>4289</v>
      </c>
      <c r="L1331" s="67"/>
      <c r="M1331" s="63" t="s">
        <v>1709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2444</v>
      </c>
      <c r="U1331" s="70" t="s">
        <v>2444</v>
      </c>
      <c r="V1331" s="70" t="s">
        <v>2444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61" t="str">
        <f>IF(ISNA(VLOOKUP(X1331,Sheet2!J:J,1,0)),"//","")</f>
        <v>//</v>
      </c>
      <c r="AC1331" s="110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3893</v>
      </c>
      <c r="D1332" s="59" t="s">
        <v>4844</v>
      </c>
      <c r="E1332" s="65" t="s">
        <v>178</v>
      </c>
      <c r="F1332" s="65" t="s">
        <v>178</v>
      </c>
      <c r="G1332" s="193">
        <v>0</v>
      </c>
      <c r="H1332" s="193">
        <v>0</v>
      </c>
      <c r="I1332" s="177" t="s">
        <v>3</v>
      </c>
      <c r="J1332" s="65" t="s">
        <v>1555</v>
      </c>
      <c r="K1332" s="66" t="s">
        <v>4289</v>
      </c>
      <c r="L1332" s="67"/>
      <c r="M1332" s="63" t="s">
        <v>1836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2444</v>
      </c>
      <c r="U1332" s="70" t="s">
        <v>2444</v>
      </c>
      <c r="V1332" s="70" t="s">
        <v>2444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61" t="str">
        <f>IF(ISNA(VLOOKUP(X1332,Sheet2!J:J,1,0)),"//","")</f>
        <v>//</v>
      </c>
      <c r="AC1332" s="110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3893</v>
      </c>
      <c r="D1333" s="59" t="s">
        <v>4845</v>
      </c>
      <c r="E1333" s="65" t="s">
        <v>190</v>
      </c>
      <c r="F1333" s="65" t="s">
        <v>190</v>
      </c>
      <c r="G1333" s="193">
        <v>0</v>
      </c>
      <c r="H1333" s="193">
        <v>0</v>
      </c>
      <c r="I1333" s="177" t="s">
        <v>3</v>
      </c>
      <c r="J1333" s="65" t="s">
        <v>1555</v>
      </c>
      <c r="K1333" s="66" t="s">
        <v>4289</v>
      </c>
      <c r="L1333" s="67"/>
      <c r="M1333" s="63" t="s">
        <v>1851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2444</v>
      </c>
      <c r="U1333" s="70" t="s">
        <v>2444</v>
      </c>
      <c r="V1333" s="70" t="s">
        <v>2444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61" t="str">
        <f>IF(ISNA(VLOOKUP(X1333,Sheet2!J:J,1,0)),"//","")</f>
        <v>//</v>
      </c>
      <c r="AC1333" s="110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3893</v>
      </c>
      <c r="D1334" s="59" t="s">
        <v>4846</v>
      </c>
      <c r="E1334" s="65" t="s">
        <v>245</v>
      </c>
      <c r="F1334" s="65" t="s">
        <v>245</v>
      </c>
      <c r="G1334" s="193">
        <v>0</v>
      </c>
      <c r="H1334" s="193">
        <v>0</v>
      </c>
      <c r="I1334" s="177" t="s">
        <v>3</v>
      </c>
      <c r="J1334" s="65" t="s">
        <v>1555</v>
      </c>
      <c r="K1334" s="66" t="s">
        <v>4289</v>
      </c>
      <c r="L1334" s="67"/>
      <c r="M1334" s="63" t="s">
        <v>1940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2444</v>
      </c>
      <c r="U1334" s="70" t="s">
        <v>2444</v>
      </c>
      <c r="V1334" s="70" t="s">
        <v>2444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61" t="str">
        <f>IF(ISNA(VLOOKUP(X1334,Sheet2!J:J,1,0)),"//","")</f>
        <v>//</v>
      </c>
      <c r="AC1334" s="110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3893</v>
      </c>
      <c r="D1335" s="59" t="s">
        <v>4847</v>
      </c>
      <c r="E1335" s="65" t="s">
        <v>261</v>
      </c>
      <c r="F1335" s="65" t="s">
        <v>261</v>
      </c>
      <c r="G1335" s="193">
        <v>0</v>
      </c>
      <c r="H1335" s="193">
        <v>0</v>
      </c>
      <c r="I1335" s="177" t="s">
        <v>3</v>
      </c>
      <c r="J1335" s="65" t="s">
        <v>1555</v>
      </c>
      <c r="K1335" s="66" t="s">
        <v>4289</v>
      </c>
      <c r="L1335" s="67"/>
      <c r="M1335" s="63" t="s">
        <v>1963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2444</v>
      </c>
      <c r="U1335" s="70" t="s">
        <v>2444</v>
      </c>
      <c r="V1335" s="70" t="s">
        <v>2444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61" t="str">
        <f>IF(ISNA(VLOOKUP(X1335,Sheet2!J:J,1,0)),"//","")</f>
        <v>//</v>
      </c>
      <c r="AC1335" s="110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3893</v>
      </c>
      <c r="D1336" s="59" t="s">
        <v>4848</v>
      </c>
      <c r="E1336" s="65" t="s">
        <v>1028</v>
      </c>
      <c r="F1336" s="65" t="s">
        <v>1028</v>
      </c>
      <c r="G1336" s="73">
        <v>0</v>
      </c>
      <c r="H1336" s="73">
        <v>0</v>
      </c>
      <c r="I1336" s="177" t="s">
        <v>3</v>
      </c>
      <c r="J1336" s="65" t="s">
        <v>1555</v>
      </c>
      <c r="K1336" s="66" t="s">
        <v>4289</v>
      </c>
      <c r="L1336" s="67"/>
      <c r="M1336" s="63" t="s">
        <v>2349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2444</v>
      </c>
      <c r="U1336" s="70" t="s">
        <v>2444</v>
      </c>
      <c r="V1336" s="70" t="s">
        <v>2444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61" t="str">
        <f>IF(ISNA(VLOOKUP(X1336,Sheet2!J:J,1,0)),"//","")</f>
        <v>//</v>
      </c>
      <c r="AC1336" s="110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3893</v>
      </c>
      <c r="D1337" s="59" t="s">
        <v>4849</v>
      </c>
      <c r="E1337" s="65" t="s">
        <v>1029</v>
      </c>
      <c r="F1337" s="65" t="s">
        <v>1029</v>
      </c>
      <c r="G1337" s="73">
        <v>0</v>
      </c>
      <c r="H1337" s="73">
        <v>0</v>
      </c>
      <c r="I1337" s="177" t="s">
        <v>3</v>
      </c>
      <c r="J1337" s="65" t="s">
        <v>1555</v>
      </c>
      <c r="K1337" s="66" t="s">
        <v>4289</v>
      </c>
      <c r="L1337" s="67"/>
      <c r="M1337" s="63" t="s">
        <v>2350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2444</v>
      </c>
      <c r="U1337" s="70" t="s">
        <v>2444</v>
      </c>
      <c r="V1337" s="70" t="s">
        <v>2444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61" t="str">
        <f>IF(ISNA(VLOOKUP(X1337,Sheet2!J:J,1,0)),"//","")</f>
        <v>//</v>
      </c>
      <c r="AC1337" s="110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3893</v>
      </c>
      <c r="D1338" s="59" t="s">
        <v>4850</v>
      </c>
      <c r="E1338" s="65" t="s">
        <v>1030</v>
      </c>
      <c r="F1338" s="65" t="s">
        <v>1030</v>
      </c>
      <c r="G1338" s="73">
        <v>0</v>
      </c>
      <c r="H1338" s="73">
        <v>0</v>
      </c>
      <c r="I1338" s="177" t="s">
        <v>3</v>
      </c>
      <c r="J1338" s="65" t="s">
        <v>1555</v>
      </c>
      <c r="K1338" s="66" t="s">
        <v>4289</v>
      </c>
      <c r="L1338" s="67"/>
      <c r="M1338" s="63" t="s">
        <v>2351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2444</v>
      </c>
      <c r="U1338" s="70" t="s">
        <v>2444</v>
      </c>
      <c r="V1338" s="70" t="s">
        <v>2444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61" t="str">
        <f>IF(ISNA(VLOOKUP(X1338,Sheet2!J:J,1,0)),"//","")</f>
        <v>//</v>
      </c>
      <c r="AC1338" s="110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3893</v>
      </c>
      <c r="D1339" s="59" t="s">
        <v>4851</v>
      </c>
      <c r="E1339" s="65" t="s">
        <v>1031</v>
      </c>
      <c r="F1339" s="65" t="s">
        <v>1031</v>
      </c>
      <c r="G1339" s="73">
        <v>0</v>
      </c>
      <c r="H1339" s="73">
        <v>0</v>
      </c>
      <c r="I1339" s="177" t="s">
        <v>3</v>
      </c>
      <c r="J1339" s="65" t="s">
        <v>1555</v>
      </c>
      <c r="K1339" s="66" t="s">
        <v>4289</v>
      </c>
      <c r="L1339" s="67"/>
      <c r="M1339" s="63" t="s">
        <v>2352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2444</v>
      </c>
      <c r="U1339" s="70" t="s">
        <v>2444</v>
      </c>
      <c r="V1339" s="70" t="s">
        <v>2444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61" t="str">
        <f>IF(ISNA(VLOOKUP(X1339,Sheet2!J:J,1,0)),"//","")</f>
        <v>//</v>
      </c>
      <c r="AC1339" s="110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3893</v>
      </c>
      <c r="D1340" s="59" t="s">
        <v>4852</v>
      </c>
      <c r="E1340" s="65" t="s">
        <v>1528</v>
      </c>
      <c r="F1340" s="65" t="s">
        <v>1528</v>
      </c>
      <c r="G1340" s="73">
        <v>0</v>
      </c>
      <c r="H1340" s="73">
        <v>0</v>
      </c>
      <c r="I1340" s="177" t="s">
        <v>3</v>
      </c>
      <c r="J1340" s="65" t="s">
        <v>1555</v>
      </c>
      <c r="K1340" s="66" t="s">
        <v>4289</v>
      </c>
      <c r="L1340" s="67"/>
      <c r="M1340" s="63" t="s">
        <v>2353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2444</v>
      </c>
      <c r="U1340" s="70" t="s">
        <v>2444</v>
      </c>
      <c r="V1340" s="70" t="s">
        <v>2444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61" t="str">
        <f>IF(ISNA(VLOOKUP(X1340,Sheet2!J:J,1,0)),"//","")</f>
        <v>//</v>
      </c>
      <c r="AC1340" s="110" t="str">
        <f t="shared" si="312"/>
        <v>ROOTF</v>
      </c>
      <c r="AD1340" t="b">
        <f t="shared" si="313"/>
        <v>1</v>
      </c>
    </row>
    <row r="1341" spans="1:30" s="17" customFormat="1">
      <c r="A1341" s="110">
        <f t="shared" si="314"/>
        <v>1341</v>
      </c>
      <c r="B1341" s="55">
        <f t="shared" si="306"/>
        <v>1308</v>
      </c>
      <c r="C1341" s="112" t="s">
        <v>4105</v>
      </c>
      <c r="D1341" s="112" t="s">
        <v>7</v>
      </c>
      <c r="E1341" s="137" t="str">
        <f t="shared" ref="E1341:E1345" si="320">CHAR(34)&amp;IF(B1341&lt;10,"000",IF(B1341&lt;100,"00",IF(B1341&lt;1000,"0","")))&amp;$B1341&amp;CHAR(34)</f>
        <v>"1308"</v>
      </c>
      <c r="F1341" s="113" t="str">
        <f t="shared" ref="F1341:F1345" si="321">E1341</f>
        <v>"1308"</v>
      </c>
      <c r="G1341" s="194">
        <v>0</v>
      </c>
      <c r="H1341" s="194">
        <v>0</v>
      </c>
      <c r="I1341" s="181" t="s">
        <v>28</v>
      </c>
      <c r="J1341" s="65" t="s">
        <v>1555</v>
      </c>
      <c r="K1341" s="115" t="s">
        <v>4125</v>
      </c>
      <c r="M1341" s="157" t="str">
        <f t="shared" ref="M1341:M1345" si="322">"ITM_"&amp;IF(B1341&lt;10,"000",IF(B1341&lt;100,"00",IF(B1341&lt;1000,"0","")))&amp;$B1341</f>
        <v>ITM_1308</v>
      </c>
      <c r="N1341" s="16"/>
      <c r="P1341" s="17" t="str">
        <f t="shared" si="319"/>
        <v/>
      </c>
      <c r="Q1341" s="17" t="str">
        <f>IF(ISNA(VLOOKUP(AC1341,#REF!,1)),"//","")</f>
        <v/>
      </c>
      <c r="S1341" s="43">
        <f t="shared" si="307"/>
        <v>257</v>
      </c>
      <c r="T1341" s="110" t="s">
        <v>2444</v>
      </c>
      <c r="U1341" s="117" t="s">
        <v>2444</v>
      </c>
      <c r="V1341" s="117" t="s">
        <v>2444</v>
      </c>
      <c r="W1341" s="44" t="str">
        <f t="shared" si="308"/>
        <v/>
      </c>
      <c r="X1341" s="25" t="str">
        <f t="shared" si="309"/>
        <v/>
      </c>
      <c r="Y1341" s="1">
        <f t="shared" si="310"/>
        <v>1308</v>
      </c>
      <c r="Z1341" t="str">
        <f t="shared" si="311"/>
        <v>ITM_1308</v>
      </c>
      <c r="AA1341" s="161" t="str">
        <f>IF(ISNA(VLOOKUP(X1341,Sheet2!J:J,1,0)),"//","")</f>
        <v/>
      </c>
      <c r="AC1341" s="110" t="str">
        <f t="shared" si="312"/>
        <v/>
      </c>
      <c r="AD1341" t="b">
        <f t="shared" si="313"/>
        <v>1</v>
      </c>
    </row>
    <row r="1342" spans="1:30" s="17" customFormat="1">
      <c r="A1342" s="110">
        <f t="shared" si="314"/>
        <v>1342</v>
      </c>
      <c r="B1342" s="55">
        <f t="shared" si="306"/>
        <v>1309</v>
      </c>
      <c r="C1342" s="112" t="s">
        <v>4105</v>
      </c>
      <c r="D1342" s="112" t="s">
        <v>7</v>
      </c>
      <c r="E1342" s="137" t="str">
        <f t="shared" si="320"/>
        <v>"1309"</v>
      </c>
      <c r="F1342" s="113" t="str">
        <f t="shared" si="321"/>
        <v>"1309"</v>
      </c>
      <c r="G1342" s="194">
        <v>0</v>
      </c>
      <c r="H1342" s="194">
        <v>0</v>
      </c>
      <c r="I1342" s="181" t="s">
        <v>28</v>
      </c>
      <c r="J1342" s="65" t="s">
        <v>1555</v>
      </c>
      <c r="K1342" s="115" t="s">
        <v>4125</v>
      </c>
      <c r="M1342" s="157" t="str">
        <f t="shared" si="322"/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10" t="s">
        <v>2444</v>
      </c>
      <c r="U1342" s="117" t="s">
        <v>2444</v>
      </c>
      <c r="V1342" s="117" t="s">
        <v>2444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61" t="str">
        <f>IF(ISNA(VLOOKUP(X1342,Sheet2!J:J,1,0)),"//","")</f>
        <v/>
      </c>
      <c r="AC1342" s="110" t="str">
        <f t="shared" si="312"/>
        <v/>
      </c>
      <c r="AD1342" t="b">
        <f t="shared" si="313"/>
        <v>1</v>
      </c>
    </row>
    <row r="1343" spans="1:30" s="17" customFormat="1">
      <c r="A1343" s="110">
        <f t="shared" si="314"/>
        <v>1343</v>
      </c>
      <c r="B1343" s="55">
        <f t="shared" si="306"/>
        <v>1310</v>
      </c>
      <c r="C1343" s="112" t="s">
        <v>4105</v>
      </c>
      <c r="D1343" s="112" t="s">
        <v>7</v>
      </c>
      <c r="E1343" s="137" t="str">
        <f t="shared" si="320"/>
        <v>"1310"</v>
      </c>
      <c r="F1343" s="113" t="str">
        <f t="shared" si="321"/>
        <v>"1310"</v>
      </c>
      <c r="G1343" s="194">
        <v>0</v>
      </c>
      <c r="H1343" s="194">
        <v>0</v>
      </c>
      <c r="I1343" s="181" t="s">
        <v>28</v>
      </c>
      <c r="J1343" s="65" t="s">
        <v>1555</v>
      </c>
      <c r="K1343" s="115" t="s">
        <v>4125</v>
      </c>
      <c r="M1343" s="157" t="str">
        <f t="shared" si="32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10" t="s">
        <v>2444</v>
      </c>
      <c r="U1343" s="117" t="s">
        <v>2444</v>
      </c>
      <c r="V1343" s="117" t="s">
        <v>2444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61" t="str">
        <f>IF(ISNA(VLOOKUP(X1343,Sheet2!J:J,1,0)),"//","")</f>
        <v/>
      </c>
      <c r="AC1343" s="110" t="str">
        <f t="shared" si="312"/>
        <v/>
      </c>
      <c r="AD1343" t="b">
        <f t="shared" si="313"/>
        <v>1</v>
      </c>
    </row>
    <row r="1344" spans="1:30" s="17" customFormat="1">
      <c r="A1344" s="110">
        <f t="shared" si="314"/>
        <v>1344</v>
      </c>
      <c r="B1344" s="55">
        <f t="shared" si="306"/>
        <v>1311</v>
      </c>
      <c r="C1344" s="112" t="s">
        <v>4105</v>
      </c>
      <c r="D1344" s="112" t="s">
        <v>7</v>
      </c>
      <c r="E1344" s="137" t="str">
        <f t="shared" si="320"/>
        <v>"1311"</v>
      </c>
      <c r="F1344" s="113" t="str">
        <f t="shared" si="321"/>
        <v>"1311"</v>
      </c>
      <c r="G1344" s="194">
        <v>0</v>
      </c>
      <c r="H1344" s="194">
        <v>0</v>
      </c>
      <c r="I1344" s="181" t="s">
        <v>28</v>
      </c>
      <c r="J1344" s="65" t="s">
        <v>1555</v>
      </c>
      <c r="K1344" s="115" t="s">
        <v>4125</v>
      </c>
      <c r="M1344" s="157" t="str">
        <f t="shared" si="32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10" t="s">
        <v>2444</v>
      </c>
      <c r="U1344" s="117" t="s">
        <v>2444</v>
      </c>
      <c r="V1344" s="117" t="s">
        <v>2444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61" t="str">
        <f>IF(ISNA(VLOOKUP(X1344,Sheet2!J:J,1,0)),"//","")</f>
        <v/>
      </c>
      <c r="AC1344" s="110" t="str">
        <f t="shared" si="312"/>
        <v/>
      </c>
      <c r="AD1344" t="b">
        <f t="shared" si="313"/>
        <v>1</v>
      </c>
    </row>
    <row r="1345" spans="1:30" s="17" customFormat="1">
      <c r="A1345" s="110">
        <f t="shared" si="314"/>
        <v>1345</v>
      </c>
      <c r="B1345" s="55">
        <f t="shared" si="306"/>
        <v>1312</v>
      </c>
      <c r="C1345" s="112" t="s">
        <v>4105</v>
      </c>
      <c r="D1345" s="112" t="s">
        <v>7</v>
      </c>
      <c r="E1345" s="137" t="str">
        <f t="shared" si="320"/>
        <v>"1312"</v>
      </c>
      <c r="F1345" s="113" t="str">
        <f t="shared" si="321"/>
        <v>"1312"</v>
      </c>
      <c r="G1345" s="194">
        <v>0</v>
      </c>
      <c r="H1345" s="194">
        <v>0</v>
      </c>
      <c r="I1345" s="181" t="s">
        <v>28</v>
      </c>
      <c r="J1345" s="65" t="s">
        <v>1555</v>
      </c>
      <c r="K1345" s="115" t="s">
        <v>4125</v>
      </c>
      <c r="M1345" s="157" t="str">
        <f t="shared" si="32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10" t="s">
        <v>2444</v>
      </c>
      <c r="U1345" s="117" t="s">
        <v>2444</v>
      </c>
      <c r="V1345" s="117" t="s">
        <v>2444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61" t="str">
        <f>IF(ISNA(VLOOKUP(X1345,Sheet2!J:J,1,0)),"//","")</f>
        <v/>
      </c>
      <c r="AC1345" s="110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2444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2444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2444</v>
      </c>
      <c r="U1346" s="90" t="s">
        <v>2444</v>
      </c>
      <c r="V1346" s="90" t="s">
        <v>2444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61" t="str">
        <f>IF(ISNA(VLOOKUP(X1346,Sheet2!J:J,1,0)),"//","")</f>
        <v/>
      </c>
      <c r="AC1346" s="110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2444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2444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2444</v>
      </c>
      <c r="U1347" s="90" t="s">
        <v>2444</v>
      </c>
      <c r="V1347" s="90" t="s">
        <v>2444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61" t="str">
        <f>IF(ISNA(VLOOKUP(X1347,Sheet2!J:J,1,0)),"//","")</f>
        <v/>
      </c>
      <c r="AC1347" s="110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2981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2444</v>
      </c>
      <c r="U1348" s="90" t="s">
        <v>2444</v>
      </c>
      <c r="V1348" s="90" t="s">
        <v>2444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61" t="str">
        <f>IF(ISNA(VLOOKUP(X1348,Sheet2!J:J,1,0)),"//","")</f>
        <v/>
      </c>
      <c r="AC1348" s="110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4105</v>
      </c>
      <c r="D1349" s="59" t="s">
        <v>7</v>
      </c>
      <c r="E1349" s="65" t="s">
        <v>1173</v>
      </c>
      <c r="F1349" s="65" t="s">
        <v>1173</v>
      </c>
      <c r="G1349" s="91">
        <v>0</v>
      </c>
      <c r="H1349" s="91">
        <v>0</v>
      </c>
      <c r="I1349" s="182" t="s">
        <v>16</v>
      </c>
      <c r="J1349" s="65" t="s">
        <v>1556</v>
      </c>
      <c r="K1349" s="66" t="s">
        <v>4125</v>
      </c>
      <c r="L1349" s="67"/>
      <c r="M1349" s="63" t="s">
        <v>1586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2444</v>
      </c>
      <c r="U1349" s="70" t="s">
        <v>2444</v>
      </c>
      <c r="V1349" s="70" t="s">
        <v>2444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61" t="str">
        <f>IF(ISNA(VLOOKUP(X1349,Sheet2!J:J,1,0)),"//","")</f>
        <v/>
      </c>
      <c r="AC1349" s="110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4105</v>
      </c>
      <c r="D1350" s="59" t="s">
        <v>7</v>
      </c>
      <c r="E1350" s="65" t="s">
        <v>15</v>
      </c>
      <c r="F1350" s="65" t="s">
        <v>15</v>
      </c>
      <c r="G1350" s="193">
        <v>0</v>
      </c>
      <c r="H1350" s="193">
        <v>0</v>
      </c>
      <c r="I1350" s="182" t="s">
        <v>16</v>
      </c>
      <c r="J1350" s="65" t="s">
        <v>1556</v>
      </c>
      <c r="K1350" s="66" t="s">
        <v>4125</v>
      </c>
      <c r="L1350" s="67"/>
      <c r="M1350" s="63" t="s">
        <v>1592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2444</v>
      </c>
      <c r="U1350" s="70" t="s">
        <v>2444</v>
      </c>
      <c r="V1350" s="70" t="s">
        <v>2444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61" t="str">
        <f>IF(ISNA(VLOOKUP(X1350,Sheet2!J:J,1,0)),"//","")</f>
        <v/>
      </c>
      <c r="AC1350" s="110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413" si="323">IF(AND(MID(C1351,2,1)&lt;&gt;"/",MID(C1351,1,1)="/"),INT(B1350)+1,B1350+0.01)</f>
        <v>1315</v>
      </c>
      <c r="C1351" s="59" t="s">
        <v>4105</v>
      </c>
      <c r="D1351" s="59" t="s">
        <v>7</v>
      </c>
      <c r="E1351" s="65" t="s">
        <v>2492</v>
      </c>
      <c r="F1351" s="65" t="s">
        <v>2492</v>
      </c>
      <c r="G1351" s="193">
        <v>0</v>
      </c>
      <c r="H1351" s="193">
        <v>0</v>
      </c>
      <c r="I1351" s="182" t="s">
        <v>16</v>
      </c>
      <c r="J1351" s="65" t="s">
        <v>1556</v>
      </c>
      <c r="K1351" s="66" t="s">
        <v>4125</v>
      </c>
      <c r="L1351" s="67"/>
      <c r="M1351" s="63" t="s">
        <v>2487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24">IF(X1351&lt;&gt;"",S1350+1,S1350)</f>
        <v>257</v>
      </c>
      <c r="T1351" s="92" t="s">
        <v>2444</v>
      </c>
      <c r="U1351" s="70" t="s">
        <v>2444</v>
      </c>
      <c r="V1351" s="70" t="s">
        <v>2444</v>
      </c>
      <c r="W1351" s="44" t="str">
        <f t="shared" ref="W1351:W1412" si="32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2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27">B1351</f>
        <v>1315</v>
      </c>
      <c r="Z1351" t="str">
        <f t="shared" ref="Z1351:Z1412" si="328">M1351</f>
        <v>MNU_PRINT</v>
      </c>
      <c r="AA1351" s="161" t="str">
        <f>IF(ISNA(VLOOKUP(X1351,Sheet2!J:J,1,0)),"//","")</f>
        <v/>
      </c>
      <c r="AC1351" s="110" t="str">
        <f t="shared" ref="AC1351:AC1412" si="32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30">X1351=AC1351</f>
        <v>1</v>
      </c>
    </row>
    <row r="1352" spans="1:30">
      <c r="A1352" s="56">
        <f t="shared" si="314"/>
        <v>1352</v>
      </c>
      <c r="B1352" s="55">
        <f t="shared" si="323"/>
        <v>1316</v>
      </c>
      <c r="C1352" s="59" t="s">
        <v>4105</v>
      </c>
      <c r="D1352" s="69" t="s">
        <v>3090</v>
      </c>
      <c r="E1352" s="154" t="s">
        <v>2453</v>
      </c>
      <c r="F1352" s="154" t="s">
        <v>2453</v>
      </c>
      <c r="G1352" s="193">
        <v>0</v>
      </c>
      <c r="H1352" s="193">
        <v>0</v>
      </c>
      <c r="I1352" s="182" t="s">
        <v>16</v>
      </c>
      <c r="J1352" s="65" t="s">
        <v>1556</v>
      </c>
      <c r="K1352" s="66" t="s">
        <v>4125</v>
      </c>
      <c r="L1352" s="67"/>
      <c r="M1352" s="63" t="s">
        <v>1603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24"/>
        <v>257</v>
      </c>
      <c r="T1352" s="92" t="s">
        <v>2444</v>
      </c>
      <c r="U1352" s="70" t="s">
        <v>2444</v>
      </c>
      <c r="V1352" s="70" t="s">
        <v>2444</v>
      </c>
      <c r="W1352" s="44" t="str">
        <f t="shared" si="325"/>
        <v/>
      </c>
      <c r="X1352" s="25" t="str">
        <f t="shared" si="326"/>
        <v/>
      </c>
      <c r="Y1352" s="1">
        <f t="shared" si="327"/>
        <v>1316</v>
      </c>
      <c r="Z1352" t="str">
        <f t="shared" si="328"/>
        <v>MNU_CONVA</v>
      </c>
      <c r="AA1352" s="161" t="str">
        <f>IF(ISNA(VLOOKUP(X1352,Sheet2!J:J,1,0)),"//","")</f>
        <v/>
      </c>
      <c r="AC1352" s="110" t="str">
        <f t="shared" si="329"/>
        <v/>
      </c>
      <c r="AD1352" t="b">
        <f t="shared" si="330"/>
        <v>1</v>
      </c>
    </row>
    <row r="1353" spans="1:30">
      <c r="A1353" s="56">
        <f t="shared" si="314"/>
        <v>1353</v>
      </c>
      <c r="B1353" s="55">
        <f t="shared" si="323"/>
        <v>1317</v>
      </c>
      <c r="C1353" s="59" t="s">
        <v>4105</v>
      </c>
      <c r="D1353" s="59" t="s">
        <v>7</v>
      </c>
      <c r="E1353" s="154" t="s">
        <v>34</v>
      </c>
      <c r="F1353" s="154" t="s">
        <v>34</v>
      </c>
      <c r="G1353" s="193">
        <v>0</v>
      </c>
      <c r="H1353" s="193">
        <v>0</v>
      </c>
      <c r="I1353" s="182" t="s">
        <v>16</v>
      </c>
      <c r="J1353" s="65" t="s">
        <v>1556</v>
      </c>
      <c r="K1353" s="66" t="s">
        <v>4125</v>
      </c>
      <c r="L1353" s="67"/>
      <c r="M1353" s="63" t="s">
        <v>1617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24"/>
        <v>257</v>
      </c>
      <c r="T1353" s="92" t="s">
        <v>2444</v>
      </c>
      <c r="U1353" s="70" t="s">
        <v>2444</v>
      </c>
      <c r="V1353" s="70" t="s">
        <v>2444</v>
      </c>
      <c r="W1353" s="44" t="str">
        <f t="shared" si="325"/>
        <v/>
      </c>
      <c r="X1353" s="25" t="str">
        <f t="shared" si="326"/>
        <v/>
      </c>
      <c r="Y1353" s="1">
        <f t="shared" si="327"/>
        <v>1317</v>
      </c>
      <c r="Z1353" t="str">
        <f t="shared" si="328"/>
        <v>MNU_BITS</v>
      </c>
      <c r="AA1353" s="161" t="str">
        <f>IF(ISNA(VLOOKUP(X1353,Sheet2!J:J,1,0)),"//","")</f>
        <v/>
      </c>
      <c r="AC1353" s="110" t="str">
        <f t="shared" si="329"/>
        <v/>
      </c>
      <c r="AD1353" t="b">
        <f t="shared" si="330"/>
        <v>1</v>
      </c>
    </row>
    <row r="1354" spans="1:30">
      <c r="A1354" s="56">
        <f t="shared" ref="A1354:A1417" si="331">IF(B1354=INT(B1354),ROW(),"")</f>
        <v>1354</v>
      </c>
      <c r="B1354" s="55">
        <f t="shared" ref="B1354:B1417" si="332">IF(AND(MID(C1354,2,1)&lt;&gt;"/",MID(C1354,1,1)="/"),INT(B1353)+1,B1353+0.01)</f>
        <v>1318</v>
      </c>
      <c r="C1354" s="59" t="s">
        <v>4105</v>
      </c>
      <c r="D1354" s="69" t="s">
        <v>3090</v>
      </c>
      <c r="E1354" s="154" t="s">
        <v>1192</v>
      </c>
      <c r="F1354" s="154" t="s">
        <v>1193</v>
      </c>
      <c r="G1354" s="193">
        <v>0</v>
      </c>
      <c r="H1354" s="193">
        <v>0</v>
      </c>
      <c r="I1354" s="182" t="s">
        <v>16</v>
      </c>
      <c r="J1354" s="65" t="s">
        <v>1556</v>
      </c>
      <c r="K1354" s="66" t="s">
        <v>4125</v>
      </c>
      <c r="L1354" s="59" t="s">
        <v>1566</v>
      </c>
      <c r="M1354" s="63" t="s">
        <v>1627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24"/>
        <v>257</v>
      </c>
      <c r="T1354" s="92" t="s">
        <v>2444</v>
      </c>
      <c r="U1354" s="70" t="s">
        <v>2444</v>
      </c>
      <c r="V1354" s="70" t="s">
        <v>2444</v>
      </c>
      <c r="W1354" s="44" t="str">
        <f t="shared" si="325"/>
        <v/>
      </c>
      <c r="X1354" s="25" t="str">
        <f t="shared" si="326"/>
        <v/>
      </c>
      <c r="Y1354" s="1">
        <f t="shared" si="327"/>
        <v>1318</v>
      </c>
      <c r="Z1354" t="str">
        <f t="shared" si="328"/>
        <v>MNU_CATALOG</v>
      </c>
      <c r="AA1354" s="161" t="str">
        <f>IF(ISNA(VLOOKUP(X1354,Sheet2!J:J,1,0)),"//","")</f>
        <v/>
      </c>
      <c r="AC1354" s="110" t="str">
        <f t="shared" si="329"/>
        <v/>
      </c>
      <c r="AD1354" t="b">
        <f t="shared" si="330"/>
        <v>1</v>
      </c>
    </row>
    <row r="1355" spans="1:30">
      <c r="A1355" s="56">
        <f t="shared" si="331"/>
        <v>1355</v>
      </c>
      <c r="B1355" s="55">
        <f t="shared" si="332"/>
        <v>1319</v>
      </c>
      <c r="C1355" s="59" t="s">
        <v>4105</v>
      </c>
      <c r="D1355" s="59" t="s">
        <v>7</v>
      </c>
      <c r="E1355" s="154" t="s">
        <v>1196</v>
      </c>
      <c r="F1355" s="154" t="s">
        <v>1196</v>
      </c>
      <c r="G1355" s="193">
        <v>0</v>
      </c>
      <c r="H1355" s="193">
        <v>0</v>
      </c>
      <c r="I1355" s="182" t="s">
        <v>16</v>
      </c>
      <c r="J1355" s="65" t="s">
        <v>1556</v>
      </c>
      <c r="K1355" s="66" t="s">
        <v>4125</v>
      </c>
      <c r="L1355" s="67"/>
      <c r="M1355" s="63" t="s">
        <v>1636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24"/>
        <v>257</v>
      </c>
      <c r="T1355" s="92" t="s">
        <v>2444</v>
      </c>
      <c r="U1355" s="70" t="s">
        <v>2444</v>
      </c>
      <c r="V1355" s="70" t="s">
        <v>2444</v>
      </c>
      <c r="W1355" s="44" t="str">
        <f t="shared" si="325"/>
        <v/>
      </c>
      <c r="X1355" s="25" t="str">
        <f t="shared" si="326"/>
        <v/>
      </c>
      <c r="Y1355" s="1">
        <f t="shared" si="327"/>
        <v>1319</v>
      </c>
      <c r="Z1355" t="str">
        <f t="shared" si="328"/>
        <v>MNU_CHARS</v>
      </c>
      <c r="AA1355" s="161" t="str">
        <f>IF(ISNA(VLOOKUP(X1355,Sheet2!J:J,1,0)),"//","")</f>
        <v/>
      </c>
      <c r="AC1355" s="110" t="str">
        <f t="shared" si="329"/>
        <v/>
      </c>
      <c r="AD1355" t="b">
        <f t="shared" si="330"/>
        <v>1</v>
      </c>
    </row>
    <row r="1356" spans="1:30">
      <c r="A1356" s="56">
        <f t="shared" si="331"/>
        <v>1356</v>
      </c>
      <c r="B1356" s="55">
        <f t="shared" si="332"/>
        <v>1320</v>
      </c>
      <c r="C1356" s="59" t="s">
        <v>4105</v>
      </c>
      <c r="D1356" s="59" t="s">
        <v>7</v>
      </c>
      <c r="E1356" s="154" t="s">
        <v>1200</v>
      </c>
      <c r="F1356" s="154" t="s">
        <v>1200</v>
      </c>
      <c r="G1356" s="193">
        <v>0</v>
      </c>
      <c r="H1356" s="193">
        <v>0</v>
      </c>
      <c r="I1356" s="182" t="s">
        <v>16</v>
      </c>
      <c r="J1356" s="65" t="s">
        <v>1556</v>
      </c>
      <c r="K1356" s="66" t="s">
        <v>4125</v>
      </c>
      <c r="L1356" s="67"/>
      <c r="M1356" s="63" t="s">
        <v>1640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24"/>
        <v>257</v>
      </c>
      <c r="T1356" s="92" t="s">
        <v>2444</v>
      </c>
      <c r="U1356" s="70" t="s">
        <v>2444</v>
      </c>
      <c r="V1356" s="70" t="s">
        <v>2444</v>
      </c>
      <c r="W1356" s="44" t="str">
        <f t="shared" si="325"/>
        <v/>
      </c>
      <c r="X1356" s="25" t="str">
        <f t="shared" si="326"/>
        <v/>
      </c>
      <c r="Y1356" s="1">
        <f t="shared" si="327"/>
        <v>1320</v>
      </c>
      <c r="Z1356" t="str">
        <f t="shared" si="328"/>
        <v>MNU_CLK</v>
      </c>
      <c r="AA1356" s="161" t="str">
        <f>IF(ISNA(VLOOKUP(X1356,Sheet2!J:J,1,0)),"//","")</f>
        <v/>
      </c>
      <c r="AC1356" s="110" t="str">
        <f t="shared" si="329"/>
        <v/>
      </c>
      <c r="AD1356" t="b">
        <f t="shared" si="330"/>
        <v>1</v>
      </c>
    </row>
    <row r="1357" spans="1:30">
      <c r="A1357" s="56">
        <f t="shared" si="331"/>
        <v>1357</v>
      </c>
      <c r="B1357" s="55">
        <f t="shared" si="332"/>
        <v>1321</v>
      </c>
      <c r="C1357" s="59" t="s">
        <v>4105</v>
      </c>
      <c r="D1357" s="59" t="s">
        <v>7</v>
      </c>
      <c r="E1357" s="154" t="s">
        <v>1204</v>
      </c>
      <c r="F1357" s="154" t="s">
        <v>1204</v>
      </c>
      <c r="G1357" s="193">
        <v>0</v>
      </c>
      <c r="H1357" s="193">
        <v>0</v>
      </c>
      <c r="I1357" s="182" t="s">
        <v>16</v>
      </c>
      <c r="J1357" s="65" t="s">
        <v>1556</v>
      </c>
      <c r="K1357" s="66" t="s">
        <v>4125</v>
      </c>
      <c r="L1357" s="67"/>
      <c r="M1357" s="63" t="s">
        <v>1647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2444</v>
      </c>
      <c r="U1357" s="70" t="s">
        <v>2444</v>
      </c>
      <c r="V1357" s="70" t="s">
        <v>2444</v>
      </c>
      <c r="W1357" s="44" t="str">
        <f t="shared" si="325"/>
        <v/>
      </c>
      <c r="X1357" s="25" t="str">
        <f t="shared" si="326"/>
        <v/>
      </c>
      <c r="Y1357" s="1">
        <f t="shared" si="327"/>
        <v>1321</v>
      </c>
      <c r="Z1357" t="str">
        <f t="shared" si="328"/>
        <v>MNU_CLR</v>
      </c>
      <c r="AA1357" s="161" t="str">
        <f>IF(ISNA(VLOOKUP(X1357,Sheet2!J:J,1,0)),"//","")</f>
        <v/>
      </c>
      <c r="AC1357" s="110" t="str">
        <f t="shared" si="329"/>
        <v/>
      </c>
      <c r="AD1357" t="b">
        <f t="shared" si="330"/>
        <v>1</v>
      </c>
    </row>
    <row r="1358" spans="1:30">
      <c r="A1358" s="56">
        <f t="shared" si="331"/>
        <v>1358</v>
      </c>
      <c r="B1358" s="55">
        <f t="shared" si="332"/>
        <v>1322</v>
      </c>
      <c r="C1358" s="59" t="s">
        <v>4105</v>
      </c>
      <c r="D1358" s="69" t="s">
        <v>3090</v>
      </c>
      <c r="E1358" s="154" t="s">
        <v>54</v>
      </c>
      <c r="F1358" s="154" t="s">
        <v>54</v>
      </c>
      <c r="G1358" s="193">
        <v>0</v>
      </c>
      <c r="H1358" s="193">
        <v>0</v>
      </c>
      <c r="I1358" s="182" t="s">
        <v>16</v>
      </c>
      <c r="J1358" s="65" t="s">
        <v>1556</v>
      </c>
      <c r="K1358" s="66" t="s">
        <v>4125</v>
      </c>
      <c r="L1358" s="71" t="s">
        <v>2503</v>
      </c>
      <c r="M1358" s="63" t="s">
        <v>2501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24"/>
        <v>#REF!</v>
      </c>
      <c r="T1358" s="92" t="s">
        <v>2444</v>
      </c>
      <c r="U1358" s="70" t="s">
        <v>2444</v>
      </c>
      <c r="V1358" s="70" t="s">
        <v>2444</v>
      </c>
      <c r="W1358" s="44" t="str">
        <f t="shared" si="325"/>
        <v/>
      </c>
      <c r="X1358" s="25" t="str">
        <f t="shared" si="326"/>
        <v/>
      </c>
      <c r="Y1358" s="1">
        <f t="shared" si="327"/>
        <v>1322</v>
      </c>
      <c r="Z1358" t="str">
        <f t="shared" si="328"/>
        <v>MNU_CONST</v>
      </c>
      <c r="AA1358" s="161" t="str">
        <f>IF(ISNA(VLOOKUP(X1358,Sheet2!J:J,1,0)),"//","")</f>
        <v/>
      </c>
      <c r="AC1358" s="110" t="str">
        <f t="shared" si="329"/>
        <v/>
      </c>
      <c r="AD1358" t="b">
        <f t="shared" si="330"/>
        <v>1</v>
      </c>
    </row>
    <row r="1359" spans="1:30">
      <c r="A1359" s="56">
        <f t="shared" si="331"/>
        <v>1359</v>
      </c>
      <c r="B1359" s="55">
        <f t="shared" si="332"/>
        <v>1323</v>
      </c>
      <c r="C1359" s="59" t="s">
        <v>4105</v>
      </c>
      <c r="D1359" s="59" t="s">
        <v>7</v>
      </c>
      <c r="E1359" s="154" t="s">
        <v>1213</v>
      </c>
      <c r="F1359" s="154" t="s">
        <v>1213</v>
      </c>
      <c r="G1359" s="193">
        <v>0</v>
      </c>
      <c r="H1359" s="193">
        <v>0</v>
      </c>
      <c r="I1359" s="182" t="s">
        <v>16</v>
      </c>
      <c r="J1359" s="65" t="s">
        <v>1556</v>
      </c>
      <c r="K1359" s="66" t="s">
        <v>4125</v>
      </c>
      <c r="L1359" s="67"/>
      <c r="M1359" s="63" t="s">
        <v>1659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24"/>
        <v>#REF!</v>
      </c>
      <c r="T1359" s="92" t="s">
        <v>2444</v>
      </c>
      <c r="U1359" s="70" t="s">
        <v>2444</v>
      </c>
      <c r="V1359" s="70" t="s">
        <v>2444</v>
      </c>
      <c r="W1359" s="44" t="str">
        <f t="shared" si="325"/>
        <v/>
      </c>
      <c r="X1359" s="25" t="str">
        <f t="shared" si="326"/>
        <v/>
      </c>
      <c r="Y1359" s="1">
        <f t="shared" si="327"/>
        <v>1323</v>
      </c>
      <c r="Z1359" t="str">
        <f t="shared" si="328"/>
        <v>MNU_CPX</v>
      </c>
      <c r="AA1359" s="161" t="str">
        <f>IF(ISNA(VLOOKUP(X1359,Sheet2!J:J,1,0)),"//","")</f>
        <v/>
      </c>
      <c r="AC1359" s="110" t="str">
        <f t="shared" si="329"/>
        <v/>
      </c>
      <c r="AD1359" t="b">
        <f t="shared" si="330"/>
        <v>1</v>
      </c>
    </row>
    <row r="1360" spans="1:30">
      <c r="A1360" s="56">
        <f t="shared" si="331"/>
        <v>1360</v>
      </c>
      <c r="B1360" s="55">
        <f t="shared" si="332"/>
        <v>1324</v>
      </c>
      <c r="C1360" s="59" t="s">
        <v>4105</v>
      </c>
      <c r="D1360" s="59" t="s">
        <v>7</v>
      </c>
      <c r="E1360" s="154" t="s">
        <v>63</v>
      </c>
      <c r="F1360" s="154" t="s">
        <v>63</v>
      </c>
      <c r="G1360" s="193">
        <v>0</v>
      </c>
      <c r="H1360" s="193">
        <v>0</v>
      </c>
      <c r="I1360" s="182" t="s">
        <v>16</v>
      </c>
      <c r="J1360" s="65" t="s">
        <v>1556</v>
      </c>
      <c r="K1360" s="66" t="s">
        <v>4125</v>
      </c>
      <c r="L1360" s="67"/>
      <c r="M1360" s="63" t="s">
        <v>1660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24"/>
        <v>#REF!</v>
      </c>
      <c r="T1360" s="92" t="s">
        <v>2444</v>
      </c>
      <c r="U1360" s="70" t="s">
        <v>2444</v>
      </c>
      <c r="V1360" s="70" t="s">
        <v>2444</v>
      </c>
      <c r="W1360" s="44" t="str">
        <f t="shared" si="325"/>
        <v/>
      </c>
      <c r="X1360" s="25" t="str">
        <f t="shared" si="326"/>
        <v/>
      </c>
      <c r="Y1360" s="1">
        <f t="shared" si="327"/>
        <v>1324</v>
      </c>
      <c r="Z1360" t="str">
        <f t="shared" si="328"/>
        <v>MNU_CPXS</v>
      </c>
      <c r="AA1360" s="161" t="str">
        <f>IF(ISNA(VLOOKUP(X1360,Sheet2!J:J,1,0)),"//","")</f>
        <v/>
      </c>
      <c r="AC1360" s="110" t="str">
        <f t="shared" si="329"/>
        <v/>
      </c>
      <c r="AD1360" t="b">
        <f t="shared" si="330"/>
        <v>1</v>
      </c>
    </row>
    <row r="1361" spans="1:30">
      <c r="A1361" s="56">
        <f t="shared" si="331"/>
        <v>1361</v>
      </c>
      <c r="B1361" s="55">
        <f t="shared" si="332"/>
        <v>1325</v>
      </c>
      <c r="C1361" s="59" t="s">
        <v>4105</v>
      </c>
      <c r="D1361" s="59" t="s">
        <v>7</v>
      </c>
      <c r="E1361" s="154" t="s">
        <v>1217</v>
      </c>
      <c r="F1361" s="154" t="s">
        <v>1217</v>
      </c>
      <c r="G1361" s="193">
        <v>0</v>
      </c>
      <c r="H1361" s="193">
        <v>0</v>
      </c>
      <c r="I1361" s="182" t="s">
        <v>16</v>
      </c>
      <c r="J1361" s="65" t="s">
        <v>1556</v>
      </c>
      <c r="K1361" s="66" t="s">
        <v>4125</v>
      </c>
      <c r="L1361" s="67"/>
      <c r="M1361" s="63" t="s">
        <v>1666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24"/>
        <v>#REF!</v>
      </c>
      <c r="T1361" s="92" t="s">
        <v>2444</v>
      </c>
      <c r="U1361" s="70" t="s">
        <v>2444</v>
      </c>
      <c r="V1361" s="70" t="s">
        <v>2444</v>
      </c>
      <c r="W1361" s="44" t="str">
        <f t="shared" si="325"/>
        <v/>
      </c>
      <c r="X1361" s="25" t="str">
        <f t="shared" si="326"/>
        <v/>
      </c>
      <c r="Y1361" s="1">
        <f t="shared" si="327"/>
        <v>1325</v>
      </c>
      <c r="Z1361" t="str">
        <f t="shared" si="328"/>
        <v>MNU_DATES</v>
      </c>
      <c r="AA1361" s="161" t="str">
        <f>IF(ISNA(VLOOKUP(X1361,Sheet2!J:J,1,0)),"//","")</f>
        <v/>
      </c>
      <c r="AC1361" s="110" t="str">
        <f t="shared" si="329"/>
        <v/>
      </c>
      <c r="AD1361" t="b">
        <f t="shared" si="330"/>
        <v>1</v>
      </c>
    </row>
    <row r="1362" spans="1:30">
      <c r="A1362" s="56">
        <f t="shared" si="331"/>
        <v>1362</v>
      </c>
      <c r="B1362" s="55">
        <f t="shared" si="332"/>
        <v>1326</v>
      </c>
      <c r="C1362" s="59" t="s">
        <v>4105</v>
      </c>
      <c r="D1362" s="59" t="s">
        <v>7</v>
      </c>
      <c r="E1362" s="154" t="s">
        <v>76</v>
      </c>
      <c r="F1362" s="154" t="s">
        <v>76</v>
      </c>
      <c r="G1362" s="193">
        <v>0</v>
      </c>
      <c r="H1362" s="193">
        <v>0</v>
      </c>
      <c r="I1362" s="182" t="s">
        <v>16</v>
      </c>
      <c r="J1362" s="65" t="s">
        <v>1556</v>
      </c>
      <c r="K1362" s="66" t="s">
        <v>4125</v>
      </c>
      <c r="L1362" s="67"/>
      <c r="M1362" s="63" t="s">
        <v>5045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2444</v>
      </c>
      <c r="U1362" s="70" t="s">
        <v>2444</v>
      </c>
      <c r="V1362" s="70" t="s">
        <v>2444</v>
      </c>
      <c r="W1362" s="44" t="str">
        <f t="shared" si="325"/>
        <v/>
      </c>
      <c r="X1362" s="25" t="str">
        <f t="shared" si="326"/>
        <v/>
      </c>
      <c r="Y1362" s="1">
        <f t="shared" si="327"/>
        <v>1326</v>
      </c>
      <c r="Z1362" t="str">
        <f t="shared" si="328"/>
        <v>MNU_DISP</v>
      </c>
      <c r="AA1362" s="161" t="str">
        <f>IF(ISNA(VLOOKUP(X1362,Sheet2!J:J,1,0)),"//","")</f>
        <v/>
      </c>
      <c r="AC1362" s="110" t="str">
        <f t="shared" si="329"/>
        <v/>
      </c>
      <c r="AD1362" t="b">
        <f t="shared" si="330"/>
        <v>1</v>
      </c>
    </row>
    <row r="1363" spans="1:30">
      <c r="A1363" s="56">
        <f t="shared" si="331"/>
        <v>1363</v>
      </c>
      <c r="B1363" s="55">
        <f t="shared" si="332"/>
        <v>1327</v>
      </c>
      <c r="C1363" s="59" t="s">
        <v>4105</v>
      </c>
      <c r="D1363" s="59" t="s">
        <v>7</v>
      </c>
      <c r="E1363" s="154" t="s">
        <v>1237</v>
      </c>
      <c r="F1363" s="154" t="s">
        <v>1237</v>
      </c>
      <c r="G1363" s="193">
        <v>0</v>
      </c>
      <c r="H1363" s="193">
        <v>0</v>
      </c>
      <c r="I1363" s="182" t="s">
        <v>16</v>
      </c>
      <c r="J1363" s="65" t="s">
        <v>1556</v>
      </c>
      <c r="K1363" s="66" t="s">
        <v>4125</v>
      </c>
      <c r="L1363" s="67"/>
      <c r="M1363" s="63" t="s">
        <v>1699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24"/>
        <v>#REF!</v>
      </c>
      <c r="T1363" s="92" t="s">
        <v>2444</v>
      </c>
      <c r="U1363" s="70" t="s">
        <v>2444</v>
      </c>
      <c r="V1363" s="70" t="s">
        <v>2444</v>
      </c>
      <c r="W1363" s="44" t="str">
        <f t="shared" si="325"/>
        <v/>
      </c>
      <c r="X1363" s="25" t="str">
        <f t="shared" si="326"/>
        <v/>
      </c>
      <c r="Y1363" s="1">
        <f t="shared" si="327"/>
        <v>1327</v>
      </c>
      <c r="Z1363" t="str">
        <f t="shared" si="328"/>
        <v>MNU_EQN</v>
      </c>
      <c r="AA1363" s="161" t="str">
        <f>IF(ISNA(VLOOKUP(X1363,Sheet2!J:J,1,0)),"//","")</f>
        <v/>
      </c>
      <c r="AC1363" s="110" t="str">
        <f t="shared" si="329"/>
        <v/>
      </c>
      <c r="AD1363" t="b">
        <f t="shared" si="330"/>
        <v>1</v>
      </c>
    </row>
    <row r="1364" spans="1:30">
      <c r="A1364" s="56">
        <f t="shared" si="331"/>
        <v>1364</v>
      </c>
      <c r="B1364" s="55">
        <f t="shared" si="332"/>
        <v>1328</v>
      </c>
      <c r="C1364" s="59" t="s">
        <v>4105</v>
      </c>
      <c r="D1364" s="59" t="s">
        <v>7</v>
      </c>
      <c r="E1364" s="154" t="s">
        <v>1247</v>
      </c>
      <c r="F1364" s="154" t="s">
        <v>1247</v>
      </c>
      <c r="G1364" s="193">
        <v>0</v>
      </c>
      <c r="H1364" s="193">
        <v>0</v>
      </c>
      <c r="I1364" s="182" t="s">
        <v>16</v>
      </c>
      <c r="J1364" s="65" t="s">
        <v>1556</v>
      </c>
      <c r="K1364" s="66" t="s">
        <v>4125</v>
      </c>
      <c r="L1364" s="67"/>
      <c r="M1364" s="63" t="s">
        <v>1708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24"/>
        <v>#REF!</v>
      </c>
      <c r="T1364" s="92" t="s">
        <v>2444</v>
      </c>
      <c r="U1364" s="70" t="s">
        <v>2444</v>
      </c>
      <c r="V1364" s="70" t="s">
        <v>2444</v>
      </c>
      <c r="W1364" s="44" t="str">
        <f t="shared" si="325"/>
        <v/>
      </c>
      <c r="X1364" s="25" t="str">
        <f t="shared" si="326"/>
        <v/>
      </c>
      <c r="Y1364" s="1">
        <f t="shared" si="327"/>
        <v>1328</v>
      </c>
      <c r="Z1364" t="str">
        <f t="shared" si="328"/>
        <v>MNU_EXP</v>
      </c>
      <c r="AA1364" s="161" t="str">
        <f>IF(ISNA(VLOOKUP(X1364,Sheet2!J:J,1,0)),"//","")</f>
        <v/>
      </c>
      <c r="AC1364" s="110" t="str">
        <f t="shared" si="329"/>
        <v/>
      </c>
      <c r="AD1364" t="b">
        <f t="shared" si="330"/>
        <v>1</v>
      </c>
    </row>
    <row r="1365" spans="1:30">
      <c r="A1365" s="56">
        <f t="shared" si="331"/>
        <v>1365</v>
      </c>
      <c r="B1365" s="55">
        <f t="shared" si="332"/>
        <v>1329</v>
      </c>
      <c r="C1365" s="59" t="s">
        <v>4105</v>
      </c>
      <c r="D1365" s="69" t="s">
        <v>3090</v>
      </c>
      <c r="E1365" s="154" t="s">
        <v>2451</v>
      </c>
      <c r="F1365" s="154" t="s">
        <v>2451</v>
      </c>
      <c r="G1365" s="193">
        <v>0</v>
      </c>
      <c r="H1365" s="193">
        <v>0</v>
      </c>
      <c r="I1365" s="182" t="s">
        <v>16</v>
      </c>
      <c r="J1365" s="65" t="s">
        <v>1556</v>
      </c>
      <c r="K1365" s="66" t="s">
        <v>4125</v>
      </c>
      <c r="L1365" s="67"/>
      <c r="M1365" s="63" t="s">
        <v>1718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24"/>
        <v>#REF!</v>
      </c>
      <c r="T1365" s="92" t="s">
        <v>2444</v>
      </c>
      <c r="U1365" s="70" t="s">
        <v>2444</v>
      </c>
      <c r="V1365" s="70" t="s">
        <v>2444</v>
      </c>
      <c r="W1365" s="44" t="str">
        <f t="shared" si="325"/>
        <v/>
      </c>
      <c r="X1365" s="25" t="str">
        <f t="shared" si="326"/>
        <v/>
      </c>
      <c r="Y1365" s="1">
        <f t="shared" si="327"/>
        <v>1329</v>
      </c>
      <c r="Z1365" t="str">
        <f t="shared" si="328"/>
        <v>MNU_CONVE</v>
      </c>
      <c r="AA1365" s="161" t="str">
        <f>IF(ISNA(VLOOKUP(X1365,Sheet2!J:J,1,0)),"//","")</f>
        <v/>
      </c>
      <c r="AC1365" s="110" t="str">
        <f t="shared" si="329"/>
        <v/>
      </c>
      <c r="AD1365" t="b">
        <f t="shared" si="330"/>
        <v>1</v>
      </c>
    </row>
    <row r="1366" spans="1:30">
      <c r="A1366" s="56">
        <f t="shared" si="331"/>
        <v>1366</v>
      </c>
      <c r="B1366" s="55">
        <f t="shared" si="332"/>
        <v>1330</v>
      </c>
      <c r="C1366" s="59" t="s">
        <v>4105</v>
      </c>
      <c r="D1366" s="59" t="s">
        <v>7</v>
      </c>
      <c r="E1366" s="154" t="s">
        <v>99</v>
      </c>
      <c r="F1366" s="154" t="s">
        <v>99</v>
      </c>
      <c r="G1366" s="193">
        <v>0</v>
      </c>
      <c r="H1366" s="193">
        <v>0</v>
      </c>
      <c r="I1366" s="182" t="s">
        <v>16</v>
      </c>
      <c r="J1366" s="65" t="s">
        <v>1556</v>
      </c>
      <c r="K1366" s="66" t="s">
        <v>4125</v>
      </c>
      <c r="L1366" s="67"/>
      <c r="M1366" s="63" t="s">
        <v>1721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24"/>
        <v>#REF!</v>
      </c>
      <c r="T1366" s="92" t="s">
        <v>2444</v>
      </c>
      <c r="U1366" s="70" t="s">
        <v>2444</v>
      </c>
      <c r="V1366" s="70" t="s">
        <v>2444</v>
      </c>
      <c r="W1366" s="44" t="str">
        <f t="shared" si="325"/>
        <v/>
      </c>
      <c r="X1366" s="25" t="str">
        <f t="shared" si="326"/>
        <v/>
      </c>
      <c r="Y1366" s="1">
        <f t="shared" si="327"/>
        <v>1330</v>
      </c>
      <c r="Z1366" t="str">
        <f t="shared" si="328"/>
        <v>MNU_FCNS</v>
      </c>
      <c r="AA1366" s="161" t="str">
        <f>IF(ISNA(VLOOKUP(X1366,Sheet2!J:J,1,0)),"//","")</f>
        <v/>
      </c>
      <c r="AC1366" s="110" t="str">
        <f t="shared" si="329"/>
        <v/>
      </c>
      <c r="AD1366" t="b">
        <f t="shared" si="330"/>
        <v>1</v>
      </c>
    </row>
    <row r="1367" spans="1:30">
      <c r="A1367" s="56">
        <f t="shared" si="331"/>
        <v>1367</v>
      </c>
      <c r="B1367" s="55">
        <f t="shared" si="332"/>
        <v>1331</v>
      </c>
      <c r="C1367" s="59" t="s">
        <v>4105</v>
      </c>
      <c r="D1367" s="59" t="s">
        <v>7</v>
      </c>
      <c r="E1367" s="154" t="s">
        <v>1252</v>
      </c>
      <c r="F1367" s="154" t="s">
        <v>1252</v>
      </c>
      <c r="G1367" s="193">
        <v>0</v>
      </c>
      <c r="H1367" s="193">
        <v>0</v>
      </c>
      <c r="I1367" s="182" t="s">
        <v>16</v>
      </c>
      <c r="J1367" s="65" t="s">
        <v>1556</v>
      </c>
      <c r="K1367" s="66" t="s">
        <v>4125</v>
      </c>
      <c r="L1367" s="67"/>
      <c r="M1367" s="63" t="s">
        <v>1730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24"/>
        <v>#REF!</v>
      </c>
      <c r="T1367" s="92" t="s">
        <v>2444</v>
      </c>
      <c r="U1367" s="70" t="s">
        <v>2444</v>
      </c>
      <c r="V1367" s="70" t="s">
        <v>2444</v>
      </c>
      <c r="W1367" s="44" t="str">
        <f t="shared" si="325"/>
        <v/>
      </c>
      <c r="X1367" s="25" t="str">
        <f t="shared" si="326"/>
        <v/>
      </c>
      <c r="Y1367" s="1">
        <f t="shared" si="327"/>
        <v>1331</v>
      </c>
      <c r="Z1367" t="str">
        <f t="shared" si="328"/>
        <v>MNU_FIN</v>
      </c>
      <c r="AA1367" s="161" t="str">
        <f>IF(ISNA(VLOOKUP(X1367,Sheet2!J:J,1,0)),"//","")</f>
        <v/>
      </c>
      <c r="AC1367" s="110" t="str">
        <f t="shared" si="329"/>
        <v/>
      </c>
      <c r="AD1367" t="b">
        <f t="shared" si="330"/>
        <v>1</v>
      </c>
    </row>
    <row r="1368" spans="1:30">
      <c r="A1368" s="56">
        <f t="shared" si="331"/>
        <v>1368</v>
      </c>
      <c r="B1368" s="55">
        <f t="shared" si="332"/>
        <v>1332</v>
      </c>
      <c r="C1368" s="59" t="s">
        <v>4105</v>
      </c>
      <c r="D1368" s="59" t="s">
        <v>7</v>
      </c>
      <c r="E1368" s="154" t="s">
        <v>106</v>
      </c>
      <c r="F1368" s="154" t="s">
        <v>106</v>
      </c>
      <c r="G1368" s="193">
        <v>0</v>
      </c>
      <c r="H1368" s="193">
        <v>0</v>
      </c>
      <c r="I1368" s="182" t="s">
        <v>16</v>
      </c>
      <c r="J1368" s="65" t="s">
        <v>1556</v>
      </c>
      <c r="K1368" s="66" t="s">
        <v>4125</v>
      </c>
      <c r="L1368" s="67"/>
      <c r="M1368" s="63" t="s">
        <v>2488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24"/>
        <v>#REF!</v>
      </c>
      <c r="T1368" s="92" t="s">
        <v>2444</v>
      </c>
      <c r="U1368" s="70" t="s">
        <v>2444</v>
      </c>
      <c r="V1368" s="70" t="s">
        <v>2444</v>
      </c>
      <c r="W1368" s="44" t="str">
        <f t="shared" si="325"/>
        <v/>
      </c>
      <c r="X1368" s="25" t="str">
        <f t="shared" si="326"/>
        <v/>
      </c>
      <c r="Y1368" s="1">
        <f t="shared" si="327"/>
        <v>1332</v>
      </c>
      <c r="Z1368" t="str">
        <f t="shared" si="328"/>
        <v>MNU_SINTS</v>
      </c>
      <c r="AA1368" s="161" t="str">
        <f>IF(ISNA(VLOOKUP(X1368,Sheet2!J:J,1,0)),"//","")</f>
        <v/>
      </c>
      <c r="AC1368" s="110" t="str">
        <f t="shared" si="329"/>
        <v/>
      </c>
      <c r="AD1368" t="b">
        <f t="shared" si="330"/>
        <v>1</v>
      </c>
    </row>
    <row r="1369" spans="1:30">
      <c r="A1369" s="56">
        <f t="shared" si="331"/>
        <v>1369</v>
      </c>
      <c r="B1369" s="55">
        <f t="shared" si="332"/>
        <v>1333</v>
      </c>
      <c r="C1369" s="59" t="s">
        <v>4105</v>
      </c>
      <c r="D1369" s="59" t="s">
        <v>7</v>
      </c>
      <c r="E1369" s="154" t="s">
        <v>1253</v>
      </c>
      <c r="F1369" s="154" t="s">
        <v>1253</v>
      </c>
      <c r="G1369" s="193">
        <v>0</v>
      </c>
      <c r="H1369" s="193">
        <v>0</v>
      </c>
      <c r="I1369" s="182" t="s">
        <v>16</v>
      </c>
      <c r="J1369" s="65" t="s">
        <v>1556</v>
      </c>
      <c r="K1369" s="66" t="s">
        <v>4125</v>
      </c>
      <c r="L1369" s="67"/>
      <c r="M1369" s="63" t="s">
        <v>1732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24"/>
        <v>#REF!</v>
      </c>
      <c r="T1369" s="92" t="s">
        <v>2444</v>
      </c>
      <c r="U1369" s="70" t="s">
        <v>2444</v>
      </c>
      <c r="V1369" s="70" t="s">
        <v>2444</v>
      </c>
      <c r="W1369" s="44" t="str">
        <f t="shared" si="325"/>
        <v/>
      </c>
      <c r="X1369" s="25" t="str">
        <f t="shared" si="326"/>
        <v/>
      </c>
      <c r="Y1369" s="1">
        <f t="shared" si="327"/>
        <v>1333</v>
      </c>
      <c r="Z1369" t="str">
        <f t="shared" si="328"/>
        <v>MNU_FLAGS</v>
      </c>
      <c r="AA1369" s="161" t="str">
        <f>IF(ISNA(VLOOKUP(X1369,Sheet2!J:J,1,0)),"//","")</f>
        <v/>
      </c>
      <c r="AC1369" s="110" t="str">
        <f t="shared" si="329"/>
        <v/>
      </c>
      <c r="AD1369" t="b">
        <f t="shared" si="330"/>
        <v>1</v>
      </c>
    </row>
    <row r="1370" spans="1:30">
      <c r="A1370" s="56">
        <f t="shared" si="331"/>
        <v>1370</v>
      </c>
      <c r="B1370" s="55">
        <f t="shared" si="332"/>
        <v>1334</v>
      </c>
      <c r="C1370" s="59" t="s">
        <v>4105</v>
      </c>
      <c r="D1370" s="59" t="s">
        <v>7</v>
      </c>
      <c r="E1370" s="154" t="s">
        <v>1254</v>
      </c>
      <c r="F1370" s="154" t="s">
        <v>1254</v>
      </c>
      <c r="G1370" s="193">
        <v>0</v>
      </c>
      <c r="H1370" s="193">
        <v>0</v>
      </c>
      <c r="I1370" s="182" t="s">
        <v>16</v>
      </c>
      <c r="J1370" s="65" t="s">
        <v>1556</v>
      </c>
      <c r="K1370" s="66" t="s">
        <v>4125</v>
      </c>
      <c r="L1370" s="67"/>
      <c r="M1370" s="63" t="s">
        <v>1733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24"/>
        <v>#REF!</v>
      </c>
      <c r="T1370" s="92" t="s">
        <v>2444</v>
      </c>
      <c r="U1370" s="70" t="s">
        <v>2444</v>
      </c>
      <c r="V1370" s="70" t="s">
        <v>2444</v>
      </c>
      <c r="W1370" s="44" t="str">
        <f t="shared" si="325"/>
        <v/>
      </c>
      <c r="X1370" s="25" t="str">
        <f t="shared" si="326"/>
        <v/>
      </c>
      <c r="Y1370" s="1">
        <f t="shared" si="327"/>
        <v>1334</v>
      </c>
      <c r="Z1370" t="str">
        <f t="shared" si="328"/>
        <v>MNU_FLASH</v>
      </c>
      <c r="AA1370" s="161" t="str">
        <f>IF(ISNA(VLOOKUP(X1370,Sheet2!J:J,1,0)),"//","")</f>
        <v/>
      </c>
      <c r="AC1370" s="110" t="str">
        <f t="shared" si="329"/>
        <v/>
      </c>
      <c r="AD1370" t="b">
        <f t="shared" si="330"/>
        <v>1</v>
      </c>
    </row>
    <row r="1371" spans="1:30">
      <c r="A1371" s="56">
        <f t="shared" si="331"/>
        <v>1371</v>
      </c>
      <c r="B1371" s="55">
        <f t="shared" si="332"/>
        <v>1335</v>
      </c>
      <c r="C1371" s="59" t="s">
        <v>4105</v>
      </c>
      <c r="D1371" s="59" t="s">
        <v>7</v>
      </c>
      <c r="E1371" s="154" t="s">
        <v>120</v>
      </c>
      <c r="F1371" s="154" t="s">
        <v>120</v>
      </c>
      <c r="G1371" s="193">
        <v>0</v>
      </c>
      <c r="H1371" s="193">
        <v>0</v>
      </c>
      <c r="I1371" s="182" t="s">
        <v>16</v>
      </c>
      <c r="J1371" s="65" t="s">
        <v>1556</v>
      </c>
      <c r="K1371" s="66" t="s">
        <v>4125</v>
      </c>
      <c r="L1371" s="67"/>
      <c r="M1371" s="63" t="s">
        <v>1751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24"/>
        <v>#REF!</v>
      </c>
      <c r="T1371" s="92" t="s">
        <v>2444</v>
      </c>
      <c r="U1371" s="70" t="s">
        <v>2444</v>
      </c>
      <c r="V1371" s="70" t="s">
        <v>2444</v>
      </c>
      <c r="W1371" s="44" t="str">
        <f t="shared" si="325"/>
        <v/>
      </c>
      <c r="X1371" s="25" t="str">
        <f t="shared" si="326"/>
        <v/>
      </c>
      <c r="Y1371" s="1">
        <f t="shared" si="327"/>
        <v>1335</v>
      </c>
      <c r="Z1371" t="str">
        <f t="shared" si="328"/>
        <v>MNU_1STDERIV</v>
      </c>
      <c r="AA1371" s="161" t="str">
        <f>IF(ISNA(VLOOKUP(X1371,Sheet2!J:J,1,0)),"//","")</f>
        <v/>
      </c>
      <c r="AC1371" s="110" t="str">
        <f t="shared" si="329"/>
        <v/>
      </c>
      <c r="AD1371" t="b">
        <f t="shared" si="330"/>
        <v>1</v>
      </c>
    </row>
    <row r="1372" spans="1:30">
      <c r="A1372" s="56">
        <f t="shared" si="331"/>
        <v>1372</v>
      </c>
      <c r="B1372" s="55">
        <f t="shared" si="332"/>
        <v>1336</v>
      </c>
      <c r="C1372" s="59" t="s">
        <v>4105</v>
      </c>
      <c r="D1372" s="59" t="s">
        <v>7</v>
      </c>
      <c r="E1372" s="154" t="s">
        <v>1264</v>
      </c>
      <c r="F1372" s="154" t="s">
        <v>1264</v>
      </c>
      <c r="G1372" s="193">
        <v>0</v>
      </c>
      <c r="H1372" s="193">
        <v>0</v>
      </c>
      <c r="I1372" s="182" t="s">
        <v>16</v>
      </c>
      <c r="J1372" s="65" t="s">
        <v>1556</v>
      </c>
      <c r="K1372" s="66" t="s">
        <v>4125</v>
      </c>
      <c r="L1372" s="67"/>
      <c r="M1372" s="63" t="s">
        <v>1752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24"/>
        <v>#REF!</v>
      </c>
      <c r="T1372" s="92" t="s">
        <v>2444</v>
      </c>
      <c r="U1372" s="70" t="s">
        <v>2444</v>
      </c>
      <c r="V1372" s="70" t="s">
        <v>2444</v>
      </c>
      <c r="W1372" s="44" t="str">
        <f t="shared" si="325"/>
        <v/>
      </c>
      <c r="X1372" s="25" t="str">
        <f t="shared" si="326"/>
        <v/>
      </c>
      <c r="Y1372" s="1">
        <f t="shared" si="327"/>
        <v>1336</v>
      </c>
      <c r="Z1372" t="str">
        <f t="shared" si="328"/>
        <v>MNU_2NDDERIV</v>
      </c>
      <c r="AA1372" s="161" t="str">
        <f>IF(ISNA(VLOOKUP(X1372,Sheet2!J:J,1,0)),"//","")</f>
        <v/>
      </c>
      <c r="AC1372" s="110" t="str">
        <f t="shared" si="329"/>
        <v/>
      </c>
      <c r="AD1372" t="b">
        <f t="shared" si="330"/>
        <v>1</v>
      </c>
    </row>
    <row r="1373" spans="1:30">
      <c r="A1373" s="56">
        <f t="shared" si="331"/>
        <v>1373</v>
      </c>
      <c r="B1373" s="55">
        <f t="shared" si="332"/>
        <v>1337</v>
      </c>
      <c r="C1373" s="59" t="s">
        <v>4105</v>
      </c>
      <c r="D1373" s="59" t="s">
        <v>7</v>
      </c>
      <c r="E1373" s="154" t="s">
        <v>122</v>
      </c>
      <c r="F1373" s="154" t="s">
        <v>122</v>
      </c>
      <c r="G1373" s="193">
        <v>0</v>
      </c>
      <c r="H1373" s="193">
        <v>0</v>
      </c>
      <c r="I1373" s="182" t="s">
        <v>16</v>
      </c>
      <c r="J1373" s="65" t="s">
        <v>1556</v>
      </c>
      <c r="K1373" s="66" t="s">
        <v>4125</v>
      </c>
      <c r="L1373" s="67"/>
      <c r="M1373" s="63" t="s">
        <v>1755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24"/>
        <v>#REF!</v>
      </c>
      <c r="T1373" s="92" t="s">
        <v>2444</v>
      </c>
      <c r="U1373" s="70" t="s">
        <v>2444</v>
      </c>
      <c r="V1373" s="70" t="s">
        <v>2444</v>
      </c>
      <c r="W1373" s="44" t="str">
        <f t="shared" si="325"/>
        <v/>
      </c>
      <c r="X1373" s="25" t="str">
        <f t="shared" si="326"/>
        <v/>
      </c>
      <c r="Y1373" s="1">
        <f t="shared" si="327"/>
        <v>1337</v>
      </c>
      <c r="Z1373" t="str">
        <f t="shared" si="328"/>
        <v>MNU_CONVFP</v>
      </c>
      <c r="AA1373" s="161" t="str">
        <f>IF(ISNA(VLOOKUP(X1373,Sheet2!J:J,1,0)),"//","")</f>
        <v/>
      </c>
      <c r="AC1373" s="110" t="str">
        <f t="shared" si="329"/>
        <v/>
      </c>
      <c r="AD1373" t="b">
        <f t="shared" si="330"/>
        <v>1</v>
      </c>
    </row>
    <row r="1374" spans="1:30">
      <c r="A1374" s="56">
        <f t="shared" si="331"/>
        <v>1374</v>
      </c>
      <c r="B1374" s="55">
        <f t="shared" si="332"/>
        <v>1338</v>
      </c>
      <c r="C1374" s="59" t="s">
        <v>4105</v>
      </c>
      <c r="D1374" s="59" t="s">
        <v>7</v>
      </c>
      <c r="E1374" s="154" t="s">
        <v>145</v>
      </c>
      <c r="F1374" s="154" t="s">
        <v>145</v>
      </c>
      <c r="G1374" s="193">
        <v>0</v>
      </c>
      <c r="H1374" s="193">
        <v>0</v>
      </c>
      <c r="I1374" s="182" t="s">
        <v>16</v>
      </c>
      <c r="J1374" s="65" t="s">
        <v>1556</v>
      </c>
      <c r="K1374" s="66" t="s">
        <v>4125</v>
      </c>
      <c r="L1374" s="67"/>
      <c r="M1374" s="63" t="s">
        <v>2489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24"/>
        <v>#REF!</v>
      </c>
      <c r="T1374" s="92" t="s">
        <v>2444</v>
      </c>
      <c r="U1374" s="70" t="s">
        <v>2444</v>
      </c>
      <c r="V1374" s="70" t="s">
        <v>2444</v>
      </c>
      <c r="W1374" s="44" t="str">
        <f t="shared" si="325"/>
        <v/>
      </c>
      <c r="X1374" s="25" t="str">
        <f t="shared" si="326"/>
        <v/>
      </c>
      <c r="Y1374" s="1">
        <f t="shared" si="327"/>
        <v>1338</v>
      </c>
      <c r="Z1374" t="str">
        <f t="shared" si="328"/>
        <v>MNU_LINTS</v>
      </c>
      <c r="AA1374" s="161" t="str">
        <f>IF(ISNA(VLOOKUP(X1374,Sheet2!J:J,1,0)),"//","")</f>
        <v/>
      </c>
      <c r="AC1374" s="110" t="str">
        <f t="shared" si="329"/>
        <v/>
      </c>
      <c r="AD1374" t="b">
        <f t="shared" si="330"/>
        <v>1</v>
      </c>
    </row>
    <row r="1375" spans="1:30">
      <c r="A1375" s="56">
        <f t="shared" si="331"/>
        <v>1375</v>
      </c>
      <c r="B1375" s="55">
        <f t="shared" si="332"/>
        <v>1339</v>
      </c>
      <c r="C1375" s="59" t="s">
        <v>4105</v>
      </c>
      <c r="D1375" s="59" t="s">
        <v>7</v>
      </c>
      <c r="E1375" s="154" t="s">
        <v>147</v>
      </c>
      <c r="F1375" s="154" t="s">
        <v>147</v>
      </c>
      <c r="G1375" s="193">
        <v>0</v>
      </c>
      <c r="H1375" s="193">
        <v>0</v>
      </c>
      <c r="I1375" s="182" t="s">
        <v>16</v>
      </c>
      <c r="J1375" s="65" t="s">
        <v>1556</v>
      </c>
      <c r="K1375" s="66" t="s">
        <v>4125</v>
      </c>
      <c r="L1375" s="67"/>
      <c r="M1375" s="63" t="s">
        <v>1791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24"/>
        <v>#REF!</v>
      </c>
      <c r="T1375" s="92" t="s">
        <v>2444</v>
      </c>
      <c r="U1375" s="70" t="s">
        <v>2444</v>
      </c>
      <c r="V1375" s="70" t="s">
        <v>2444</v>
      </c>
      <c r="W1375" s="44" t="str">
        <f t="shared" si="325"/>
        <v/>
      </c>
      <c r="X1375" s="25" t="str">
        <f t="shared" si="326"/>
        <v/>
      </c>
      <c r="Y1375" s="1">
        <f t="shared" si="327"/>
        <v>1339</v>
      </c>
      <c r="Z1375" t="str">
        <f t="shared" si="328"/>
        <v>MNU_INFO</v>
      </c>
      <c r="AA1375" s="161" t="str">
        <f>IF(ISNA(VLOOKUP(X1375,Sheet2!J:J,1,0)),"//","")</f>
        <v/>
      </c>
      <c r="AC1375" s="110" t="str">
        <f t="shared" si="329"/>
        <v/>
      </c>
      <c r="AD1375" t="b">
        <f t="shared" si="330"/>
        <v>1</v>
      </c>
    </row>
    <row r="1376" spans="1:30">
      <c r="A1376" s="56">
        <f t="shared" si="331"/>
        <v>1376</v>
      </c>
      <c r="B1376" s="55">
        <f t="shared" si="332"/>
        <v>1340</v>
      </c>
      <c r="C1376" s="59" t="s">
        <v>4105</v>
      </c>
      <c r="D1376" s="59" t="s">
        <v>7</v>
      </c>
      <c r="E1376" s="154" t="s">
        <v>148</v>
      </c>
      <c r="F1376" s="154" t="s">
        <v>148</v>
      </c>
      <c r="G1376" s="193">
        <v>0</v>
      </c>
      <c r="H1376" s="193">
        <v>0</v>
      </c>
      <c r="I1376" s="182" t="s">
        <v>16</v>
      </c>
      <c r="J1376" s="65" t="s">
        <v>1556</v>
      </c>
      <c r="K1376" s="66" t="s">
        <v>4125</v>
      </c>
      <c r="L1376" s="67"/>
      <c r="M1376" s="63" t="s">
        <v>1793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24"/>
        <v>#REF!</v>
      </c>
      <c r="T1376" s="92" t="s">
        <v>2966</v>
      </c>
      <c r="U1376" s="70" t="s">
        <v>2444</v>
      </c>
      <c r="V1376" s="70" t="s">
        <v>2444</v>
      </c>
      <c r="W1376" s="44" t="str">
        <f t="shared" si="325"/>
        <v/>
      </c>
      <c r="X1376" s="25" t="str">
        <f t="shared" si="326"/>
        <v/>
      </c>
      <c r="Y1376" s="1">
        <f t="shared" si="327"/>
        <v>1340</v>
      </c>
      <c r="Z1376" t="str">
        <f t="shared" si="328"/>
        <v>MNU_INTS</v>
      </c>
      <c r="AA1376" s="161" t="str">
        <f>IF(ISNA(VLOOKUP(X1376,Sheet2!J:J,1,0)),"//","")</f>
        <v/>
      </c>
      <c r="AC1376" s="110" t="str">
        <f t="shared" si="329"/>
        <v/>
      </c>
      <c r="AD1376" t="b">
        <f t="shared" si="330"/>
        <v>1</v>
      </c>
    </row>
    <row r="1377" spans="1:30">
      <c r="A1377" s="56">
        <f t="shared" si="331"/>
        <v>1377</v>
      </c>
      <c r="B1377" s="55">
        <f t="shared" si="332"/>
        <v>1341</v>
      </c>
      <c r="C1377" s="59" t="s">
        <v>4105</v>
      </c>
      <c r="D1377" s="59" t="s">
        <v>7</v>
      </c>
      <c r="E1377" s="154" t="s">
        <v>1283</v>
      </c>
      <c r="F1377" s="154" t="s">
        <v>1283</v>
      </c>
      <c r="G1377" s="193">
        <v>0</v>
      </c>
      <c r="H1377" s="193">
        <v>0</v>
      </c>
      <c r="I1377" s="182" t="s">
        <v>16</v>
      </c>
      <c r="J1377" s="65" t="s">
        <v>1556</v>
      </c>
      <c r="K1377" s="66" t="s">
        <v>4125</v>
      </c>
      <c r="L1377" s="67"/>
      <c r="M1377" s="63" t="s">
        <v>1804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24"/>
        <v>#REF!</v>
      </c>
      <c r="T1377" s="92" t="s">
        <v>2444</v>
      </c>
      <c r="U1377" s="70" t="s">
        <v>2444</v>
      </c>
      <c r="V1377" s="70" t="s">
        <v>2444</v>
      </c>
      <c r="W1377" s="44" t="str">
        <f t="shared" si="325"/>
        <v/>
      </c>
      <c r="X1377" s="25" t="str">
        <f t="shared" si="326"/>
        <v/>
      </c>
      <c r="Y1377" s="1">
        <f t="shared" si="327"/>
        <v>1341</v>
      </c>
      <c r="Z1377" t="str">
        <f t="shared" si="328"/>
        <v>MNU_IO</v>
      </c>
      <c r="AA1377" s="161" t="str">
        <f>IF(ISNA(VLOOKUP(X1377,Sheet2!J:J,1,0)),"//","")</f>
        <v/>
      </c>
      <c r="AC1377" s="110" t="str">
        <f t="shared" si="329"/>
        <v/>
      </c>
      <c r="AD1377" t="b">
        <f t="shared" si="330"/>
        <v>1</v>
      </c>
    </row>
    <row r="1378" spans="1:30">
      <c r="A1378" s="56">
        <f t="shared" si="331"/>
        <v>1378</v>
      </c>
      <c r="B1378" s="55">
        <f t="shared" si="332"/>
        <v>1342</v>
      </c>
      <c r="C1378" s="59" t="s">
        <v>4105</v>
      </c>
      <c r="D1378" s="59" t="s">
        <v>7</v>
      </c>
      <c r="E1378" s="154" t="s">
        <v>192</v>
      </c>
      <c r="F1378" s="154" t="s">
        <v>192</v>
      </c>
      <c r="G1378" s="193">
        <v>0</v>
      </c>
      <c r="H1378" s="193">
        <v>0</v>
      </c>
      <c r="I1378" s="182" t="s">
        <v>16</v>
      </c>
      <c r="J1378" s="65" t="s">
        <v>1556</v>
      </c>
      <c r="K1378" s="66" t="s">
        <v>4125</v>
      </c>
      <c r="L1378" s="67"/>
      <c r="M1378" s="63" t="s">
        <v>1858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24"/>
        <v>#REF!</v>
      </c>
      <c r="T1378" s="92" t="s">
        <v>2444</v>
      </c>
      <c r="U1378" s="70" t="s">
        <v>2444</v>
      </c>
      <c r="V1378" s="70" t="s">
        <v>2444</v>
      </c>
      <c r="W1378" s="44" t="str">
        <f t="shared" si="325"/>
        <v/>
      </c>
      <c r="X1378" s="25" t="str">
        <f t="shared" si="326"/>
        <v/>
      </c>
      <c r="Y1378" s="1">
        <f t="shared" si="327"/>
        <v>1342</v>
      </c>
      <c r="Z1378" t="str">
        <f t="shared" si="328"/>
        <v>MNU_LOOP</v>
      </c>
      <c r="AA1378" s="161" t="str">
        <f>IF(ISNA(VLOOKUP(X1378,Sheet2!J:J,1,0)),"//","")</f>
        <v/>
      </c>
      <c r="AC1378" s="110" t="str">
        <f t="shared" si="329"/>
        <v/>
      </c>
      <c r="AD1378" t="b">
        <f t="shared" si="330"/>
        <v>1</v>
      </c>
    </row>
    <row r="1379" spans="1:30">
      <c r="A1379" s="56">
        <f t="shared" si="331"/>
        <v>1379</v>
      </c>
      <c r="B1379" s="55">
        <f t="shared" si="332"/>
        <v>1343</v>
      </c>
      <c r="C1379" s="59" t="s">
        <v>4105</v>
      </c>
      <c r="D1379" s="59" t="s">
        <v>7</v>
      </c>
      <c r="E1379" s="154" t="s">
        <v>1312</v>
      </c>
      <c r="F1379" s="154" t="s">
        <v>1312</v>
      </c>
      <c r="G1379" s="193">
        <v>0</v>
      </c>
      <c r="H1379" s="193">
        <v>0</v>
      </c>
      <c r="I1379" s="182" t="s">
        <v>16</v>
      </c>
      <c r="J1379" s="65" t="s">
        <v>1556</v>
      </c>
      <c r="K1379" s="66" t="s">
        <v>4125</v>
      </c>
      <c r="L1379" s="67"/>
      <c r="M1379" s="63" t="s">
        <v>1865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24"/>
        <v>#REF!</v>
      </c>
      <c r="T1379" s="92" t="s">
        <v>2444</v>
      </c>
      <c r="U1379" s="70" t="s">
        <v>2444</v>
      </c>
      <c r="V1379" s="70" t="s">
        <v>2444</v>
      </c>
      <c r="W1379" s="44" t="str">
        <f t="shared" si="325"/>
        <v/>
      </c>
      <c r="X1379" s="25" t="str">
        <f t="shared" si="326"/>
        <v/>
      </c>
      <c r="Y1379" s="1">
        <f t="shared" si="327"/>
        <v>1343</v>
      </c>
      <c r="Z1379" t="str">
        <f t="shared" si="328"/>
        <v>MNU_MATRS</v>
      </c>
      <c r="AA1379" s="161" t="str">
        <f>IF(ISNA(VLOOKUP(X1379,Sheet2!J:J,1,0)),"//","")</f>
        <v/>
      </c>
      <c r="AC1379" s="110" t="str">
        <f t="shared" si="329"/>
        <v/>
      </c>
      <c r="AD1379" t="b">
        <f t="shared" si="330"/>
        <v>1</v>
      </c>
    </row>
    <row r="1380" spans="1:30">
      <c r="A1380" s="56">
        <f t="shared" si="331"/>
        <v>1380</v>
      </c>
      <c r="B1380" s="55">
        <f t="shared" si="332"/>
        <v>1344</v>
      </c>
      <c r="C1380" s="59" t="s">
        <v>4105</v>
      </c>
      <c r="D1380" s="59" t="s">
        <v>7</v>
      </c>
      <c r="E1380" s="154" t="s">
        <v>196</v>
      </c>
      <c r="F1380" s="154" t="s">
        <v>196</v>
      </c>
      <c r="G1380" s="193">
        <v>0</v>
      </c>
      <c r="H1380" s="193">
        <v>0</v>
      </c>
      <c r="I1380" s="182" t="s">
        <v>16</v>
      </c>
      <c r="J1380" s="65" t="s">
        <v>1556</v>
      </c>
      <c r="K1380" s="66" t="s">
        <v>4125</v>
      </c>
      <c r="L1380" s="67"/>
      <c r="M1380" s="63" t="s">
        <v>1867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24"/>
        <v>#REF!</v>
      </c>
      <c r="T1380" s="92" t="s">
        <v>2444</v>
      </c>
      <c r="U1380" s="70" t="s">
        <v>2444</v>
      </c>
      <c r="V1380" s="70" t="s">
        <v>2444</v>
      </c>
      <c r="W1380" s="44" t="str">
        <f t="shared" si="325"/>
        <v/>
      </c>
      <c r="X1380" s="25" t="str">
        <f t="shared" si="326"/>
        <v/>
      </c>
      <c r="Y1380" s="1">
        <f t="shared" si="327"/>
        <v>1344</v>
      </c>
      <c r="Z1380" t="str">
        <f t="shared" si="328"/>
        <v>MNU_MATX</v>
      </c>
      <c r="AA1380" s="161" t="str">
        <f>IF(ISNA(VLOOKUP(X1380,Sheet2!J:J,1,0)),"//","")</f>
        <v/>
      </c>
      <c r="AC1380" s="110" t="str">
        <f t="shared" si="329"/>
        <v/>
      </c>
      <c r="AD1380" t="b">
        <f t="shared" si="330"/>
        <v>1</v>
      </c>
    </row>
    <row r="1381" spans="1:30">
      <c r="A1381" s="56">
        <f t="shared" si="331"/>
        <v>1381</v>
      </c>
      <c r="B1381" s="55">
        <f t="shared" si="332"/>
        <v>1345</v>
      </c>
      <c r="C1381" s="59" t="s">
        <v>4105</v>
      </c>
      <c r="D1381" s="59" t="s">
        <v>7</v>
      </c>
      <c r="E1381" s="154" t="s">
        <v>1318</v>
      </c>
      <c r="F1381" s="154" t="s">
        <v>1318</v>
      </c>
      <c r="G1381" s="193">
        <v>0</v>
      </c>
      <c r="H1381" s="193">
        <v>0</v>
      </c>
      <c r="I1381" s="182" t="s">
        <v>16</v>
      </c>
      <c r="J1381" s="65" t="s">
        <v>1556</v>
      </c>
      <c r="K1381" s="66" t="s">
        <v>4125</v>
      </c>
      <c r="L1381" s="67"/>
      <c r="M1381" s="63" t="s">
        <v>1872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24"/>
        <v>#REF!</v>
      </c>
      <c r="T1381" s="92" t="s">
        <v>2444</v>
      </c>
      <c r="U1381" s="70" t="s">
        <v>2444</v>
      </c>
      <c r="V1381" s="70" t="s">
        <v>2444</v>
      </c>
      <c r="W1381" s="44" t="str">
        <f t="shared" si="325"/>
        <v/>
      </c>
      <c r="X1381" s="25" t="str">
        <f t="shared" si="326"/>
        <v/>
      </c>
      <c r="Y1381" s="1">
        <f t="shared" si="327"/>
        <v>1345</v>
      </c>
      <c r="Z1381" t="str">
        <f t="shared" si="328"/>
        <v>MNU_MENUS</v>
      </c>
      <c r="AA1381" s="161" t="str">
        <f>IF(ISNA(VLOOKUP(X1381,Sheet2!J:J,1,0)),"//","")</f>
        <v/>
      </c>
      <c r="AC1381" s="110" t="str">
        <f t="shared" si="329"/>
        <v/>
      </c>
      <c r="AD1381" t="b">
        <f t="shared" si="330"/>
        <v>1</v>
      </c>
    </row>
    <row r="1382" spans="1:30">
      <c r="A1382" s="56">
        <f t="shared" si="331"/>
        <v>1382</v>
      </c>
      <c r="B1382" s="55">
        <f t="shared" si="332"/>
        <v>1346</v>
      </c>
      <c r="C1382" s="59" t="s">
        <v>4105</v>
      </c>
      <c r="D1382" s="59" t="s">
        <v>7</v>
      </c>
      <c r="E1382" s="154" t="s">
        <v>204</v>
      </c>
      <c r="F1382" s="154" t="s">
        <v>204</v>
      </c>
      <c r="G1382" s="193">
        <v>0</v>
      </c>
      <c r="H1382" s="193">
        <v>0</v>
      </c>
      <c r="I1382" s="182" t="s">
        <v>16</v>
      </c>
      <c r="J1382" s="65" t="s">
        <v>1556</v>
      </c>
      <c r="K1382" s="66" t="s">
        <v>4125</v>
      </c>
      <c r="L1382" s="67"/>
      <c r="M1382" s="63" t="s">
        <v>1879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24"/>
        <v>#REF!</v>
      </c>
      <c r="T1382" s="92" t="s">
        <v>2444</v>
      </c>
      <c r="U1382" s="70" t="s">
        <v>2444</v>
      </c>
      <c r="V1382" s="70" t="s">
        <v>2444</v>
      </c>
      <c r="W1382" s="44" t="str">
        <f t="shared" si="325"/>
        <v/>
      </c>
      <c r="X1382" s="25" t="str">
        <f t="shared" si="326"/>
        <v/>
      </c>
      <c r="Y1382" s="1">
        <f t="shared" si="327"/>
        <v>1346</v>
      </c>
      <c r="Z1382" t="str">
        <f t="shared" si="328"/>
        <v>MNU_MODE</v>
      </c>
      <c r="AA1382" s="161" t="str">
        <f>IF(ISNA(VLOOKUP(X1382,Sheet2!J:J,1,0)),"//","")</f>
        <v/>
      </c>
      <c r="AC1382" s="110" t="str">
        <f t="shared" si="329"/>
        <v/>
      </c>
      <c r="AD1382" t="b">
        <f t="shared" si="330"/>
        <v>1</v>
      </c>
    </row>
    <row r="1383" spans="1:30">
      <c r="A1383" s="56">
        <f t="shared" si="331"/>
        <v>1383</v>
      </c>
      <c r="B1383" s="55">
        <f t="shared" si="332"/>
        <v>1347</v>
      </c>
      <c r="C1383" s="59" t="s">
        <v>4105</v>
      </c>
      <c r="D1383" s="59" t="s">
        <v>7</v>
      </c>
      <c r="E1383" s="155" t="s">
        <v>224</v>
      </c>
      <c r="F1383" s="155" t="s">
        <v>224</v>
      </c>
      <c r="G1383" s="76">
        <v>0</v>
      </c>
      <c r="H1383" s="76">
        <v>0</v>
      </c>
      <c r="I1383" s="182" t="s">
        <v>16</v>
      </c>
      <c r="J1383" s="65" t="s">
        <v>1556</v>
      </c>
      <c r="K1383" s="66" t="s">
        <v>4125</v>
      </c>
      <c r="L1383" s="67"/>
      <c r="M1383" s="63" t="s">
        <v>2803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24"/>
        <v>#REF!</v>
      </c>
      <c r="T1383" s="92" t="s">
        <v>2444</v>
      </c>
      <c r="U1383" s="70" t="s">
        <v>2444</v>
      </c>
      <c r="V1383" s="70" t="s">
        <v>2444</v>
      </c>
      <c r="W1383" s="44" t="str">
        <f t="shared" si="325"/>
        <v/>
      </c>
      <c r="X1383" s="25" t="str">
        <f t="shared" si="326"/>
        <v/>
      </c>
      <c r="Y1383" s="1">
        <f t="shared" si="327"/>
        <v>1347</v>
      </c>
      <c r="Z1383" t="str">
        <f t="shared" si="328"/>
        <v>MNU_SIMQ</v>
      </c>
      <c r="AA1383" s="161" t="str">
        <f>IF(ISNA(VLOOKUP(X1383,Sheet2!J:J,1,0)),"//","")</f>
        <v/>
      </c>
      <c r="AC1383" s="110" t="str">
        <f t="shared" si="329"/>
        <v/>
      </c>
      <c r="AD1383" t="b">
        <f t="shared" si="330"/>
        <v>1</v>
      </c>
    </row>
    <row r="1384" spans="1:30">
      <c r="A1384" s="56">
        <f t="shared" si="331"/>
        <v>1384</v>
      </c>
      <c r="B1384" s="55">
        <f t="shared" si="332"/>
        <v>1348</v>
      </c>
      <c r="C1384" s="59" t="s">
        <v>4105</v>
      </c>
      <c r="D1384" s="59" t="s">
        <v>7</v>
      </c>
      <c r="E1384" s="155" t="s">
        <v>1329</v>
      </c>
      <c r="F1384" s="155" t="s">
        <v>1329</v>
      </c>
      <c r="G1384" s="76">
        <v>0</v>
      </c>
      <c r="H1384" s="76">
        <v>0</v>
      </c>
      <c r="I1384" s="182" t="s">
        <v>16</v>
      </c>
      <c r="J1384" s="65" t="s">
        <v>1556</v>
      </c>
      <c r="K1384" s="66" t="s">
        <v>4125</v>
      </c>
      <c r="L1384" s="67"/>
      <c r="M1384" s="63" t="s">
        <v>2804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24"/>
        <v>#REF!</v>
      </c>
      <c r="T1384" s="92" t="s">
        <v>2444</v>
      </c>
      <c r="U1384" s="70" t="s">
        <v>2444</v>
      </c>
      <c r="V1384" s="70" t="s">
        <v>2444</v>
      </c>
      <c r="W1384" s="44" t="str">
        <f t="shared" si="325"/>
        <v/>
      </c>
      <c r="X1384" s="25" t="str">
        <f t="shared" si="326"/>
        <v/>
      </c>
      <c r="Y1384" s="1">
        <f t="shared" si="327"/>
        <v>1348</v>
      </c>
      <c r="Z1384" t="str">
        <f t="shared" si="328"/>
        <v>MNU_M_EDIT</v>
      </c>
      <c r="AA1384" s="161" t="str">
        <f>IF(ISNA(VLOOKUP(X1384,Sheet2!J:J,1,0)),"//","")</f>
        <v/>
      </c>
      <c r="AC1384" s="110" t="str">
        <f t="shared" si="329"/>
        <v/>
      </c>
      <c r="AD1384" t="b">
        <f t="shared" si="330"/>
        <v>1</v>
      </c>
    </row>
    <row r="1385" spans="1:30">
      <c r="A1385" s="56">
        <f t="shared" si="331"/>
        <v>1385</v>
      </c>
      <c r="B1385" s="55">
        <f t="shared" si="332"/>
        <v>1349</v>
      </c>
      <c r="C1385" s="59" t="s">
        <v>4105</v>
      </c>
      <c r="D1385" s="69" t="s">
        <v>3090</v>
      </c>
      <c r="E1385" s="154" t="s">
        <v>213</v>
      </c>
      <c r="F1385" s="154" t="s">
        <v>2463</v>
      </c>
      <c r="G1385" s="193">
        <v>0</v>
      </c>
      <c r="H1385" s="193">
        <v>0</v>
      </c>
      <c r="I1385" s="182" t="s">
        <v>16</v>
      </c>
      <c r="J1385" s="65" t="s">
        <v>1556</v>
      </c>
      <c r="K1385" s="66" t="s">
        <v>4125</v>
      </c>
      <c r="L1385" s="67"/>
      <c r="M1385" s="63" t="s">
        <v>1889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24"/>
        <v>#REF!</v>
      </c>
      <c r="T1385" s="92" t="s">
        <v>2444</v>
      </c>
      <c r="U1385" s="70" t="s">
        <v>2444</v>
      </c>
      <c r="V1385" s="70" t="s">
        <v>2444</v>
      </c>
      <c r="W1385" s="44" t="str">
        <f t="shared" si="325"/>
        <v/>
      </c>
      <c r="X1385" s="25" t="str">
        <f t="shared" si="326"/>
        <v/>
      </c>
      <c r="Y1385" s="1">
        <f t="shared" si="327"/>
        <v>1349</v>
      </c>
      <c r="Z1385" t="str">
        <f t="shared" si="328"/>
        <v>MNU_MyMenu</v>
      </c>
      <c r="AA1385" s="161" t="str">
        <f>IF(ISNA(VLOOKUP(X1385,Sheet2!J:J,1,0)),"//","")</f>
        <v/>
      </c>
      <c r="AC1385" s="110" t="str">
        <f t="shared" si="329"/>
        <v/>
      </c>
      <c r="AD1385" t="b">
        <f t="shared" si="330"/>
        <v>1</v>
      </c>
    </row>
    <row r="1386" spans="1:30">
      <c r="A1386" s="56">
        <f t="shared" si="331"/>
        <v>1386</v>
      </c>
      <c r="B1386" s="55">
        <f t="shared" si="332"/>
        <v>1350</v>
      </c>
      <c r="C1386" s="59" t="s">
        <v>4105</v>
      </c>
      <c r="D1386" s="59" t="s">
        <v>7</v>
      </c>
      <c r="E1386" s="154" t="s">
        <v>214</v>
      </c>
      <c r="F1386" s="154" t="s">
        <v>214</v>
      </c>
      <c r="G1386" s="193">
        <v>0</v>
      </c>
      <c r="H1386" s="193">
        <v>0</v>
      </c>
      <c r="I1386" s="182" t="s">
        <v>16</v>
      </c>
      <c r="J1386" s="65" t="s">
        <v>1556</v>
      </c>
      <c r="K1386" s="66" t="s">
        <v>4125</v>
      </c>
      <c r="L1386" s="67"/>
      <c r="M1386" s="63" t="s">
        <v>1890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24"/>
        <v>#REF!</v>
      </c>
      <c r="T1386" s="92" t="s">
        <v>2444</v>
      </c>
      <c r="U1386" s="70" t="s">
        <v>2444</v>
      </c>
      <c r="V1386" s="70" t="s">
        <v>2444</v>
      </c>
      <c r="W1386" s="44" t="str">
        <f t="shared" si="325"/>
        <v/>
      </c>
      <c r="X1386" s="25" t="str">
        <f t="shared" si="326"/>
        <v/>
      </c>
      <c r="Y1386" s="1">
        <f t="shared" si="327"/>
        <v>1350</v>
      </c>
      <c r="Z1386" t="str">
        <f t="shared" si="328"/>
        <v>MNU_MyAlpha</v>
      </c>
      <c r="AA1386" s="161" t="str">
        <f>IF(ISNA(VLOOKUP(X1386,Sheet2!J:J,1,0)),"//","")</f>
        <v/>
      </c>
      <c r="AC1386" s="110" t="str">
        <f t="shared" si="329"/>
        <v/>
      </c>
      <c r="AD1386" t="b">
        <f t="shared" si="330"/>
        <v>1</v>
      </c>
    </row>
    <row r="1387" spans="1:30">
      <c r="A1387" s="56">
        <f t="shared" si="331"/>
        <v>1387</v>
      </c>
      <c r="B1387" s="55">
        <f t="shared" si="332"/>
        <v>1351</v>
      </c>
      <c r="C1387" s="59" t="s">
        <v>4105</v>
      </c>
      <c r="D1387" s="69" t="s">
        <v>3090</v>
      </c>
      <c r="E1387" s="154" t="s">
        <v>2456</v>
      </c>
      <c r="F1387" s="154" t="s">
        <v>2456</v>
      </c>
      <c r="G1387" s="193">
        <v>0</v>
      </c>
      <c r="H1387" s="193">
        <v>0</v>
      </c>
      <c r="I1387" s="182" t="s">
        <v>16</v>
      </c>
      <c r="J1387" s="65" t="s">
        <v>1556</v>
      </c>
      <c r="K1387" s="66" t="s">
        <v>4125</v>
      </c>
      <c r="L1387" s="67"/>
      <c r="M1387" s="63" t="s">
        <v>1907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24"/>
        <v>#REF!</v>
      </c>
      <c r="T1387" s="92" t="s">
        <v>2444</v>
      </c>
      <c r="U1387" s="70" t="s">
        <v>2444</v>
      </c>
      <c r="V1387" s="70" t="s">
        <v>2444</v>
      </c>
      <c r="W1387" s="44" t="str">
        <f t="shared" si="325"/>
        <v/>
      </c>
      <c r="X1387" s="25" t="str">
        <f t="shared" si="326"/>
        <v/>
      </c>
      <c r="Y1387" s="1">
        <f t="shared" si="327"/>
        <v>1351</v>
      </c>
      <c r="Z1387" t="str">
        <f t="shared" si="328"/>
        <v>MNU_CONVM</v>
      </c>
      <c r="AA1387" s="161" t="str">
        <f>IF(ISNA(VLOOKUP(X1387,Sheet2!J:J,1,0)),"//","")</f>
        <v/>
      </c>
      <c r="AC1387" s="110" t="str">
        <f t="shared" si="329"/>
        <v/>
      </c>
      <c r="AD1387" t="b">
        <f t="shared" si="330"/>
        <v>1</v>
      </c>
    </row>
    <row r="1388" spans="1:30">
      <c r="A1388" s="56">
        <f t="shared" si="331"/>
        <v>1388</v>
      </c>
      <c r="B1388" s="55">
        <f t="shared" si="332"/>
        <v>1352</v>
      </c>
      <c r="C1388" s="59" t="s">
        <v>4105</v>
      </c>
      <c r="D1388" s="59" t="s">
        <v>7</v>
      </c>
      <c r="E1388" s="154" t="s">
        <v>1355</v>
      </c>
      <c r="F1388" s="154" t="s">
        <v>246</v>
      </c>
      <c r="G1388" s="193">
        <v>0</v>
      </c>
      <c r="H1388" s="193">
        <v>0</v>
      </c>
      <c r="I1388" s="182" t="s">
        <v>16</v>
      </c>
      <c r="J1388" s="65" t="s">
        <v>1556</v>
      </c>
      <c r="K1388" s="66" t="s">
        <v>4125</v>
      </c>
      <c r="L1388" s="67"/>
      <c r="M1388" s="63" t="s">
        <v>1941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24"/>
        <v>#REF!</v>
      </c>
      <c r="T1388" s="92" t="s">
        <v>2444</v>
      </c>
      <c r="U1388" s="70" t="s">
        <v>2444</v>
      </c>
      <c r="V1388" s="70" t="s">
        <v>2444</v>
      </c>
      <c r="W1388" s="44" t="str">
        <f t="shared" si="325"/>
        <v/>
      </c>
      <c r="X1388" s="25" t="str">
        <f t="shared" si="326"/>
        <v/>
      </c>
      <c r="Y1388" s="1">
        <f t="shared" si="327"/>
        <v>1352</v>
      </c>
      <c r="Z1388" t="str">
        <f t="shared" si="328"/>
        <v>MNU_ORTHOG</v>
      </c>
      <c r="AA1388" s="161" t="str">
        <f>IF(ISNA(VLOOKUP(X1388,Sheet2!J:J,1,0)),"//","")</f>
        <v/>
      </c>
      <c r="AC1388" s="110" t="str">
        <f t="shared" si="329"/>
        <v/>
      </c>
      <c r="AD1388" t="b">
        <f t="shared" si="330"/>
        <v>1</v>
      </c>
    </row>
    <row r="1389" spans="1:30">
      <c r="A1389" s="56">
        <f t="shared" si="331"/>
        <v>1389</v>
      </c>
      <c r="B1389" s="55">
        <f t="shared" si="332"/>
        <v>1353</v>
      </c>
      <c r="C1389" s="59" t="s">
        <v>4105</v>
      </c>
      <c r="D1389" s="59" t="s">
        <v>7</v>
      </c>
      <c r="E1389" s="154" t="s">
        <v>1357</v>
      </c>
      <c r="F1389" s="154" t="s">
        <v>1357</v>
      </c>
      <c r="G1389" s="193">
        <v>0</v>
      </c>
      <c r="H1389" s="193">
        <v>0</v>
      </c>
      <c r="I1389" s="182" t="s">
        <v>16</v>
      </c>
      <c r="J1389" s="65" t="s">
        <v>1556</v>
      </c>
      <c r="K1389" s="66" t="s">
        <v>4125</v>
      </c>
      <c r="L1389" s="67"/>
      <c r="M1389" s="63" t="s">
        <v>1948</v>
      </c>
      <c r="N1389" s="13"/>
      <c r="O1389"/>
      <c r="P1389" t="str">
        <f t="shared" ref="P1389:P1457" si="333">IF(E1389=F1389,"","NOT EQUAL")</f>
        <v/>
      </c>
      <c r="Q1389" t="str">
        <f>IF(ISNA(VLOOKUP(AC1389,#REF!,1)),"//","")</f>
        <v/>
      </c>
      <c r="R1389"/>
      <c r="S1389" s="43" t="e">
        <f t="shared" si="324"/>
        <v>#REF!</v>
      </c>
      <c r="T1389" s="92" t="s">
        <v>2444</v>
      </c>
      <c r="U1389" s="70" t="s">
        <v>2444</v>
      </c>
      <c r="V1389" s="70" t="s">
        <v>2444</v>
      </c>
      <c r="W1389" s="44" t="str">
        <f t="shared" si="325"/>
        <v/>
      </c>
      <c r="X1389" s="25" t="str">
        <f t="shared" si="326"/>
        <v/>
      </c>
      <c r="Y1389" s="1">
        <f t="shared" si="327"/>
        <v>1353</v>
      </c>
      <c r="Z1389" t="str">
        <f t="shared" si="328"/>
        <v>MNU_PARTS</v>
      </c>
      <c r="AA1389" s="161" t="str">
        <f>IF(ISNA(VLOOKUP(X1389,Sheet2!J:J,1,0)),"//","")</f>
        <v/>
      </c>
      <c r="AC1389" s="110" t="str">
        <f t="shared" si="329"/>
        <v/>
      </c>
      <c r="AD1389" t="b">
        <f t="shared" si="330"/>
        <v>1</v>
      </c>
    </row>
    <row r="1390" spans="1:30">
      <c r="A1390" s="56">
        <f t="shared" si="331"/>
        <v>1390</v>
      </c>
      <c r="B1390" s="55">
        <f t="shared" si="332"/>
        <v>1354</v>
      </c>
      <c r="C1390" s="59" t="s">
        <v>4105</v>
      </c>
      <c r="D1390" s="59" t="s">
        <v>7</v>
      </c>
      <c r="E1390" s="154" t="s">
        <v>265</v>
      </c>
      <c r="F1390" s="154" t="s">
        <v>265</v>
      </c>
      <c r="G1390" s="193">
        <v>0</v>
      </c>
      <c r="H1390" s="193">
        <v>0</v>
      </c>
      <c r="I1390" s="182" t="s">
        <v>16</v>
      </c>
      <c r="J1390" s="65" t="s">
        <v>1556</v>
      </c>
      <c r="K1390" s="66" t="s">
        <v>4125</v>
      </c>
      <c r="L1390" s="67"/>
      <c r="M1390" s="63" t="s">
        <v>1967</v>
      </c>
      <c r="N1390" s="13"/>
      <c r="O1390"/>
      <c r="P1390" t="str">
        <f t="shared" si="333"/>
        <v/>
      </c>
      <c r="Q1390" t="str">
        <f>IF(ISNA(VLOOKUP(AC1390,#REF!,1)),"//","")</f>
        <v/>
      </c>
      <c r="R1390"/>
      <c r="S1390" s="43" t="e">
        <f t="shared" si="324"/>
        <v>#REF!</v>
      </c>
      <c r="T1390" s="92" t="s">
        <v>2444</v>
      </c>
      <c r="U1390" s="70" t="s">
        <v>2444</v>
      </c>
      <c r="V1390" s="70" t="s">
        <v>2444</v>
      </c>
      <c r="W1390" s="44" t="str">
        <f t="shared" si="325"/>
        <v/>
      </c>
      <c r="X1390" s="25" t="str">
        <f t="shared" si="326"/>
        <v/>
      </c>
      <c r="Y1390" s="1">
        <f t="shared" si="327"/>
        <v>1354</v>
      </c>
      <c r="Z1390" t="str">
        <f t="shared" si="328"/>
        <v>MNU_PROB</v>
      </c>
      <c r="AA1390" s="161" t="str">
        <f>IF(ISNA(VLOOKUP(X1390,Sheet2!J:J,1,0)),"//","")</f>
        <v/>
      </c>
      <c r="AC1390" s="110" t="str">
        <f t="shared" si="329"/>
        <v/>
      </c>
      <c r="AD1390" t="b">
        <f t="shared" si="330"/>
        <v>1</v>
      </c>
    </row>
    <row r="1391" spans="1:30">
      <c r="A1391" s="56">
        <f t="shared" si="331"/>
        <v>1391</v>
      </c>
      <c r="B1391" s="55">
        <f t="shared" si="332"/>
        <v>1355</v>
      </c>
      <c r="C1391" s="59" t="s">
        <v>4105</v>
      </c>
      <c r="D1391" s="59" t="s">
        <v>7</v>
      </c>
      <c r="E1391" s="154" t="s">
        <v>1369</v>
      </c>
      <c r="F1391" s="154" t="s">
        <v>1369</v>
      </c>
      <c r="G1391" s="193">
        <v>0</v>
      </c>
      <c r="H1391" s="193">
        <v>0</v>
      </c>
      <c r="I1391" s="182" t="s">
        <v>16</v>
      </c>
      <c r="J1391" s="65" t="s">
        <v>1556</v>
      </c>
      <c r="K1391" s="66" t="s">
        <v>4125</v>
      </c>
      <c r="L1391" s="67"/>
      <c r="M1391" s="63" t="s">
        <v>1968</v>
      </c>
      <c r="N1391" s="13"/>
      <c r="O1391"/>
      <c r="P1391" t="str">
        <f t="shared" si="333"/>
        <v/>
      </c>
      <c r="Q1391" t="str">
        <f>IF(ISNA(VLOOKUP(AC1391,#REF!,1)),"//","")</f>
        <v/>
      </c>
      <c r="R1391"/>
      <c r="S1391" s="43" t="e">
        <f t="shared" si="324"/>
        <v>#REF!</v>
      </c>
      <c r="T1391" s="92" t="s">
        <v>2444</v>
      </c>
      <c r="U1391" s="70" t="s">
        <v>2444</v>
      </c>
      <c r="V1391" s="70" t="s">
        <v>2444</v>
      </c>
      <c r="W1391" s="44" t="str">
        <f t="shared" si="325"/>
        <v/>
      </c>
      <c r="X1391" s="25" t="str">
        <f t="shared" si="326"/>
        <v/>
      </c>
      <c r="Y1391" s="1">
        <f t="shared" si="327"/>
        <v>1355</v>
      </c>
      <c r="Z1391" t="str">
        <f t="shared" si="328"/>
        <v>MNU_PROGS</v>
      </c>
      <c r="AA1391" s="161" t="str">
        <f>IF(ISNA(VLOOKUP(X1391,Sheet2!J:J,1,0)),"//","")</f>
        <v/>
      </c>
      <c r="AC1391" s="110" t="str">
        <f t="shared" si="329"/>
        <v/>
      </c>
      <c r="AD1391" t="b">
        <f t="shared" si="330"/>
        <v>1</v>
      </c>
    </row>
    <row r="1392" spans="1:30">
      <c r="A1392" s="56">
        <f t="shared" si="331"/>
        <v>1392</v>
      </c>
      <c r="B1392" s="55">
        <f t="shared" si="332"/>
        <v>1356</v>
      </c>
      <c r="C1392" s="59" t="s">
        <v>4105</v>
      </c>
      <c r="D1392" s="59" t="s">
        <v>7</v>
      </c>
      <c r="E1392" s="154" t="s">
        <v>270</v>
      </c>
      <c r="F1392" s="154" t="s">
        <v>270</v>
      </c>
      <c r="G1392" s="193">
        <v>0</v>
      </c>
      <c r="H1392" s="193">
        <v>0</v>
      </c>
      <c r="I1392" s="182" t="s">
        <v>16</v>
      </c>
      <c r="J1392" s="65" t="s">
        <v>1556</v>
      </c>
      <c r="K1392" s="66" t="s">
        <v>4125</v>
      </c>
      <c r="L1392" s="67"/>
      <c r="M1392" s="63" t="s">
        <v>1972</v>
      </c>
      <c r="N1392" s="13"/>
      <c r="O1392"/>
      <c r="P1392" t="str">
        <f t="shared" si="333"/>
        <v/>
      </c>
      <c r="Q1392" t="str">
        <f>IF(ISNA(VLOOKUP(AC1392,#REF!,1)),"//","")</f>
        <v/>
      </c>
      <c r="R1392"/>
      <c r="S1392" s="43" t="e">
        <f t="shared" si="324"/>
        <v>#REF!</v>
      </c>
      <c r="T1392" s="92" t="s">
        <v>2444</v>
      </c>
      <c r="U1392" s="70" t="s">
        <v>2444</v>
      </c>
      <c r="V1392" s="70" t="s">
        <v>2444</v>
      </c>
      <c r="W1392" s="44" t="str">
        <f t="shared" si="325"/>
        <v/>
      </c>
      <c r="X1392" s="25" t="str">
        <f t="shared" si="326"/>
        <v/>
      </c>
      <c r="Y1392" s="1">
        <f t="shared" si="327"/>
        <v>1356</v>
      </c>
      <c r="Z1392" t="str">
        <f t="shared" si="328"/>
        <v>MNU_PFN</v>
      </c>
      <c r="AA1392" s="161" t="str">
        <f>IF(ISNA(VLOOKUP(X1392,Sheet2!J:J,1,0)),"//","")</f>
        <v/>
      </c>
      <c r="AC1392" s="110" t="str">
        <f t="shared" si="329"/>
        <v/>
      </c>
      <c r="AD1392" t="b">
        <f t="shared" si="330"/>
        <v>1</v>
      </c>
    </row>
    <row r="1393" spans="1:30">
      <c r="A1393" s="56">
        <f t="shared" si="331"/>
        <v>1393</v>
      </c>
      <c r="B1393" s="55">
        <f t="shared" si="332"/>
        <v>1357</v>
      </c>
      <c r="C1393" s="59" t="s">
        <v>4105</v>
      </c>
      <c r="D1393" s="59" t="s">
        <v>7</v>
      </c>
      <c r="E1393" s="154" t="s">
        <v>1370</v>
      </c>
      <c r="F1393" s="154" t="s">
        <v>1370</v>
      </c>
      <c r="G1393" s="193">
        <v>0</v>
      </c>
      <c r="H1393" s="193">
        <v>0</v>
      </c>
      <c r="I1393" s="182" t="s">
        <v>16</v>
      </c>
      <c r="J1393" s="65" t="s">
        <v>1556</v>
      </c>
      <c r="K1393" s="66" t="s">
        <v>4125</v>
      </c>
      <c r="L1393" s="67"/>
      <c r="M1393" s="63" t="s">
        <v>1973</v>
      </c>
      <c r="N1393" s="13"/>
      <c r="O1393"/>
      <c r="P1393" t="str">
        <f t="shared" si="333"/>
        <v/>
      </c>
      <c r="Q1393" t="str">
        <f>IF(ISNA(VLOOKUP(AC1393,#REF!,1)),"//","")</f>
        <v/>
      </c>
      <c r="R1393"/>
      <c r="S1393" s="43" t="e">
        <f t="shared" si="324"/>
        <v>#REF!</v>
      </c>
      <c r="T1393" s="92" t="s">
        <v>2444</v>
      </c>
      <c r="U1393" s="70" t="s">
        <v>2444</v>
      </c>
      <c r="V1393" s="70" t="s">
        <v>2444</v>
      </c>
      <c r="W1393" s="44" t="str">
        <f t="shared" si="325"/>
        <v/>
      </c>
      <c r="X1393" s="25" t="str">
        <f t="shared" si="326"/>
        <v/>
      </c>
      <c r="Y1393" s="1">
        <f t="shared" si="327"/>
        <v>1357</v>
      </c>
      <c r="Z1393" t="str">
        <f t="shared" si="328"/>
        <v>MNU_PFN2</v>
      </c>
      <c r="AA1393" s="161" t="str">
        <f>IF(ISNA(VLOOKUP(X1393,Sheet2!J:J,1,0)),"//","")</f>
        <v/>
      </c>
      <c r="AC1393" s="110" t="str">
        <f t="shared" si="329"/>
        <v/>
      </c>
      <c r="AD1393" t="b">
        <f t="shared" si="330"/>
        <v>1</v>
      </c>
    </row>
    <row r="1394" spans="1:30">
      <c r="A1394" s="56">
        <f t="shared" si="331"/>
        <v>1394</v>
      </c>
      <c r="B1394" s="55">
        <f t="shared" si="332"/>
        <v>1358</v>
      </c>
      <c r="C1394" s="59" t="s">
        <v>4105</v>
      </c>
      <c r="D1394" s="69" t="s">
        <v>3090</v>
      </c>
      <c r="E1394" s="154" t="s">
        <v>2452</v>
      </c>
      <c r="F1394" s="154" t="s">
        <v>2452</v>
      </c>
      <c r="G1394" s="193">
        <v>0</v>
      </c>
      <c r="H1394" s="193">
        <v>0</v>
      </c>
      <c r="I1394" s="182" t="s">
        <v>16</v>
      </c>
      <c r="J1394" s="65" t="s">
        <v>1556</v>
      </c>
      <c r="K1394" s="66" t="s">
        <v>4125</v>
      </c>
      <c r="L1394" s="67"/>
      <c r="M1394" s="63" t="s">
        <v>1974</v>
      </c>
      <c r="N1394" s="13"/>
      <c r="O1394"/>
      <c r="P1394" t="str">
        <f t="shared" si="333"/>
        <v/>
      </c>
      <c r="Q1394" t="str">
        <f>IF(ISNA(VLOOKUP(AC1394,#REF!,1)),"//","")</f>
        <v/>
      </c>
      <c r="R1394"/>
      <c r="S1394" s="43" t="e">
        <f t="shared" si="324"/>
        <v>#REF!</v>
      </c>
      <c r="T1394" s="92" t="s">
        <v>2444</v>
      </c>
      <c r="U1394" s="70" t="s">
        <v>2444</v>
      </c>
      <c r="V1394" s="70" t="s">
        <v>2444</v>
      </c>
      <c r="W1394" s="44" t="str">
        <f t="shared" si="325"/>
        <v/>
      </c>
      <c r="X1394" s="25" t="str">
        <f t="shared" si="326"/>
        <v/>
      </c>
      <c r="Y1394" s="1">
        <f t="shared" si="327"/>
        <v>1358</v>
      </c>
      <c r="Z1394" t="str">
        <f t="shared" si="328"/>
        <v>MNU_CONVP</v>
      </c>
      <c r="AA1394" s="161" t="str">
        <f>IF(ISNA(VLOOKUP(X1394,Sheet2!J:J,1,0)),"//","")</f>
        <v/>
      </c>
      <c r="AC1394" s="110" t="str">
        <f t="shared" si="329"/>
        <v/>
      </c>
      <c r="AD1394" t="b">
        <f t="shared" si="330"/>
        <v>1</v>
      </c>
    </row>
    <row r="1395" spans="1:30">
      <c r="A1395" s="56">
        <f t="shared" si="331"/>
        <v>1395</v>
      </c>
      <c r="B1395" s="55">
        <f t="shared" si="332"/>
        <v>1359</v>
      </c>
      <c r="C1395" s="59" t="s">
        <v>4105</v>
      </c>
      <c r="D1395" s="59" t="s">
        <v>7</v>
      </c>
      <c r="E1395" s="154" t="s">
        <v>1374</v>
      </c>
      <c r="F1395" s="154" t="s">
        <v>1374</v>
      </c>
      <c r="G1395" s="193">
        <v>0</v>
      </c>
      <c r="H1395" s="193">
        <v>0</v>
      </c>
      <c r="I1395" s="182" t="s">
        <v>16</v>
      </c>
      <c r="J1395" s="65" t="s">
        <v>1556</v>
      </c>
      <c r="K1395" s="66" t="s">
        <v>4125</v>
      </c>
      <c r="L1395" s="67"/>
      <c r="M1395" s="63" t="s">
        <v>1978</v>
      </c>
      <c r="N1395" s="13"/>
      <c r="O1395"/>
      <c r="P1395" t="str">
        <f t="shared" si="333"/>
        <v/>
      </c>
      <c r="Q1395" t="str">
        <f>IF(ISNA(VLOOKUP(AC1395,#REF!,1)),"//","")</f>
        <v/>
      </c>
      <c r="R1395"/>
      <c r="S1395" s="43" t="e">
        <f t="shared" si="324"/>
        <v>#REF!</v>
      </c>
      <c r="T1395" s="92" t="s">
        <v>2444</v>
      </c>
      <c r="U1395" s="70" t="s">
        <v>2444</v>
      </c>
      <c r="V1395" s="70" t="s">
        <v>2444</v>
      </c>
      <c r="W1395" s="44" t="str">
        <f t="shared" si="325"/>
        <v/>
      </c>
      <c r="X1395" s="25" t="str">
        <f t="shared" si="326"/>
        <v/>
      </c>
      <c r="Y1395" s="1">
        <f t="shared" si="327"/>
        <v>1359</v>
      </c>
      <c r="Z1395" t="str">
        <f t="shared" si="328"/>
        <v>MNU_RAM</v>
      </c>
      <c r="AA1395" s="161" t="str">
        <f>IF(ISNA(VLOOKUP(X1395,Sheet2!J:J,1,0)),"//","")</f>
        <v/>
      </c>
      <c r="AC1395" s="110" t="str">
        <f t="shared" si="329"/>
        <v/>
      </c>
      <c r="AD1395" t="b">
        <f t="shared" si="330"/>
        <v>1</v>
      </c>
    </row>
    <row r="1396" spans="1:30">
      <c r="A1396" s="56">
        <f t="shared" si="331"/>
        <v>1396</v>
      </c>
      <c r="B1396" s="55">
        <f t="shared" si="332"/>
        <v>1360</v>
      </c>
      <c r="C1396" s="59" t="s">
        <v>4105</v>
      </c>
      <c r="D1396" s="59" t="s">
        <v>7</v>
      </c>
      <c r="E1396" s="154" t="s">
        <v>1383</v>
      </c>
      <c r="F1396" s="154" t="s">
        <v>1383</v>
      </c>
      <c r="G1396" s="193">
        <v>0</v>
      </c>
      <c r="H1396" s="193">
        <v>0</v>
      </c>
      <c r="I1396" s="182" t="s">
        <v>16</v>
      </c>
      <c r="J1396" s="65" t="s">
        <v>1556</v>
      </c>
      <c r="K1396" s="66" t="s">
        <v>4125</v>
      </c>
      <c r="L1396" s="67"/>
      <c r="M1396" s="63" t="s">
        <v>1994</v>
      </c>
      <c r="N1396" s="13"/>
      <c r="O1396"/>
      <c r="P1396" t="str">
        <f t="shared" si="333"/>
        <v/>
      </c>
      <c r="Q1396" t="str">
        <f>IF(ISNA(VLOOKUP(AC1396,#REF!,1)),"//","")</f>
        <v/>
      </c>
      <c r="R1396"/>
      <c r="S1396" s="43" t="e">
        <f t="shared" si="324"/>
        <v>#REF!</v>
      </c>
      <c r="T1396" s="92" t="s">
        <v>2444</v>
      </c>
      <c r="U1396" s="70" t="s">
        <v>2444</v>
      </c>
      <c r="V1396" s="70" t="s">
        <v>2444</v>
      </c>
      <c r="W1396" s="44" t="str">
        <f t="shared" si="325"/>
        <v/>
      </c>
      <c r="X1396" s="25" t="str">
        <f t="shared" si="326"/>
        <v/>
      </c>
      <c r="Y1396" s="1">
        <f t="shared" si="327"/>
        <v>1360</v>
      </c>
      <c r="Z1396" t="str">
        <f t="shared" si="328"/>
        <v>MNU_REALS</v>
      </c>
      <c r="AA1396" s="161" t="str">
        <f>IF(ISNA(VLOOKUP(X1396,Sheet2!J:J,1,0)),"//","")</f>
        <v/>
      </c>
      <c r="AC1396" s="110" t="str">
        <f t="shared" si="329"/>
        <v/>
      </c>
      <c r="AD1396" t="b">
        <f t="shared" si="330"/>
        <v>1</v>
      </c>
    </row>
    <row r="1397" spans="1:30">
      <c r="A1397" s="56">
        <f t="shared" si="331"/>
        <v>1397</v>
      </c>
      <c r="B1397" s="55">
        <f t="shared" si="332"/>
        <v>1361</v>
      </c>
      <c r="C1397" s="59" t="s">
        <v>4105</v>
      </c>
      <c r="D1397" s="59" t="s">
        <v>7</v>
      </c>
      <c r="E1397" s="154" t="s">
        <v>336</v>
      </c>
      <c r="F1397" s="154" t="s">
        <v>336</v>
      </c>
      <c r="G1397" s="193">
        <v>0</v>
      </c>
      <c r="H1397" s="193">
        <v>0</v>
      </c>
      <c r="I1397" s="182" t="s">
        <v>16</v>
      </c>
      <c r="J1397" s="65" t="s">
        <v>1556</v>
      </c>
      <c r="K1397" s="66" t="s">
        <v>4125</v>
      </c>
      <c r="L1397" s="67"/>
      <c r="M1397" s="63" t="s">
        <v>2064</v>
      </c>
      <c r="N1397" s="13"/>
      <c r="O1397"/>
      <c r="P1397" t="str">
        <f t="shared" si="333"/>
        <v/>
      </c>
      <c r="Q1397" t="str">
        <f>IF(ISNA(VLOOKUP(AC1397,#REF!,1)),"//","")</f>
        <v/>
      </c>
      <c r="R1397"/>
      <c r="S1397" s="43" t="e">
        <f t="shared" si="324"/>
        <v>#REF!</v>
      </c>
      <c r="T1397" s="92" t="s">
        <v>2444</v>
      </c>
      <c r="U1397" s="70" t="s">
        <v>2444</v>
      </c>
      <c r="V1397" s="70" t="s">
        <v>2444</v>
      </c>
      <c r="W1397" s="44" t="str">
        <f t="shared" si="325"/>
        <v/>
      </c>
      <c r="X1397" s="25" t="str">
        <f t="shared" si="326"/>
        <v/>
      </c>
      <c r="Y1397" s="1">
        <f t="shared" si="327"/>
        <v>1361</v>
      </c>
      <c r="Z1397" t="str">
        <f t="shared" si="328"/>
        <v>MNU_Solver</v>
      </c>
      <c r="AA1397" s="161" t="str">
        <f>IF(ISNA(VLOOKUP(X1397,Sheet2!J:J,1,0)),"//","")</f>
        <v/>
      </c>
      <c r="AC1397" s="110" t="str">
        <f t="shared" si="329"/>
        <v/>
      </c>
      <c r="AD1397" t="b">
        <f t="shared" si="330"/>
        <v>1</v>
      </c>
    </row>
    <row r="1398" spans="1:30">
      <c r="A1398" s="56">
        <f t="shared" si="331"/>
        <v>1398</v>
      </c>
      <c r="B1398" s="55">
        <f t="shared" si="332"/>
        <v>1362</v>
      </c>
      <c r="C1398" s="59" t="s">
        <v>4105</v>
      </c>
      <c r="D1398" s="59" t="s">
        <v>7</v>
      </c>
      <c r="E1398" s="154" t="s">
        <v>340</v>
      </c>
      <c r="F1398" s="154" t="s">
        <v>340</v>
      </c>
      <c r="G1398" s="193">
        <v>0</v>
      </c>
      <c r="H1398" s="193">
        <v>0</v>
      </c>
      <c r="I1398" s="182" t="s">
        <v>16</v>
      </c>
      <c r="J1398" s="65" t="s">
        <v>1556</v>
      </c>
      <c r="K1398" s="66" t="s">
        <v>4125</v>
      </c>
      <c r="L1398" s="67"/>
      <c r="M1398" s="63" t="s">
        <v>2068</v>
      </c>
      <c r="N1398" s="13"/>
      <c r="O1398"/>
      <c r="P1398" t="str">
        <f t="shared" si="333"/>
        <v/>
      </c>
      <c r="Q1398" t="str">
        <f>IF(ISNA(VLOOKUP(AC1398,#REF!,1)),"//","")</f>
        <v/>
      </c>
      <c r="R1398"/>
      <c r="S1398" s="43" t="e">
        <f t="shared" si="324"/>
        <v>#REF!</v>
      </c>
      <c r="T1398" s="92" t="s">
        <v>2444</v>
      </c>
      <c r="U1398" s="70" t="s">
        <v>2444</v>
      </c>
      <c r="V1398" s="70" t="s">
        <v>2444</v>
      </c>
      <c r="W1398" s="44" t="str">
        <f t="shared" si="325"/>
        <v/>
      </c>
      <c r="X1398" s="25" t="str">
        <f t="shared" si="326"/>
        <v/>
      </c>
      <c r="Y1398" s="1">
        <f t="shared" si="327"/>
        <v>1362</v>
      </c>
      <c r="Z1398" t="str">
        <f t="shared" si="328"/>
        <v>MNU_STAT</v>
      </c>
      <c r="AA1398" s="161" t="str">
        <f>IF(ISNA(VLOOKUP(X1398,Sheet2!J:J,1,0)),"//","")</f>
        <v/>
      </c>
      <c r="AC1398" s="110" t="str">
        <f t="shared" si="329"/>
        <v/>
      </c>
      <c r="AD1398" t="b">
        <f t="shared" si="330"/>
        <v>1</v>
      </c>
    </row>
    <row r="1399" spans="1:30">
      <c r="A1399" s="56">
        <f t="shared" si="331"/>
        <v>1399</v>
      </c>
      <c r="B1399" s="55">
        <f t="shared" si="332"/>
        <v>1363</v>
      </c>
      <c r="C1399" s="59" t="s">
        <v>4105</v>
      </c>
      <c r="D1399" s="59" t="s">
        <v>7</v>
      </c>
      <c r="E1399" s="154" t="s">
        <v>1414</v>
      </c>
      <c r="F1399" s="154" t="s">
        <v>1414</v>
      </c>
      <c r="G1399" s="193">
        <v>0</v>
      </c>
      <c r="H1399" s="193">
        <v>0</v>
      </c>
      <c r="I1399" s="182" t="s">
        <v>16</v>
      </c>
      <c r="J1399" s="65" t="s">
        <v>1556</v>
      </c>
      <c r="K1399" s="66" t="s">
        <v>4125</v>
      </c>
      <c r="L1399" s="67"/>
      <c r="M1399" s="63" t="s">
        <v>2070</v>
      </c>
      <c r="N1399" s="13"/>
      <c r="O1399"/>
      <c r="P1399" t="str">
        <f t="shared" si="333"/>
        <v/>
      </c>
      <c r="Q1399" t="str">
        <f>IF(ISNA(VLOOKUP(AC1399,#REF!,1)),"//","")</f>
        <v/>
      </c>
      <c r="R1399"/>
      <c r="S1399" s="43" t="e">
        <f t="shared" si="324"/>
        <v>#REF!</v>
      </c>
      <c r="T1399" s="92" t="s">
        <v>2444</v>
      </c>
      <c r="U1399" s="70" t="s">
        <v>2444</v>
      </c>
      <c r="V1399" s="70" t="s">
        <v>2444</v>
      </c>
      <c r="W1399" s="44" t="str">
        <f t="shared" si="325"/>
        <v/>
      </c>
      <c r="X1399" s="25" t="str">
        <f t="shared" si="326"/>
        <v/>
      </c>
      <c r="Y1399" s="1">
        <f t="shared" si="327"/>
        <v>1363</v>
      </c>
      <c r="Z1399" t="str">
        <f t="shared" si="328"/>
        <v>MNU_STK</v>
      </c>
      <c r="AA1399" s="161" t="str">
        <f>IF(ISNA(VLOOKUP(X1399,Sheet2!J:J,1,0)),"//","")</f>
        <v/>
      </c>
      <c r="AC1399" s="110" t="str">
        <f t="shared" si="329"/>
        <v/>
      </c>
      <c r="AD1399" t="b">
        <f t="shared" si="330"/>
        <v>1</v>
      </c>
    </row>
    <row r="1400" spans="1:30">
      <c r="A1400" s="56">
        <f t="shared" si="331"/>
        <v>1400</v>
      </c>
      <c r="B1400" s="55">
        <f t="shared" si="332"/>
        <v>1364</v>
      </c>
      <c r="C1400" s="59" t="s">
        <v>4105</v>
      </c>
      <c r="D1400" s="59" t="s">
        <v>7</v>
      </c>
      <c r="E1400" s="154" t="s">
        <v>348</v>
      </c>
      <c r="F1400" s="154" t="s">
        <v>348</v>
      </c>
      <c r="G1400" s="193">
        <v>0</v>
      </c>
      <c r="H1400" s="193">
        <v>0</v>
      </c>
      <c r="I1400" s="182" t="s">
        <v>16</v>
      </c>
      <c r="J1400" s="65" t="s">
        <v>1556</v>
      </c>
      <c r="K1400" s="66" t="s">
        <v>4125</v>
      </c>
      <c r="L1400" s="67"/>
      <c r="M1400" s="63" t="s">
        <v>3699</v>
      </c>
      <c r="N1400" s="13"/>
      <c r="O1400"/>
      <c r="P1400" t="str">
        <f t="shared" si="333"/>
        <v/>
      </c>
      <c r="Q1400" t="str">
        <f>IF(ISNA(VLOOKUP(AC1400,#REF!,1)),"//","")</f>
        <v/>
      </c>
      <c r="R1400"/>
      <c r="S1400" s="43" t="e">
        <f t="shared" si="324"/>
        <v>#REF!</v>
      </c>
      <c r="T1400" s="92"/>
      <c r="U1400" s="70"/>
      <c r="V1400" s="70"/>
      <c r="W1400" s="44" t="str">
        <f t="shared" si="325"/>
        <v/>
      </c>
      <c r="X1400" s="25" t="str">
        <f t="shared" si="326"/>
        <v/>
      </c>
      <c r="Y1400" s="1">
        <f t="shared" si="327"/>
        <v>1364</v>
      </c>
      <c r="Z1400" t="str">
        <f t="shared" si="328"/>
        <v>MNU_STRINGS</v>
      </c>
      <c r="AA1400" s="161" t="str">
        <f>IF(ISNA(VLOOKUP(X1400,Sheet2!J:J,1,0)),"//","")</f>
        <v/>
      </c>
      <c r="AC1400" s="110" t="str">
        <f t="shared" si="329"/>
        <v/>
      </c>
      <c r="AD1400" t="b">
        <f t="shared" si="330"/>
        <v>1</v>
      </c>
    </row>
    <row r="1401" spans="1:30">
      <c r="A1401" s="56">
        <f t="shared" si="331"/>
        <v>1401</v>
      </c>
      <c r="B1401" s="55">
        <f t="shared" si="332"/>
        <v>1365</v>
      </c>
      <c r="C1401" s="59" t="s">
        <v>4105</v>
      </c>
      <c r="D1401" s="59" t="s">
        <v>7</v>
      </c>
      <c r="E1401" s="154" t="s">
        <v>357</v>
      </c>
      <c r="F1401" s="154" t="s">
        <v>357</v>
      </c>
      <c r="G1401" s="193">
        <v>0</v>
      </c>
      <c r="H1401" s="193">
        <v>0</v>
      </c>
      <c r="I1401" s="182" t="s">
        <v>16</v>
      </c>
      <c r="J1401" s="65" t="s">
        <v>1556</v>
      </c>
      <c r="K1401" s="66" t="s">
        <v>4125</v>
      </c>
      <c r="L1401" s="67"/>
      <c r="M1401" s="63" t="s">
        <v>2092</v>
      </c>
      <c r="N1401" s="13"/>
      <c r="O1401"/>
      <c r="P1401" t="str">
        <f t="shared" si="333"/>
        <v/>
      </c>
      <c r="Q1401" t="str">
        <f>IF(ISNA(VLOOKUP(AC1401,#REF!,1)),"//","")</f>
        <v/>
      </c>
      <c r="R1401"/>
      <c r="S1401" s="43" t="e">
        <f t="shared" si="324"/>
        <v>#REF!</v>
      </c>
      <c r="T1401" s="92" t="s">
        <v>2444</v>
      </c>
      <c r="U1401" s="70" t="s">
        <v>2444</v>
      </c>
      <c r="V1401" s="70" t="s">
        <v>2444</v>
      </c>
      <c r="W1401" s="44" t="str">
        <f t="shared" si="325"/>
        <v/>
      </c>
      <c r="X1401" s="25" t="str">
        <f t="shared" si="326"/>
        <v/>
      </c>
      <c r="Y1401" s="1">
        <f t="shared" si="327"/>
        <v>1365</v>
      </c>
      <c r="Z1401" t="str">
        <f t="shared" si="328"/>
        <v>MNU_TEST</v>
      </c>
      <c r="AA1401" s="161" t="str">
        <f>IF(ISNA(VLOOKUP(X1401,Sheet2!J:J,1,0)),"//","")</f>
        <v/>
      </c>
      <c r="AC1401" s="110" t="str">
        <f t="shared" si="329"/>
        <v/>
      </c>
      <c r="AD1401" t="b">
        <f t="shared" si="330"/>
        <v>1</v>
      </c>
    </row>
    <row r="1402" spans="1:30">
      <c r="A1402" s="56">
        <f t="shared" si="331"/>
        <v>1402</v>
      </c>
      <c r="B1402" s="55">
        <f t="shared" si="332"/>
        <v>1366</v>
      </c>
      <c r="C1402" s="59" t="s">
        <v>4105</v>
      </c>
      <c r="D1402" s="59" t="s">
        <v>7</v>
      </c>
      <c r="E1402" s="154" t="s">
        <v>1432</v>
      </c>
      <c r="F1402" s="154" t="s">
        <v>1432</v>
      </c>
      <c r="G1402" s="193">
        <v>0</v>
      </c>
      <c r="H1402" s="193">
        <v>0</v>
      </c>
      <c r="I1402" s="182" t="s">
        <v>16</v>
      </c>
      <c r="J1402" s="65" t="s">
        <v>1556</v>
      </c>
      <c r="K1402" s="66" t="s">
        <v>4125</v>
      </c>
      <c r="L1402" s="67"/>
      <c r="M1402" s="63" t="s">
        <v>2096</v>
      </c>
      <c r="N1402" s="13"/>
      <c r="O1402"/>
      <c r="P1402" t="str">
        <f t="shared" si="333"/>
        <v/>
      </c>
      <c r="Q1402" t="str">
        <f>IF(ISNA(VLOOKUP(AC1402,#REF!,1)),"//","")</f>
        <v/>
      </c>
      <c r="R1402"/>
      <c r="S1402" s="43" t="e">
        <f t="shared" si="324"/>
        <v>#REF!</v>
      </c>
      <c r="T1402" s="92" t="s">
        <v>2444</v>
      </c>
      <c r="U1402" s="70" t="s">
        <v>2444</v>
      </c>
      <c r="V1402" s="70" t="s">
        <v>2444</v>
      </c>
      <c r="W1402" s="44" t="str">
        <f t="shared" si="325"/>
        <v/>
      </c>
      <c r="X1402" s="25" t="str">
        <f t="shared" si="326"/>
        <v/>
      </c>
      <c r="Y1402" s="1">
        <f t="shared" si="327"/>
        <v>1366</v>
      </c>
      <c r="Z1402" t="str">
        <f t="shared" si="328"/>
        <v>MNU_TIMES</v>
      </c>
      <c r="AA1402" s="161" t="str">
        <f>IF(ISNA(VLOOKUP(X1402,Sheet2!J:J,1,0)),"//","")</f>
        <v/>
      </c>
      <c r="AC1402" s="110" t="str">
        <f t="shared" si="329"/>
        <v/>
      </c>
      <c r="AD1402" t="b">
        <f t="shared" si="330"/>
        <v>1</v>
      </c>
    </row>
    <row r="1403" spans="1:30">
      <c r="A1403" s="56">
        <f t="shared" si="331"/>
        <v>1403</v>
      </c>
      <c r="B1403" s="55">
        <f t="shared" si="332"/>
        <v>1367</v>
      </c>
      <c r="C1403" s="59" t="s">
        <v>4105</v>
      </c>
      <c r="D1403" s="69" t="s">
        <v>3090</v>
      </c>
      <c r="E1403" s="154" t="s">
        <v>1437</v>
      </c>
      <c r="F1403" s="154" t="s">
        <v>1438</v>
      </c>
      <c r="G1403" s="193">
        <v>0</v>
      </c>
      <c r="H1403" s="193">
        <v>0</v>
      </c>
      <c r="I1403" s="182" t="s">
        <v>16</v>
      </c>
      <c r="J1403" s="65" t="s">
        <v>1556</v>
      </c>
      <c r="K1403" s="66" t="s">
        <v>4125</v>
      </c>
      <c r="L1403" s="59" t="s">
        <v>18</v>
      </c>
      <c r="M1403" s="63" t="s">
        <v>2107</v>
      </c>
      <c r="N1403" s="13"/>
      <c r="O1403"/>
      <c r="P1403" t="str">
        <f t="shared" si="333"/>
        <v>NOT EQUAL</v>
      </c>
      <c r="Q1403" t="str">
        <f>IF(ISNA(VLOOKUP(AC1403,#REF!,1)),"//","")</f>
        <v/>
      </c>
      <c r="R1403"/>
      <c r="S1403" s="43" t="e">
        <f t="shared" si="324"/>
        <v>#REF!</v>
      </c>
      <c r="T1403" s="92" t="s">
        <v>2444</v>
      </c>
      <c r="U1403" s="70" t="s">
        <v>2444</v>
      </c>
      <c r="V1403" s="70" t="s">
        <v>2444</v>
      </c>
      <c r="W1403" s="44" t="str">
        <f t="shared" si="325"/>
        <v/>
      </c>
      <c r="X1403" s="25" t="str">
        <f t="shared" si="326"/>
        <v/>
      </c>
      <c r="Y1403" s="1">
        <f t="shared" si="327"/>
        <v>1367</v>
      </c>
      <c r="Z1403" t="str">
        <f t="shared" si="328"/>
        <v>MNU_TRI</v>
      </c>
      <c r="AA1403" s="161" t="str">
        <f>IF(ISNA(VLOOKUP(X1403,Sheet2!J:J,1,0)),"//","")</f>
        <v/>
      </c>
      <c r="AC1403" s="110" t="str">
        <f t="shared" si="329"/>
        <v/>
      </c>
      <c r="AD1403" t="b">
        <f t="shared" si="330"/>
        <v>1</v>
      </c>
    </row>
    <row r="1404" spans="1:30">
      <c r="A1404" s="56">
        <f t="shared" si="331"/>
        <v>1404</v>
      </c>
      <c r="B1404" s="55">
        <f t="shared" si="332"/>
        <v>1368</v>
      </c>
      <c r="C1404" s="59" t="s">
        <v>4105</v>
      </c>
      <c r="D1404" s="59" t="s">
        <v>7</v>
      </c>
      <c r="E1404" s="154" t="s">
        <v>1439</v>
      </c>
      <c r="F1404" s="154" t="s">
        <v>1439</v>
      </c>
      <c r="G1404" s="193">
        <v>0</v>
      </c>
      <c r="H1404" s="193">
        <v>0</v>
      </c>
      <c r="I1404" s="182" t="s">
        <v>16</v>
      </c>
      <c r="J1404" s="65" t="s">
        <v>1556</v>
      </c>
      <c r="K1404" s="66" t="s">
        <v>4125</v>
      </c>
      <c r="L1404" s="67"/>
      <c r="M1404" s="63" t="s">
        <v>2108</v>
      </c>
      <c r="N1404" s="13"/>
      <c r="O1404"/>
      <c r="P1404" t="str">
        <f t="shared" si="333"/>
        <v/>
      </c>
      <c r="Q1404" t="str">
        <f>IF(ISNA(VLOOKUP(AC1404,#REF!,1)),"//","")</f>
        <v/>
      </c>
      <c r="R1404"/>
      <c r="S1404" s="43" t="e">
        <f t="shared" si="324"/>
        <v>#REF!</v>
      </c>
      <c r="T1404" s="92" t="s">
        <v>2444</v>
      </c>
      <c r="U1404" s="70" t="s">
        <v>2444</v>
      </c>
      <c r="V1404" s="70" t="s">
        <v>2444</v>
      </c>
      <c r="W1404" s="44" t="str">
        <f t="shared" si="325"/>
        <v/>
      </c>
      <c r="X1404" s="25" t="str">
        <f t="shared" si="326"/>
        <v/>
      </c>
      <c r="Y1404" s="1">
        <f t="shared" si="327"/>
        <v>1368</v>
      </c>
      <c r="Z1404" t="str">
        <f t="shared" si="328"/>
        <v>MNU_TVM</v>
      </c>
      <c r="AA1404" s="161" t="str">
        <f>IF(ISNA(VLOOKUP(X1404,Sheet2!J:J,1,0)),"//","")</f>
        <v/>
      </c>
      <c r="AC1404" s="110" t="str">
        <f t="shared" si="329"/>
        <v/>
      </c>
      <c r="AD1404" t="b">
        <f t="shared" si="330"/>
        <v>1</v>
      </c>
    </row>
    <row r="1405" spans="1:30">
      <c r="A1405" s="56">
        <f t="shared" si="331"/>
        <v>1405</v>
      </c>
      <c r="B1405" s="55">
        <f t="shared" si="332"/>
        <v>1369</v>
      </c>
      <c r="C1405" s="59" t="s">
        <v>4105</v>
      </c>
      <c r="D1405" s="69" t="s">
        <v>3090</v>
      </c>
      <c r="E1405" s="154" t="s">
        <v>370</v>
      </c>
      <c r="F1405" s="154" t="s">
        <v>370</v>
      </c>
      <c r="G1405" s="193">
        <v>0</v>
      </c>
      <c r="H1405" s="193">
        <v>0</v>
      </c>
      <c r="I1405" s="182" t="s">
        <v>16</v>
      </c>
      <c r="J1405" s="65" t="s">
        <v>1556</v>
      </c>
      <c r="K1405" s="66" t="s">
        <v>4125</v>
      </c>
      <c r="L1405" s="59" t="s">
        <v>371</v>
      </c>
      <c r="M1405" s="63" t="s">
        <v>2114</v>
      </c>
      <c r="N1405" s="13"/>
      <c r="O1405"/>
      <c r="P1405" t="str">
        <f t="shared" si="333"/>
        <v/>
      </c>
      <c r="Q1405" t="str">
        <f>IF(ISNA(VLOOKUP(AC1405,#REF!,1)),"//","")</f>
        <v/>
      </c>
      <c r="R1405"/>
      <c r="S1405" s="43" t="e">
        <f t="shared" si="324"/>
        <v>#REF!</v>
      </c>
      <c r="T1405" s="92" t="s">
        <v>2444</v>
      </c>
      <c r="U1405" s="70" t="s">
        <v>2444</v>
      </c>
      <c r="V1405" s="70" t="s">
        <v>2444</v>
      </c>
      <c r="W1405" s="44" t="str">
        <f t="shared" si="325"/>
        <v/>
      </c>
      <c r="X1405" s="25" t="str">
        <f t="shared" si="326"/>
        <v/>
      </c>
      <c r="Y1405" s="1">
        <f t="shared" si="327"/>
        <v>1369</v>
      </c>
      <c r="Z1405" t="str">
        <f t="shared" si="328"/>
        <v>MNU_UNITCONV</v>
      </c>
      <c r="AA1405" s="161" t="str">
        <f>IF(ISNA(VLOOKUP(X1405,Sheet2!J:J,1,0)),"//","")</f>
        <v/>
      </c>
      <c r="AC1405" s="110" t="str">
        <f t="shared" si="329"/>
        <v/>
      </c>
      <c r="AD1405" t="b">
        <f t="shared" si="330"/>
        <v>1</v>
      </c>
    </row>
    <row r="1406" spans="1:30">
      <c r="A1406" s="56">
        <f t="shared" si="331"/>
        <v>1406</v>
      </c>
      <c r="B1406" s="55">
        <f t="shared" si="332"/>
        <v>1370</v>
      </c>
      <c r="C1406" s="59" t="s">
        <v>4105</v>
      </c>
      <c r="D1406" s="59" t="s">
        <v>7</v>
      </c>
      <c r="E1406" s="154" t="s">
        <v>373</v>
      </c>
      <c r="F1406" s="154" t="s">
        <v>373</v>
      </c>
      <c r="G1406" s="193">
        <v>0</v>
      </c>
      <c r="H1406" s="193">
        <v>0</v>
      </c>
      <c r="I1406" s="182" t="s">
        <v>16</v>
      </c>
      <c r="J1406" s="65" t="s">
        <v>1556</v>
      </c>
      <c r="K1406" s="66" t="s">
        <v>4125</v>
      </c>
      <c r="L1406" s="67"/>
      <c r="M1406" s="63" t="s">
        <v>2116</v>
      </c>
      <c r="N1406" s="13"/>
      <c r="O1406"/>
      <c r="P1406" t="str">
        <f t="shared" si="333"/>
        <v/>
      </c>
      <c r="Q1406" t="str">
        <f>IF(ISNA(VLOOKUP(AC1406,#REF!,1)),"//","")</f>
        <v/>
      </c>
      <c r="R1406"/>
      <c r="S1406" s="43" t="e">
        <f t="shared" si="324"/>
        <v>#REF!</v>
      </c>
      <c r="T1406" s="92" t="s">
        <v>2444</v>
      </c>
      <c r="U1406" s="70" t="s">
        <v>2444</v>
      </c>
      <c r="V1406" s="70" t="s">
        <v>2444</v>
      </c>
      <c r="W1406" s="44" t="str">
        <f t="shared" si="325"/>
        <v/>
      </c>
      <c r="X1406" s="25" t="str">
        <f t="shared" si="326"/>
        <v/>
      </c>
      <c r="Y1406" s="1">
        <f t="shared" si="327"/>
        <v>1370</v>
      </c>
      <c r="Z1406" t="str">
        <f t="shared" si="328"/>
        <v>MNU_VARS</v>
      </c>
      <c r="AA1406" s="161" t="str">
        <f>IF(ISNA(VLOOKUP(X1406,Sheet2!J:J,1,0)),"//","")</f>
        <v/>
      </c>
      <c r="AC1406" s="110" t="str">
        <f t="shared" si="329"/>
        <v/>
      </c>
      <c r="AD1406" t="b">
        <f t="shared" si="330"/>
        <v>1</v>
      </c>
    </row>
    <row r="1407" spans="1:30">
      <c r="A1407" s="56">
        <f t="shared" si="331"/>
        <v>1407</v>
      </c>
      <c r="B1407" s="55">
        <f t="shared" si="332"/>
        <v>1371</v>
      </c>
      <c r="C1407" s="59" t="s">
        <v>4105</v>
      </c>
      <c r="D1407" s="69" t="s">
        <v>3090</v>
      </c>
      <c r="E1407" s="154" t="s">
        <v>2457</v>
      </c>
      <c r="F1407" s="154" t="s">
        <v>2457</v>
      </c>
      <c r="G1407" s="193">
        <v>0</v>
      </c>
      <c r="H1407" s="193">
        <v>0</v>
      </c>
      <c r="I1407" s="182" t="s">
        <v>16</v>
      </c>
      <c r="J1407" s="65" t="s">
        <v>1556</v>
      </c>
      <c r="K1407" s="66" t="s">
        <v>4125</v>
      </c>
      <c r="L1407" s="67"/>
      <c r="M1407" s="63" t="s">
        <v>2120</v>
      </c>
      <c r="N1407" s="13"/>
      <c r="O1407"/>
      <c r="P1407" t="str">
        <f t="shared" si="333"/>
        <v/>
      </c>
      <c r="Q1407" t="str">
        <f>IF(ISNA(VLOOKUP(AC1407,#REF!,1)),"//","")</f>
        <v/>
      </c>
      <c r="R1407"/>
      <c r="S1407" s="43" t="e">
        <f t="shared" si="324"/>
        <v>#REF!</v>
      </c>
      <c r="T1407" s="92" t="s">
        <v>2444</v>
      </c>
      <c r="U1407" s="70" t="s">
        <v>2444</v>
      </c>
      <c r="V1407" s="70" t="s">
        <v>2444</v>
      </c>
      <c r="W1407" s="44" t="str">
        <f t="shared" si="325"/>
        <v/>
      </c>
      <c r="X1407" s="25" t="str">
        <f t="shared" si="326"/>
        <v/>
      </c>
      <c r="Y1407" s="1">
        <f t="shared" si="327"/>
        <v>1371</v>
      </c>
      <c r="Z1407" t="str">
        <f t="shared" si="328"/>
        <v>MNU_CONVV</v>
      </c>
      <c r="AA1407" s="161" t="str">
        <f>IF(ISNA(VLOOKUP(X1407,Sheet2!J:J,1,0)),"//","")</f>
        <v/>
      </c>
      <c r="AC1407" s="110" t="str">
        <f t="shared" si="329"/>
        <v/>
      </c>
      <c r="AD1407" t="b">
        <f t="shared" si="330"/>
        <v>1</v>
      </c>
    </row>
    <row r="1408" spans="1:30">
      <c r="A1408" s="56">
        <f t="shared" si="331"/>
        <v>1408</v>
      </c>
      <c r="B1408" s="55">
        <f t="shared" si="332"/>
        <v>1372</v>
      </c>
      <c r="C1408" s="59" t="s">
        <v>4105</v>
      </c>
      <c r="D1408" s="59" t="s">
        <v>7</v>
      </c>
      <c r="E1408" s="154" t="s">
        <v>387</v>
      </c>
      <c r="F1408" s="154" t="s">
        <v>387</v>
      </c>
      <c r="G1408" s="193">
        <v>0</v>
      </c>
      <c r="H1408" s="193">
        <v>0</v>
      </c>
      <c r="I1408" s="182" t="s">
        <v>16</v>
      </c>
      <c r="J1408" s="65" t="s">
        <v>1556</v>
      </c>
      <c r="K1408" s="66" t="s">
        <v>4125</v>
      </c>
      <c r="L1408" s="67"/>
      <c r="M1408" s="63" t="s">
        <v>2145</v>
      </c>
      <c r="N1408" s="13"/>
      <c r="O1408"/>
      <c r="P1408" t="str">
        <f t="shared" si="333"/>
        <v/>
      </c>
      <c r="Q1408" t="str">
        <f>IF(ISNA(VLOOKUP(AC1408,#REF!,1)),"//","")</f>
        <v/>
      </c>
      <c r="R1408"/>
      <c r="S1408" s="43" t="e">
        <f t="shared" si="324"/>
        <v>#REF!</v>
      </c>
      <c r="T1408" s="92" t="s">
        <v>2444</v>
      </c>
      <c r="U1408" s="70" t="s">
        <v>2444</v>
      </c>
      <c r="V1408" s="70" t="s">
        <v>2444</v>
      </c>
      <c r="W1408" s="44" t="str">
        <f t="shared" si="325"/>
        <v/>
      </c>
      <c r="X1408" s="25" t="str">
        <f t="shared" si="326"/>
        <v/>
      </c>
      <c r="Y1408" s="1">
        <f t="shared" si="327"/>
        <v>1372</v>
      </c>
      <c r="Z1408" t="str">
        <f t="shared" si="328"/>
        <v>MNU_XFN</v>
      </c>
      <c r="AA1408" s="161" t="str">
        <f>IF(ISNA(VLOOKUP(X1408,Sheet2!J:J,1,0)),"//","")</f>
        <v/>
      </c>
      <c r="AC1408" s="110" t="str">
        <f t="shared" si="329"/>
        <v/>
      </c>
      <c r="AD1408" t="b">
        <f t="shared" si="330"/>
        <v>1</v>
      </c>
    </row>
    <row r="1409" spans="1:30">
      <c r="A1409" s="56">
        <f t="shared" si="331"/>
        <v>1409</v>
      </c>
      <c r="B1409" s="55">
        <f t="shared" si="332"/>
        <v>1373</v>
      </c>
      <c r="C1409" s="59" t="s">
        <v>4105</v>
      </c>
      <c r="D1409" s="69" t="s">
        <v>3090</v>
      </c>
      <c r="E1409" s="154" t="s">
        <v>2477</v>
      </c>
      <c r="F1409" s="154" t="s">
        <v>2477</v>
      </c>
      <c r="G1409" s="193">
        <v>0</v>
      </c>
      <c r="H1409" s="193">
        <v>0</v>
      </c>
      <c r="I1409" s="182" t="s">
        <v>16</v>
      </c>
      <c r="J1409" s="65" t="s">
        <v>1556</v>
      </c>
      <c r="K1409" s="66" t="s">
        <v>4125</v>
      </c>
      <c r="L1409" s="67"/>
      <c r="M1409" s="63" t="s">
        <v>2147</v>
      </c>
      <c r="N1409" s="13"/>
      <c r="O1409"/>
      <c r="P1409" t="str">
        <f t="shared" si="333"/>
        <v/>
      </c>
      <c r="Q1409" t="str">
        <f>IF(ISNA(VLOOKUP(AC1409,#REF!,1)),"//","")</f>
        <v/>
      </c>
      <c r="R1409"/>
      <c r="S1409" s="43" t="e">
        <f t="shared" si="324"/>
        <v>#REF!</v>
      </c>
      <c r="T1409" s="92" t="s">
        <v>2444</v>
      </c>
      <c r="U1409" s="70" t="s">
        <v>2444</v>
      </c>
      <c r="V1409" s="70" t="s">
        <v>2444</v>
      </c>
      <c r="W1409" s="44" t="str">
        <f t="shared" si="325"/>
        <v/>
      </c>
      <c r="X1409" s="25" t="str">
        <f t="shared" si="326"/>
        <v/>
      </c>
      <c r="Y1409" s="1">
        <f t="shared" si="327"/>
        <v>1373</v>
      </c>
      <c r="Z1409" t="str">
        <f t="shared" si="328"/>
        <v>MNU_CONVX</v>
      </c>
      <c r="AA1409" s="161" t="str">
        <f>IF(ISNA(VLOOKUP(X1409,Sheet2!J:J,1,0)),"//","")</f>
        <v/>
      </c>
      <c r="AC1409" s="110" t="str">
        <f t="shared" si="329"/>
        <v/>
      </c>
      <c r="AD1409" t="b">
        <f t="shared" si="330"/>
        <v>1</v>
      </c>
    </row>
    <row r="1410" spans="1:30">
      <c r="A1410" s="56">
        <f t="shared" si="331"/>
        <v>1410</v>
      </c>
      <c r="B1410" s="55">
        <f t="shared" si="332"/>
        <v>1374</v>
      </c>
      <c r="C1410" s="59" t="s">
        <v>4105</v>
      </c>
      <c r="D1410" s="59" t="s">
        <v>7</v>
      </c>
      <c r="E1410" s="65" t="s">
        <v>401</v>
      </c>
      <c r="F1410" s="65" t="s">
        <v>401</v>
      </c>
      <c r="G1410" s="193">
        <v>0</v>
      </c>
      <c r="H1410" s="193">
        <v>0</v>
      </c>
      <c r="I1410" s="182" t="s">
        <v>16</v>
      </c>
      <c r="J1410" s="65" t="s">
        <v>1556</v>
      </c>
      <c r="K1410" s="66" t="s">
        <v>4125</v>
      </c>
      <c r="L1410" s="67"/>
      <c r="M1410" s="63" t="s">
        <v>2172</v>
      </c>
      <c r="N1410" s="13"/>
      <c r="O1410"/>
      <c r="P1410" t="str">
        <f t="shared" si="333"/>
        <v/>
      </c>
      <c r="Q1410" t="str">
        <f>IF(ISNA(VLOOKUP(AC1410,#REF!,1)),"//","")</f>
        <v/>
      </c>
      <c r="R1410"/>
      <c r="S1410" s="43" t="e">
        <f t="shared" si="324"/>
        <v>#REF!</v>
      </c>
      <c r="T1410" s="92" t="s">
        <v>2444</v>
      </c>
      <c r="U1410" s="70" t="s">
        <v>2444</v>
      </c>
      <c r="V1410" s="70" t="s">
        <v>2444</v>
      </c>
      <c r="W1410" s="44" t="str">
        <f t="shared" si="325"/>
        <v/>
      </c>
      <c r="X1410" s="25" t="str">
        <f t="shared" si="326"/>
        <v/>
      </c>
      <c r="Y1410" s="1">
        <f t="shared" si="327"/>
        <v>1374</v>
      </c>
      <c r="Z1410" t="str">
        <f t="shared" si="328"/>
        <v>MNU_ALPHAINTL</v>
      </c>
      <c r="AA1410" s="161" t="str">
        <f>IF(ISNA(VLOOKUP(X1410,Sheet2!J:J,1,0)),"//","")</f>
        <v/>
      </c>
      <c r="AC1410" s="110" t="str">
        <f t="shared" si="329"/>
        <v/>
      </c>
      <c r="AD1410" t="b">
        <f t="shared" si="330"/>
        <v>1</v>
      </c>
    </row>
    <row r="1411" spans="1:30">
      <c r="A1411" s="56">
        <f t="shared" si="331"/>
        <v>1411</v>
      </c>
      <c r="B1411" s="55">
        <f t="shared" si="332"/>
        <v>1375</v>
      </c>
      <c r="C1411" s="59" t="s">
        <v>4105</v>
      </c>
      <c r="D1411" s="59" t="s">
        <v>7</v>
      </c>
      <c r="E1411" s="65" t="s">
        <v>402</v>
      </c>
      <c r="F1411" s="65" t="s">
        <v>402</v>
      </c>
      <c r="G1411" s="193">
        <v>0</v>
      </c>
      <c r="H1411" s="193">
        <v>0</v>
      </c>
      <c r="I1411" s="182" t="s">
        <v>16</v>
      </c>
      <c r="J1411" s="65" t="s">
        <v>1556</v>
      </c>
      <c r="K1411" s="66" t="s">
        <v>4125</v>
      </c>
      <c r="L1411" s="67"/>
      <c r="M1411" s="63" t="s">
        <v>2174</v>
      </c>
      <c r="N1411" s="13"/>
      <c r="O1411"/>
      <c r="P1411" t="str">
        <f t="shared" si="333"/>
        <v/>
      </c>
      <c r="Q1411" t="str">
        <f>IF(ISNA(VLOOKUP(AC1411,#REF!,1)),"//","")</f>
        <v/>
      </c>
      <c r="R1411"/>
      <c r="S1411" s="43" t="e">
        <f t="shared" si="324"/>
        <v>#REF!</v>
      </c>
      <c r="T1411" s="92" t="s">
        <v>2444</v>
      </c>
      <c r="U1411" s="70" t="s">
        <v>2444</v>
      </c>
      <c r="V1411" s="70" t="s">
        <v>2444</v>
      </c>
      <c r="W1411" s="44" t="str">
        <f t="shared" si="325"/>
        <v/>
      </c>
      <c r="X1411" s="25" t="str">
        <f t="shared" si="326"/>
        <v/>
      </c>
      <c r="Y1411" s="1">
        <f t="shared" si="327"/>
        <v>1375</v>
      </c>
      <c r="Z1411" t="str">
        <f t="shared" si="328"/>
        <v>MNU_ALPHAMATH</v>
      </c>
      <c r="AA1411" s="161" t="str">
        <f>IF(ISNA(VLOOKUP(X1411,Sheet2!J:J,1,0)),"//","")</f>
        <v/>
      </c>
      <c r="AC1411" s="110" t="str">
        <f t="shared" si="329"/>
        <v/>
      </c>
      <c r="AD1411" t="b">
        <f t="shared" si="330"/>
        <v>1</v>
      </c>
    </row>
    <row r="1412" spans="1:30">
      <c r="A1412" s="56">
        <f t="shared" si="331"/>
        <v>1412</v>
      </c>
      <c r="B1412" s="55">
        <f t="shared" si="332"/>
        <v>1376</v>
      </c>
      <c r="C1412" s="59" t="s">
        <v>4105</v>
      </c>
      <c r="D1412" s="69" t="s">
        <v>3090</v>
      </c>
      <c r="E1412" s="65" t="s">
        <v>1467</v>
      </c>
      <c r="F1412" s="65" t="s">
        <v>1467</v>
      </c>
      <c r="G1412" s="193">
        <v>0</v>
      </c>
      <c r="H1412" s="193">
        <v>0</v>
      </c>
      <c r="I1412" s="182" t="s">
        <v>16</v>
      </c>
      <c r="J1412" s="65" t="s">
        <v>1556</v>
      </c>
      <c r="K1412" s="66" t="s">
        <v>4125</v>
      </c>
      <c r="L1412" s="59" t="s">
        <v>407</v>
      </c>
      <c r="M1412" s="63" t="s">
        <v>2179</v>
      </c>
      <c r="N1412" s="13"/>
      <c r="O1412"/>
      <c r="P1412" t="str">
        <f t="shared" si="333"/>
        <v/>
      </c>
      <c r="Q1412" t="str">
        <f>IF(ISNA(VLOOKUP(AC1412,#REF!,1)),"//","")</f>
        <v/>
      </c>
      <c r="R1412"/>
      <c r="S1412" s="43" t="e">
        <f t="shared" si="324"/>
        <v>#REF!</v>
      </c>
      <c r="T1412" s="92" t="s">
        <v>2444</v>
      </c>
      <c r="U1412" s="70" t="s">
        <v>2444</v>
      </c>
      <c r="V1412" s="70" t="s">
        <v>2444</v>
      </c>
      <c r="W1412" s="44" t="str">
        <f t="shared" si="325"/>
        <v/>
      </c>
      <c r="X1412" s="25" t="str">
        <f t="shared" si="326"/>
        <v/>
      </c>
      <c r="Y1412" s="1">
        <f t="shared" si="327"/>
        <v>1376</v>
      </c>
      <c r="Z1412" t="str">
        <f t="shared" si="328"/>
        <v>MNU_ALPHAFN</v>
      </c>
      <c r="AA1412" s="161" t="str">
        <f>IF(ISNA(VLOOKUP(X1412,Sheet2!J:J,1,0)),"//","")</f>
        <v/>
      </c>
      <c r="AC1412" s="110" t="str">
        <f t="shared" si="329"/>
        <v/>
      </c>
      <c r="AD1412" t="b">
        <f t="shared" si="330"/>
        <v>1</v>
      </c>
    </row>
    <row r="1413" spans="1:30">
      <c r="A1413" s="56">
        <f t="shared" si="331"/>
        <v>1413</v>
      </c>
      <c r="B1413" s="55">
        <f t="shared" si="332"/>
        <v>1377</v>
      </c>
      <c r="C1413" s="59" t="s">
        <v>4105</v>
      </c>
      <c r="D1413" s="59" t="s">
        <v>7</v>
      </c>
      <c r="E1413" s="65" t="s">
        <v>408</v>
      </c>
      <c r="F1413" s="65" t="s">
        <v>408</v>
      </c>
      <c r="G1413" s="193">
        <v>0</v>
      </c>
      <c r="H1413" s="193">
        <v>0</v>
      </c>
      <c r="I1413" s="182" t="s">
        <v>16</v>
      </c>
      <c r="J1413" s="65" t="s">
        <v>1556</v>
      </c>
      <c r="K1413" s="66" t="s">
        <v>4125</v>
      </c>
      <c r="L1413" s="67" t="s">
        <v>3479</v>
      </c>
      <c r="M1413" s="63" t="s">
        <v>2180</v>
      </c>
      <c r="N1413" s="13"/>
      <c r="O1413"/>
      <c r="P1413" t="str">
        <f t="shared" si="333"/>
        <v/>
      </c>
      <c r="Q1413" t="str">
        <f>IF(ISNA(VLOOKUP(AC1413,#REF!,1)),"//","")</f>
        <v/>
      </c>
      <c r="R1413"/>
      <c r="S1413" s="43" t="e">
        <f t="shared" ref="S1413:S1478" si="334">IF(X1413&lt;&gt;"",S1412+1,S1412)</f>
        <v>#REF!</v>
      </c>
      <c r="T1413" s="92" t="s">
        <v>2444</v>
      </c>
      <c r="U1413" s="70" t="s">
        <v>2444</v>
      </c>
      <c r="V1413" s="70" t="s">
        <v>2444</v>
      </c>
      <c r="W1413" s="44" t="str">
        <f t="shared" ref="W1413:W1478" si="33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3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37">B1413</f>
        <v>1377</v>
      </c>
      <c r="Z1413" t="str">
        <f t="shared" ref="Z1413:Z1478" si="338">M1413</f>
        <v>MNU_ALPHA_OMEGA</v>
      </c>
      <c r="AA1413" s="161" t="str">
        <f>IF(ISNA(VLOOKUP(X1413,Sheet2!J:J,1,0)),"//","")</f>
        <v/>
      </c>
      <c r="AC1413" s="110" t="str">
        <f t="shared" ref="AC1413:AC1478" si="33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40">X1413=AC1413</f>
        <v>1</v>
      </c>
    </row>
    <row r="1414" spans="1:30">
      <c r="A1414" s="56">
        <f t="shared" si="331"/>
        <v>1414</v>
      </c>
      <c r="B1414" s="55">
        <f t="shared" si="332"/>
        <v>1378</v>
      </c>
      <c r="C1414" s="59" t="s">
        <v>4105</v>
      </c>
      <c r="D1414" s="59" t="s">
        <v>7</v>
      </c>
      <c r="E1414" s="65" t="s">
        <v>2493</v>
      </c>
      <c r="F1414" s="65" t="s">
        <v>2493</v>
      </c>
      <c r="G1414" s="193">
        <v>0</v>
      </c>
      <c r="H1414" s="193">
        <v>0</v>
      </c>
      <c r="I1414" s="182" t="s">
        <v>16</v>
      </c>
      <c r="J1414" s="65" t="s">
        <v>1556</v>
      </c>
      <c r="K1414" s="66" t="s">
        <v>4125</v>
      </c>
      <c r="L1414" s="67" t="s">
        <v>3480</v>
      </c>
      <c r="M1414" s="63" t="s">
        <v>2181</v>
      </c>
      <c r="N1414" s="13"/>
      <c r="O1414"/>
      <c r="P1414" t="str">
        <f t="shared" si="333"/>
        <v/>
      </c>
      <c r="Q1414" t="str">
        <f>IF(ISNA(VLOOKUP(AC1414,#REF!,1)),"//","")</f>
        <v/>
      </c>
      <c r="R1414"/>
      <c r="S1414" s="43" t="e">
        <f t="shared" si="334"/>
        <v>#REF!</v>
      </c>
      <c r="T1414" s="92" t="s">
        <v>2444</v>
      </c>
      <c r="U1414" s="70" t="s">
        <v>2444</v>
      </c>
      <c r="V1414" s="70" t="s">
        <v>2444</v>
      </c>
      <c r="W1414" s="44" t="str">
        <f t="shared" si="335"/>
        <v/>
      </c>
      <c r="X1414" s="25" t="str">
        <f t="shared" si="336"/>
        <v/>
      </c>
      <c r="Y1414" s="1">
        <f t="shared" si="337"/>
        <v>1378</v>
      </c>
      <c r="Z1414" t="str">
        <f t="shared" si="338"/>
        <v>MNU_ALPHADOT</v>
      </c>
      <c r="AA1414" s="161" t="str">
        <f>IF(ISNA(VLOOKUP(X1414,Sheet2!J:J,1,0)),"//","")</f>
        <v/>
      </c>
      <c r="AC1414" s="110" t="str">
        <f t="shared" si="339"/>
        <v/>
      </c>
      <c r="AD1414" t="b">
        <f t="shared" si="340"/>
        <v>1</v>
      </c>
    </row>
    <row r="1415" spans="1:30">
      <c r="A1415" s="56">
        <f t="shared" si="331"/>
        <v>1415</v>
      </c>
      <c r="B1415" s="55">
        <f t="shared" si="332"/>
        <v>1379</v>
      </c>
      <c r="C1415" s="59" t="s">
        <v>4105</v>
      </c>
      <c r="D1415" s="59" t="s">
        <v>7</v>
      </c>
      <c r="E1415" s="65" t="s">
        <v>2494</v>
      </c>
      <c r="F1415" s="65" t="s">
        <v>2494</v>
      </c>
      <c r="G1415" s="193">
        <v>0</v>
      </c>
      <c r="H1415" s="193">
        <v>0</v>
      </c>
      <c r="I1415" s="182" t="s">
        <v>16</v>
      </c>
      <c r="J1415" s="65" t="s">
        <v>1556</v>
      </c>
      <c r="K1415" s="66" t="s">
        <v>4125</v>
      </c>
      <c r="L1415" s="67"/>
      <c r="M1415" s="63" t="s">
        <v>2491</v>
      </c>
      <c r="N1415" s="13"/>
      <c r="O1415"/>
      <c r="P1415" t="str">
        <f t="shared" si="333"/>
        <v/>
      </c>
      <c r="Q1415" t="str">
        <f>IF(ISNA(VLOOKUP(AC1415,#REF!,1)),"//","")</f>
        <v/>
      </c>
      <c r="R1415"/>
      <c r="S1415" s="43" t="e">
        <f t="shared" si="334"/>
        <v>#REF!</v>
      </c>
      <c r="T1415" s="92" t="s">
        <v>2444</v>
      </c>
      <c r="U1415" s="70" t="s">
        <v>2444</v>
      </c>
      <c r="V1415" s="70" t="s">
        <v>2444</v>
      </c>
      <c r="W1415" s="44" t="str">
        <f t="shared" si="335"/>
        <v/>
      </c>
      <c r="X1415" s="25" t="str">
        <f t="shared" si="336"/>
        <v/>
      </c>
      <c r="Y1415" s="1">
        <f t="shared" si="337"/>
        <v>1379</v>
      </c>
      <c r="Z1415" t="str">
        <f t="shared" si="338"/>
        <v>MNU_SYSFL</v>
      </c>
      <c r="AA1415" s="161" t="str">
        <f>IF(ISNA(VLOOKUP(X1415,Sheet2!J:J,1,0)),"//","")</f>
        <v/>
      </c>
      <c r="AC1415" s="110" t="str">
        <f t="shared" si="339"/>
        <v/>
      </c>
      <c r="AD1415" t="b">
        <f t="shared" si="340"/>
        <v>1</v>
      </c>
    </row>
    <row r="1416" spans="1:30">
      <c r="A1416" s="56">
        <f t="shared" si="331"/>
        <v>1416</v>
      </c>
      <c r="B1416" s="55">
        <f t="shared" si="332"/>
        <v>1380</v>
      </c>
      <c r="C1416" s="59" t="s">
        <v>4105</v>
      </c>
      <c r="D1416" s="59" t="s">
        <v>7</v>
      </c>
      <c r="E1416" s="65" t="s">
        <v>460</v>
      </c>
      <c r="F1416" s="65" t="s">
        <v>460</v>
      </c>
      <c r="G1416" s="193">
        <v>0</v>
      </c>
      <c r="H1416" s="193">
        <v>0</v>
      </c>
      <c r="I1416" s="182" t="s">
        <v>16</v>
      </c>
      <c r="J1416" s="65" t="s">
        <v>1556</v>
      </c>
      <c r="K1416" s="66" t="s">
        <v>4125</v>
      </c>
      <c r="L1416" s="67"/>
      <c r="M1416" s="63" t="s">
        <v>2259</v>
      </c>
      <c r="N1416" s="13"/>
      <c r="O1416"/>
      <c r="P1416" t="str">
        <f t="shared" si="333"/>
        <v/>
      </c>
      <c r="Q1416" t="str">
        <f>IF(ISNA(VLOOKUP(AC1416,#REF!,1)),"//","")</f>
        <v/>
      </c>
      <c r="R1416"/>
      <c r="S1416" s="43" t="e">
        <f t="shared" si="334"/>
        <v>#REF!</v>
      </c>
      <c r="T1416" s="92" t="s">
        <v>2444</v>
      </c>
      <c r="U1416" s="70" t="s">
        <v>2444</v>
      </c>
      <c r="V1416" s="70" t="s">
        <v>2444</v>
      </c>
      <c r="W1416" s="44" t="str">
        <f t="shared" si="335"/>
        <v/>
      </c>
      <c r="X1416" s="25" t="str">
        <f t="shared" si="336"/>
        <v/>
      </c>
      <c r="Y1416" s="1">
        <f t="shared" si="337"/>
        <v>1380</v>
      </c>
      <c r="Z1416" t="str">
        <f t="shared" si="338"/>
        <v>MNU_Sf</v>
      </c>
      <c r="AA1416" s="161" t="str">
        <f>IF(ISNA(VLOOKUP(X1416,Sheet2!J:J,1,0)),"//","")</f>
        <v/>
      </c>
      <c r="AC1416" s="110" t="str">
        <f t="shared" si="339"/>
        <v/>
      </c>
      <c r="AD1416" t="b">
        <f t="shared" si="340"/>
        <v>1</v>
      </c>
    </row>
    <row r="1417" spans="1:30">
      <c r="A1417" s="56">
        <f t="shared" si="331"/>
        <v>1417</v>
      </c>
      <c r="B1417" s="55">
        <f t="shared" si="332"/>
        <v>1381</v>
      </c>
      <c r="C1417" s="59" t="s">
        <v>4105</v>
      </c>
      <c r="D1417" s="59" t="s">
        <v>7</v>
      </c>
      <c r="E1417" s="65" t="s">
        <v>461</v>
      </c>
      <c r="F1417" s="65" t="s">
        <v>461</v>
      </c>
      <c r="G1417" s="193">
        <v>0</v>
      </c>
      <c r="H1417" s="193">
        <v>0</v>
      </c>
      <c r="I1417" s="182" t="s">
        <v>16</v>
      </c>
      <c r="J1417" s="65" t="s">
        <v>1556</v>
      </c>
      <c r="K1417" s="66" t="s">
        <v>4125</v>
      </c>
      <c r="L1417" s="67"/>
      <c r="M1417" s="63" t="s">
        <v>2260</v>
      </c>
      <c r="N1417" s="13"/>
      <c r="O1417"/>
      <c r="P1417" t="str">
        <f t="shared" si="333"/>
        <v/>
      </c>
      <c r="Q1417" t="str">
        <f>IF(ISNA(VLOOKUP(AC1417,#REF!,1)),"//","")</f>
        <v/>
      </c>
      <c r="R1417"/>
      <c r="S1417" s="43" t="e">
        <f t="shared" si="334"/>
        <v>#REF!</v>
      </c>
      <c r="T1417" s="92" t="s">
        <v>2444</v>
      </c>
      <c r="U1417" s="70" t="s">
        <v>2444</v>
      </c>
      <c r="V1417" s="70" t="s">
        <v>2444</v>
      </c>
      <c r="W1417" s="44" t="str">
        <f t="shared" si="335"/>
        <v/>
      </c>
      <c r="X1417" s="25" t="str">
        <f t="shared" si="336"/>
        <v/>
      </c>
      <c r="Y1417" s="1">
        <f t="shared" si="337"/>
        <v>1381</v>
      </c>
      <c r="Z1417" t="str">
        <f t="shared" si="338"/>
        <v>MNU_Sfdx</v>
      </c>
      <c r="AA1417" s="161" t="str">
        <f>IF(ISNA(VLOOKUP(X1417,Sheet2!J:J,1,0)),"//","")</f>
        <v/>
      </c>
      <c r="AC1417" s="110" t="str">
        <f t="shared" si="339"/>
        <v/>
      </c>
      <c r="AD1417" t="b">
        <f t="shared" si="340"/>
        <v>1</v>
      </c>
    </row>
    <row r="1418" spans="1:30">
      <c r="A1418" s="56">
        <f t="shared" ref="A1418:A1481" si="341">IF(B1418=INT(B1418),ROW(),"")</f>
        <v>1418</v>
      </c>
      <c r="B1418" s="55">
        <f t="shared" ref="B1418:B1481" si="342">IF(AND(MID(C1418,2,1)&lt;&gt;"/",MID(C1418,1,1)="/"),INT(B1417)+1,B1417+0.01)</f>
        <v>1382</v>
      </c>
      <c r="C1418" s="59" t="s">
        <v>4105</v>
      </c>
      <c r="D1418" s="69" t="s">
        <v>3090</v>
      </c>
      <c r="E1418" s="65" t="s">
        <v>467</v>
      </c>
      <c r="F1418" s="65" t="s">
        <v>467</v>
      </c>
      <c r="G1418" s="193">
        <v>0</v>
      </c>
      <c r="H1418" s="193">
        <v>0</v>
      </c>
      <c r="I1418" s="182" t="s">
        <v>16</v>
      </c>
      <c r="J1418" s="65" t="s">
        <v>1556</v>
      </c>
      <c r="K1418" s="66" t="s">
        <v>4125</v>
      </c>
      <c r="L1418" s="59" t="s">
        <v>468</v>
      </c>
      <c r="M1418" s="63" t="s">
        <v>2270</v>
      </c>
      <c r="N1418" s="13"/>
      <c r="O1418"/>
      <c r="P1418" t="str">
        <f t="shared" si="333"/>
        <v/>
      </c>
      <c r="Q1418" t="str">
        <f>IF(ISNA(VLOOKUP(AC1418,#REF!,1)),"//","")</f>
        <v/>
      </c>
      <c r="R1418"/>
      <c r="S1418" s="43" t="e">
        <f t="shared" si="334"/>
        <v>#REF!</v>
      </c>
      <c r="T1418" s="92" t="s">
        <v>2444</v>
      </c>
      <c r="U1418" s="70" t="s">
        <v>2444</v>
      </c>
      <c r="V1418" s="70" t="s">
        <v>2444</v>
      </c>
      <c r="W1418" s="44" t="str">
        <f t="shared" si="335"/>
        <v/>
      </c>
      <c r="X1418" s="25" t="str">
        <f t="shared" si="336"/>
        <v/>
      </c>
      <c r="Y1418" s="1">
        <f t="shared" si="337"/>
        <v>1382</v>
      </c>
      <c r="Z1418" t="str">
        <f t="shared" si="338"/>
        <v>MNU_ANGLECONV</v>
      </c>
      <c r="AA1418" s="161" t="str">
        <f>IF(ISNA(VLOOKUP(X1418,Sheet2!J:J,1,0)),"//","")</f>
        <v/>
      </c>
      <c r="AC1418" s="110" t="str">
        <f t="shared" si="339"/>
        <v/>
      </c>
      <c r="AD1418" t="b">
        <f t="shared" si="340"/>
        <v>1</v>
      </c>
    </row>
    <row r="1419" spans="1:30">
      <c r="A1419" s="56">
        <f t="shared" si="341"/>
        <v>1419</v>
      </c>
      <c r="B1419" s="55">
        <f t="shared" si="342"/>
        <v>1383</v>
      </c>
      <c r="C1419" s="59" t="s">
        <v>4105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82" t="s">
        <v>16</v>
      </c>
      <c r="J1419" s="65" t="s">
        <v>1556</v>
      </c>
      <c r="K1419" s="66" t="s">
        <v>4125</v>
      </c>
      <c r="L1419" s="59" t="s">
        <v>3481</v>
      </c>
      <c r="M1419" s="63" t="s">
        <v>2308</v>
      </c>
      <c r="N1419" s="13"/>
      <c r="O1419"/>
      <c r="P1419" t="str">
        <f t="shared" si="333"/>
        <v/>
      </c>
      <c r="Q1419" t="str">
        <f>IF(ISNA(VLOOKUP(AC1419,#REF!,1)),"//","")</f>
        <v/>
      </c>
      <c r="R1419"/>
      <c r="S1419" s="43" t="e">
        <f t="shared" si="334"/>
        <v>#REF!</v>
      </c>
      <c r="T1419" s="92" t="s">
        <v>2444</v>
      </c>
      <c r="U1419" s="70" t="s">
        <v>2444</v>
      </c>
      <c r="V1419" s="70" t="s">
        <v>2444</v>
      </c>
      <c r="W1419" s="44" t="str">
        <f t="shared" si="335"/>
        <v/>
      </c>
      <c r="X1419" s="25" t="str">
        <f t="shared" si="336"/>
        <v/>
      </c>
      <c r="Y1419" s="1">
        <f t="shared" si="337"/>
        <v>1383</v>
      </c>
      <c r="Z1419" t="str">
        <f t="shared" si="338"/>
        <v>MNU_alpha_omega</v>
      </c>
      <c r="AA1419" s="161" t="str">
        <f>IF(ISNA(VLOOKUP(X1419,Sheet2!J:J,1,0)),"//","")</f>
        <v/>
      </c>
      <c r="AC1419" s="110" t="str">
        <f t="shared" si="339"/>
        <v/>
      </c>
      <c r="AD1419" t="b">
        <f t="shared" si="340"/>
        <v>1</v>
      </c>
    </row>
    <row r="1420" spans="1:30">
      <c r="A1420" s="56">
        <f t="shared" si="341"/>
        <v>1420</v>
      </c>
      <c r="B1420" s="55">
        <f t="shared" si="342"/>
        <v>1384</v>
      </c>
      <c r="C1420" s="59" t="s">
        <v>4105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82" t="s">
        <v>16</v>
      </c>
      <c r="J1420" s="65" t="s">
        <v>1556</v>
      </c>
      <c r="K1420" s="66" t="s">
        <v>4125</v>
      </c>
      <c r="L1420" s="59" t="s">
        <v>3482</v>
      </c>
      <c r="M1420" s="63" t="s">
        <v>2309</v>
      </c>
      <c r="N1420" s="13"/>
      <c r="O1420"/>
      <c r="P1420" t="str">
        <f t="shared" si="333"/>
        <v/>
      </c>
      <c r="Q1420" t="str">
        <f>IF(ISNA(VLOOKUP(AC1420,#REF!,1)),"//","")</f>
        <v/>
      </c>
      <c r="R1420"/>
      <c r="S1420" s="43" t="e">
        <f t="shared" si="334"/>
        <v>#REF!</v>
      </c>
      <c r="T1420" s="92" t="s">
        <v>2444</v>
      </c>
      <c r="U1420" s="70" t="s">
        <v>2444</v>
      </c>
      <c r="V1420" s="70" t="s">
        <v>2444</v>
      </c>
      <c r="W1420" s="44" t="str">
        <f t="shared" si="335"/>
        <v/>
      </c>
      <c r="X1420" s="25" t="str">
        <f t="shared" si="336"/>
        <v/>
      </c>
      <c r="Y1420" s="1">
        <f t="shared" si="337"/>
        <v>1384</v>
      </c>
      <c r="Z1420" t="str">
        <f t="shared" si="338"/>
        <v>MNU_ALPHAintl</v>
      </c>
      <c r="AA1420" s="161" t="str">
        <f>IF(ISNA(VLOOKUP(X1420,Sheet2!J:J,1,0)),"//","")</f>
        <v/>
      </c>
      <c r="AC1420" s="110" t="str">
        <f t="shared" si="339"/>
        <v/>
      </c>
      <c r="AD1420" t="b">
        <f t="shared" si="340"/>
        <v>1</v>
      </c>
    </row>
    <row r="1421" spans="1:30">
      <c r="A1421" s="56">
        <f t="shared" si="341"/>
        <v>1421</v>
      </c>
      <c r="B1421" s="55">
        <f t="shared" si="342"/>
        <v>1385</v>
      </c>
      <c r="C1421" s="59" t="s">
        <v>4105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1556</v>
      </c>
      <c r="K1421" s="66" t="s">
        <v>4125</v>
      </c>
      <c r="L1421" s="67"/>
      <c r="M1421" s="63" t="s">
        <v>2325</v>
      </c>
      <c r="N1421" s="13"/>
      <c r="O1421"/>
      <c r="P1421" t="str">
        <f t="shared" si="333"/>
        <v>NOT EQUAL</v>
      </c>
      <c r="Q1421" t="str">
        <f>IF(ISNA(VLOOKUP(AC1421,#REF!,1)),"//","")</f>
        <v/>
      </c>
      <c r="R1421"/>
      <c r="S1421" s="43" t="e">
        <f t="shared" si="334"/>
        <v>#REF!</v>
      </c>
      <c r="T1421" s="92" t="s">
        <v>2444</v>
      </c>
      <c r="U1421" s="70" t="s">
        <v>2444</v>
      </c>
      <c r="V1421" s="70" t="s">
        <v>2444</v>
      </c>
      <c r="W1421" s="44" t="str">
        <f t="shared" si="335"/>
        <v/>
      </c>
      <c r="X1421" s="25" t="str">
        <f t="shared" si="336"/>
        <v/>
      </c>
      <c r="Y1421" s="1">
        <f t="shared" si="337"/>
        <v>1385</v>
      </c>
      <c r="Z1421" t="str">
        <f t="shared" si="338"/>
        <v>MNU_TAM</v>
      </c>
      <c r="AA1421" s="161" t="str">
        <f>IF(ISNA(VLOOKUP(X1421,Sheet2!J:J,1,0)),"//","")</f>
        <v/>
      </c>
      <c r="AC1421" s="110" t="str">
        <f t="shared" si="339"/>
        <v/>
      </c>
      <c r="AD1421" t="b">
        <f t="shared" si="340"/>
        <v>1</v>
      </c>
    </row>
    <row r="1422" spans="1:30">
      <c r="A1422" s="56">
        <f t="shared" si="341"/>
        <v>1422</v>
      </c>
      <c r="B1422" s="55">
        <f t="shared" si="342"/>
        <v>1386</v>
      </c>
      <c r="C1422" s="59" t="s">
        <v>4105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1556</v>
      </c>
      <c r="K1422" s="66" t="s">
        <v>4125</v>
      </c>
      <c r="L1422" s="67"/>
      <c r="M1422" s="63" t="s">
        <v>2326</v>
      </c>
      <c r="N1422" s="13"/>
      <c r="O1422"/>
      <c r="P1422" t="str">
        <f t="shared" si="333"/>
        <v>NOT EQUAL</v>
      </c>
      <c r="Q1422" t="str">
        <f>IF(ISNA(VLOOKUP(AC1422,#REF!,1)),"//","")</f>
        <v/>
      </c>
      <c r="R1422"/>
      <c r="S1422" s="43" t="e">
        <f t="shared" si="334"/>
        <v>#REF!</v>
      </c>
      <c r="T1422" s="92" t="s">
        <v>2444</v>
      </c>
      <c r="U1422" s="70" t="s">
        <v>2444</v>
      </c>
      <c r="V1422" s="70" t="s">
        <v>2444</v>
      </c>
      <c r="W1422" s="44" t="str">
        <f t="shared" si="335"/>
        <v/>
      </c>
      <c r="X1422" s="25" t="str">
        <f t="shared" si="336"/>
        <v/>
      </c>
      <c r="Y1422" s="1">
        <f t="shared" si="337"/>
        <v>1386</v>
      </c>
      <c r="Z1422" t="str">
        <f t="shared" si="338"/>
        <v>MNU_TAMCMP</v>
      </c>
      <c r="AA1422" s="161" t="str">
        <f>IF(ISNA(VLOOKUP(X1422,Sheet2!J:J,1,0)),"//","")</f>
        <v/>
      </c>
      <c r="AC1422" s="110" t="str">
        <f t="shared" si="339"/>
        <v/>
      </c>
      <c r="AD1422" t="b">
        <f t="shared" si="340"/>
        <v>1</v>
      </c>
    </row>
    <row r="1423" spans="1:30">
      <c r="A1423" s="56">
        <f t="shared" si="341"/>
        <v>1423</v>
      </c>
      <c r="B1423" s="55">
        <f t="shared" si="342"/>
        <v>1387</v>
      </c>
      <c r="C1423" s="59" t="s">
        <v>4105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1556</v>
      </c>
      <c r="K1423" s="66" t="s">
        <v>4125</v>
      </c>
      <c r="L1423" s="67"/>
      <c r="M1423" s="63" t="s">
        <v>2327</v>
      </c>
      <c r="N1423" s="13"/>
      <c r="O1423"/>
      <c r="P1423" t="str">
        <f t="shared" si="333"/>
        <v>NOT EQUAL</v>
      </c>
      <c r="Q1423" t="str">
        <f>IF(ISNA(VLOOKUP(AC1423,#REF!,1)),"//","")</f>
        <v/>
      </c>
      <c r="R1423"/>
      <c r="S1423" s="43" t="e">
        <f t="shared" si="334"/>
        <v>#REF!</v>
      </c>
      <c r="T1423" s="92" t="s">
        <v>2444</v>
      </c>
      <c r="U1423" s="70" t="s">
        <v>2444</v>
      </c>
      <c r="V1423" s="70" t="s">
        <v>2444</v>
      </c>
      <c r="W1423" s="44" t="str">
        <f t="shared" si="335"/>
        <v/>
      </c>
      <c r="X1423" s="25" t="str">
        <f t="shared" si="336"/>
        <v/>
      </c>
      <c r="Y1423" s="1">
        <f t="shared" si="337"/>
        <v>1387</v>
      </c>
      <c r="Z1423" t="str">
        <f t="shared" si="338"/>
        <v>MNU_TAMSTORCL</v>
      </c>
      <c r="AA1423" s="161" t="str">
        <f>IF(ISNA(VLOOKUP(X1423,Sheet2!J:J,1,0)),"//","")</f>
        <v/>
      </c>
      <c r="AC1423" s="110" t="str">
        <f t="shared" si="339"/>
        <v/>
      </c>
      <c r="AD1423" t="b">
        <f t="shared" si="340"/>
        <v>1</v>
      </c>
    </row>
    <row r="1424" spans="1:30">
      <c r="A1424" s="56">
        <f t="shared" si="341"/>
        <v>1424</v>
      </c>
      <c r="B1424" s="55">
        <f t="shared" si="342"/>
        <v>1388</v>
      </c>
      <c r="C1424" s="59" t="s">
        <v>4105</v>
      </c>
      <c r="D1424" s="83" t="s">
        <v>3090</v>
      </c>
      <c r="E1424" s="65" t="s">
        <v>1027</v>
      </c>
      <c r="F1424" s="65" t="s">
        <v>1027</v>
      </c>
      <c r="G1424" s="73">
        <v>0</v>
      </c>
      <c r="H1424" s="73">
        <v>0</v>
      </c>
      <c r="I1424" s="182" t="s">
        <v>16</v>
      </c>
      <c r="J1424" s="65" t="s">
        <v>1556</v>
      </c>
      <c r="K1424" s="66" t="s">
        <v>4125</v>
      </c>
      <c r="L1424" s="67"/>
      <c r="M1424" s="63" t="s">
        <v>2348</v>
      </c>
      <c r="N1424" s="13"/>
      <c r="O1424"/>
      <c r="P1424" t="str">
        <f t="shared" si="333"/>
        <v/>
      </c>
      <c r="Q1424" t="str">
        <f>IF(ISNA(VLOOKUP(AC1424,#REF!,1)),"//","")</f>
        <v/>
      </c>
      <c r="R1424"/>
      <c r="S1424" s="43" t="e">
        <f t="shared" si="334"/>
        <v>#REF!</v>
      </c>
      <c r="T1424" s="92" t="s">
        <v>2444</v>
      </c>
      <c r="U1424" s="70" t="s">
        <v>2444</v>
      </c>
      <c r="V1424" s="70" t="s">
        <v>2444</v>
      </c>
      <c r="W1424" s="44" t="str">
        <f t="shared" si="335"/>
        <v/>
      </c>
      <c r="X1424" s="25" t="str">
        <f t="shared" si="336"/>
        <v/>
      </c>
      <c r="Y1424" s="1">
        <f t="shared" si="337"/>
        <v>1388</v>
      </c>
      <c r="Z1424" t="str">
        <f t="shared" si="338"/>
        <v>MNU_SUMS</v>
      </c>
      <c r="AA1424" s="161" t="str">
        <f>IF(ISNA(VLOOKUP(X1424,Sheet2!J:J,1,0)),"//","")</f>
        <v/>
      </c>
      <c r="AC1424" s="110" t="str">
        <f t="shared" si="339"/>
        <v/>
      </c>
      <c r="AD1424" t="b">
        <f t="shared" si="340"/>
        <v>1</v>
      </c>
    </row>
    <row r="1425" spans="1:30">
      <c r="A1425" s="56">
        <f t="shared" si="341"/>
        <v>1425</v>
      </c>
      <c r="B1425" s="55">
        <f t="shared" si="342"/>
        <v>1389</v>
      </c>
      <c r="C1425" s="59" t="s">
        <v>4105</v>
      </c>
      <c r="D1425" s="59" t="s">
        <v>7</v>
      </c>
      <c r="E1425" s="155" t="s">
        <v>2584</v>
      </c>
      <c r="F1425" s="155" t="s">
        <v>2584</v>
      </c>
      <c r="G1425" s="76">
        <v>0</v>
      </c>
      <c r="H1425" s="76">
        <v>0</v>
      </c>
      <c r="I1425" s="182" t="s">
        <v>16</v>
      </c>
      <c r="J1425" s="65" t="s">
        <v>1556</v>
      </c>
      <c r="K1425" s="66" t="s">
        <v>4125</v>
      </c>
      <c r="L1425" s="67"/>
      <c r="M1425" s="63" t="s">
        <v>2586</v>
      </c>
      <c r="N1425" s="13"/>
      <c r="O1425"/>
      <c r="P1425" t="str">
        <f t="shared" si="333"/>
        <v/>
      </c>
      <c r="Q1425" t="str">
        <f>IF(ISNA(VLOOKUP(AC1425,#REF!,1)),"//","")</f>
        <v/>
      </c>
      <c r="R1425"/>
      <c r="S1425" s="43" t="e">
        <f t="shared" si="334"/>
        <v>#REF!</v>
      </c>
      <c r="T1425" s="92" t="s">
        <v>2444</v>
      </c>
      <c r="U1425" s="70" t="s">
        <v>2444</v>
      </c>
      <c r="V1425" s="70" t="s">
        <v>2444</v>
      </c>
      <c r="W1425" s="44" t="str">
        <f t="shared" si="335"/>
        <v/>
      </c>
      <c r="X1425" s="25" t="str">
        <f t="shared" si="336"/>
        <v/>
      </c>
      <c r="Y1425" s="1">
        <f t="shared" si="337"/>
        <v>1389</v>
      </c>
      <c r="Z1425" t="str">
        <f t="shared" si="338"/>
        <v>MNU_VAR</v>
      </c>
      <c r="AA1425" s="161" t="str">
        <f>IF(ISNA(VLOOKUP(X1425,Sheet2!J:J,1,0)),"//","")</f>
        <v/>
      </c>
      <c r="AC1425" s="110" t="str">
        <f t="shared" si="339"/>
        <v/>
      </c>
      <c r="AD1425" t="b">
        <f t="shared" si="340"/>
        <v>1</v>
      </c>
    </row>
    <row r="1426" spans="1:30">
      <c r="A1426" s="56">
        <f t="shared" si="341"/>
        <v>1426</v>
      </c>
      <c r="B1426" s="55">
        <f t="shared" si="342"/>
        <v>1390</v>
      </c>
      <c r="C1426" s="59" t="s">
        <v>4105</v>
      </c>
      <c r="D1426" s="59" t="s">
        <v>7</v>
      </c>
      <c r="E1426" s="155" t="s">
        <v>533</v>
      </c>
      <c r="F1426" s="155" t="s">
        <v>2585</v>
      </c>
      <c r="G1426" s="76">
        <v>0</v>
      </c>
      <c r="H1426" s="76">
        <v>0</v>
      </c>
      <c r="I1426" s="65" t="s">
        <v>1</v>
      </c>
      <c r="J1426" s="65" t="s">
        <v>1556</v>
      </c>
      <c r="K1426" s="66" t="s">
        <v>4125</v>
      </c>
      <c r="L1426" s="67"/>
      <c r="M1426" s="63" t="s">
        <v>2587</v>
      </c>
      <c r="N1426" s="13"/>
      <c r="O1426"/>
      <c r="P1426" t="str">
        <f t="shared" si="333"/>
        <v>NOT EQUAL</v>
      </c>
      <c r="Q1426" t="str">
        <f>IF(ISNA(VLOOKUP(AC1426,#REF!,1)),"//","")</f>
        <v/>
      </c>
      <c r="R1426"/>
      <c r="S1426" s="43" t="e">
        <f t="shared" si="334"/>
        <v>#REF!</v>
      </c>
      <c r="T1426" s="92" t="s">
        <v>2444</v>
      </c>
      <c r="U1426" s="70" t="s">
        <v>2444</v>
      </c>
      <c r="V1426" s="70" t="s">
        <v>2444</v>
      </c>
      <c r="W1426" s="44" t="str">
        <f t="shared" si="335"/>
        <v/>
      </c>
      <c r="X1426" s="25" t="str">
        <f t="shared" si="336"/>
        <v/>
      </c>
      <c r="Y1426" s="1">
        <f t="shared" si="337"/>
        <v>1390</v>
      </c>
      <c r="Z1426" t="str">
        <f t="shared" si="338"/>
        <v>MNU_TAMFLAG</v>
      </c>
      <c r="AA1426" s="161" t="str">
        <f>IF(ISNA(VLOOKUP(X1426,Sheet2!J:J,1,0)),"//","")</f>
        <v/>
      </c>
      <c r="AC1426" s="110" t="str">
        <f t="shared" si="339"/>
        <v/>
      </c>
      <c r="AD1426" t="b">
        <f t="shared" si="340"/>
        <v>1</v>
      </c>
    </row>
    <row r="1427" spans="1:30">
      <c r="A1427" s="56">
        <f t="shared" si="341"/>
        <v>1427</v>
      </c>
      <c r="B1427" s="55">
        <f t="shared" si="342"/>
        <v>1391</v>
      </c>
      <c r="C1427" s="59" t="s">
        <v>4105</v>
      </c>
      <c r="D1427" s="59" t="s">
        <v>7</v>
      </c>
      <c r="E1427" s="155" t="s">
        <v>533</v>
      </c>
      <c r="F1427" s="155" t="s">
        <v>2773</v>
      </c>
      <c r="G1427" s="76">
        <v>0</v>
      </c>
      <c r="H1427" s="76">
        <v>0</v>
      </c>
      <c r="I1427" s="65" t="s">
        <v>1</v>
      </c>
      <c r="J1427" s="65" t="s">
        <v>1556</v>
      </c>
      <c r="K1427" s="66" t="s">
        <v>4125</v>
      </c>
      <c r="L1427" s="62"/>
      <c r="M1427" s="63" t="s">
        <v>2772</v>
      </c>
      <c r="N1427" s="13"/>
      <c r="O1427"/>
      <c r="P1427" t="str">
        <f t="shared" si="333"/>
        <v>NOT EQUAL</v>
      </c>
      <c r="Q1427" t="str">
        <f>IF(ISNA(VLOOKUP(AC1427,#REF!,1)),"//","")</f>
        <v/>
      </c>
      <c r="R1427"/>
      <c r="S1427" s="43" t="e">
        <f t="shared" si="334"/>
        <v>#REF!</v>
      </c>
      <c r="T1427" s="92" t="s">
        <v>2444</v>
      </c>
      <c r="U1427" s="70" t="s">
        <v>2444</v>
      </c>
      <c r="V1427" s="70" t="s">
        <v>2444</v>
      </c>
      <c r="W1427" s="44" t="str">
        <f t="shared" si="335"/>
        <v/>
      </c>
      <c r="X1427" s="25" t="str">
        <f t="shared" si="336"/>
        <v/>
      </c>
      <c r="Y1427" s="1">
        <f t="shared" si="337"/>
        <v>1391</v>
      </c>
      <c r="Z1427" t="str">
        <f t="shared" si="338"/>
        <v>MNU_TAMSHUFFLE</v>
      </c>
      <c r="AA1427" s="161" t="str">
        <f>IF(ISNA(VLOOKUP(X1427,Sheet2!J:J,1,0)),"//","")</f>
        <v/>
      </c>
      <c r="AC1427" s="110" t="str">
        <f t="shared" si="339"/>
        <v/>
      </c>
      <c r="AD1427" t="b">
        <f t="shared" si="340"/>
        <v>1</v>
      </c>
    </row>
    <row r="1428" spans="1:30">
      <c r="A1428" s="56">
        <f t="shared" si="341"/>
        <v>1428</v>
      </c>
      <c r="B1428" s="55">
        <f t="shared" si="342"/>
        <v>1392</v>
      </c>
      <c r="C1428" s="59" t="s">
        <v>4105</v>
      </c>
      <c r="D1428" s="59" t="s">
        <v>7</v>
      </c>
      <c r="E1428" s="155" t="s">
        <v>3483</v>
      </c>
      <c r="F1428" s="155" t="s">
        <v>3483</v>
      </c>
      <c r="G1428" s="76">
        <v>0</v>
      </c>
      <c r="H1428" s="76">
        <v>0</v>
      </c>
      <c r="I1428" s="182" t="s">
        <v>16</v>
      </c>
      <c r="J1428" s="65" t="s">
        <v>1556</v>
      </c>
      <c r="K1428" s="66" t="s">
        <v>4125</v>
      </c>
      <c r="L1428" s="67"/>
      <c r="M1428" s="63" t="s">
        <v>3700</v>
      </c>
      <c r="N1428" s="13"/>
      <c r="O1428"/>
      <c r="P1428" t="str">
        <f t="shared" si="333"/>
        <v/>
      </c>
      <c r="Q1428" t="str">
        <f>IF(ISNA(VLOOKUP(AC1428,#REF!,1)),"//","")</f>
        <v/>
      </c>
      <c r="R1428"/>
      <c r="S1428" s="43" t="e">
        <f t="shared" si="334"/>
        <v>#REF!</v>
      </c>
      <c r="T1428" s="92"/>
      <c r="U1428" s="70"/>
      <c r="V1428" s="70"/>
      <c r="W1428" s="44" t="str">
        <f t="shared" si="335"/>
        <v/>
      </c>
      <c r="X1428" s="25" t="str">
        <f t="shared" si="336"/>
        <v/>
      </c>
      <c r="Y1428" s="1">
        <f t="shared" si="337"/>
        <v>1392</v>
      </c>
      <c r="Z1428" t="str">
        <f t="shared" si="338"/>
        <v>MNU_PROG</v>
      </c>
      <c r="AA1428" s="161" t="str">
        <f>IF(ISNA(VLOOKUP(X1428,Sheet2!J:J,1,0)),"//","")</f>
        <v/>
      </c>
      <c r="AC1428" s="110" t="str">
        <f t="shared" si="339"/>
        <v/>
      </c>
      <c r="AD1428" t="b">
        <f t="shared" si="340"/>
        <v>1</v>
      </c>
    </row>
    <row r="1429" spans="1:30">
      <c r="A1429" s="56">
        <f t="shared" si="341"/>
        <v>1429</v>
      </c>
      <c r="B1429" s="55">
        <f t="shared" si="342"/>
        <v>1393</v>
      </c>
      <c r="C1429" s="59" t="s">
        <v>4105</v>
      </c>
      <c r="D1429" s="59" t="s">
        <v>7</v>
      </c>
      <c r="E1429" s="155" t="s">
        <v>533</v>
      </c>
      <c r="F1429" s="155" t="s">
        <v>3484</v>
      </c>
      <c r="G1429" s="75">
        <v>0</v>
      </c>
      <c r="H1429" s="75">
        <v>0</v>
      </c>
      <c r="I1429" s="65" t="s">
        <v>1</v>
      </c>
      <c r="J1429" s="65" t="s">
        <v>1556</v>
      </c>
      <c r="K1429" s="66" t="s">
        <v>4125</v>
      </c>
      <c r="L1429" s="67"/>
      <c r="M1429" s="63" t="s">
        <v>3701</v>
      </c>
      <c r="N1429" s="13"/>
      <c r="O1429"/>
      <c r="P1429" t="str">
        <f t="shared" si="333"/>
        <v>NOT EQUAL</v>
      </c>
      <c r="Q1429" t="str">
        <f>IF(ISNA(VLOOKUP(AC1429,#REF!,1)),"//","")</f>
        <v/>
      </c>
      <c r="R1429"/>
      <c r="S1429" s="43" t="e">
        <f t="shared" si="334"/>
        <v>#REF!</v>
      </c>
      <c r="T1429" s="92"/>
      <c r="U1429" s="70"/>
      <c r="V1429" s="70"/>
      <c r="W1429" s="44" t="str">
        <f t="shared" si="335"/>
        <v/>
      </c>
      <c r="X1429" s="25" t="str">
        <f t="shared" si="336"/>
        <v/>
      </c>
      <c r="Y1429" s="1">
        <f t="shared" si="337"/>
        <v>1393</v>
      </c>
      <c r="Z1429" t="str">
        <f t="shared" si="338"/>
        <v>MNU_TAMLABEL</v>
      </c>
      <c r="AA1429" s="161" t="str">
        <f>IF(ISNA(VLOOKUP(X1429,Sheet2!J:J,1,0)),"//","")</f>
        <v/>
      </c>
      <c r="AC1429" s="110" t="str">
        <f t="shared" si="339"/>
        <v/>
      </c>
      <c r="AD1429" t="b">
        <f t="shared" si="340"/>
        <v>1</v>
      </c>
    </row>
    <row r="1430" spans="1:30">
      <c r="A1430" s="56">
        <f t="shared" si="341"/>
        <v>1430</v>
      </c>
      <c r="B1430" s="55">
        <f t="shared" si="342"/>
        <v>1394</v>
      </c>
      <c r="C1430" s="59" t="s">
        <v>3894</v>
      </c>
      <c r="D1430" s="59" t="s">
        <v>7</v>
      </c>
      <c r="E1430" s="155" t="s">
        <v>533</v>
      </c>
      <c r="F1430" s="155" t="s">
        <v>3485</v>
      </c>
      <c r="G1430" s="75">
        <v>0</v>
      </c>
      <c r="H1430" s="75">
        <v>0</v>
      </c>
      <c r="I1430" s="65" t="s">
        <v>1</v>
      </c>
      <c r="J1430" s="65" t="s">
        <v>1556</v>
      </c>
      <c r="K1430" s="66" t="s">
        <v>4125</v>
      </c>
      <c r="L1430" s="67"/>
      <c r="M1430" s="63" t="s">
        <v>3702</v>
      </c>
      <c r="N1430" s="13"/>
      <c r="O1430"/>
      <c r="P1430" t="str">
        <f t="shared" si="333"/>
        <v>NOT EQUAL</v>
      </c>
      <c r="Q1430" t="str">
        <f>IF(ISNA(VLOOKUP(AC1430,#REF!,1)),"//","")</f>
        <v/>
      </c>
      <c r="R1430"/>
      <c r="S1430" s="43" t="e">
        <f t="shared" si="334"/>
        <v>#REF!</v>
      </c>
      <c r="T1430" s="92"/>
      <c r="U1430" s="70"/>
      <c r="V1430" s="70"/>
      <c r="W1430" s="44" t="str">
        <f t="shared" si="335"/>
        <v/>
      </c>
      <c r="X1430" s="25" t="str">
        <f t="shared" si="336"/>
        <v/>
      </c>
      <c r="Y1430" s="1">
        <f t="shared" si="337"/>
        <v>1394</v>
      </c>
      <c r="Z1430" t="str">
        <f t="shared" si="338"/>
        <v>MNU_DYNAMIC</v>
      </c>
      <c r="AA1430" s="161" t="str">
        <f>IF(ISNA(VLOOKUP(X1430,Sheet2!J:J,1,0)),"//","")</f>
        <v/>
      </c>
      <c r="AC1430" s="110" t="str">
        <f t="shared" si="339"/>
        <v/>
      </c>
      <c r="AD1430" t="b">
        <f t="shared" si="340"/>
        <v>1</v>
      </c>
    </row>
    <row r="1431" spans="1:30">
      <c r="A1431" s="56">
        <f t="shared" si="341"/>
        <v>1431</v>
      </c>
      <c r="B1431" s="55">
        <f t="shared" si="342"/>
        <v>1395</v>
      </c>
      <c r="C1431" s="62" t="s">
        <v>4105</v>
      </c>
      <c r="D1431" s="62" t="s">
        <v>7</v>
      </c>
      <c r="E1431" s="170" t="s">
        <v>4796</v>
      </c>
      <c r="F1431" s="170" t="s">
        <v>4796</v>
      </c>
      <c r="G1431" s="75">
        <v>0</v>
      </c>
      <c r="H1431" s="75">
        <v>0</v>
      </c>
      <c r="I1431" s="65" t="s">
        <v>1</v>
      </c>
      <c r="J1431" s="65" t="s">
        <v>1556</v>
      </c>
      <c r="K1431" s="66" t="s">
        <v>4125</v>
      </c>
      <c r="L1431" s="67"/>
      <c r="M1431" s="63" t="s">
        <v>4795</v>
      </c>
      <c r="N1431" s="13"/>
      <c r="O1431"/>
      <c r="P1431" t="str">
        <f t="shared" si="333"/>
        <v/>
      </c>
      <c r="Q1431" t="str">
        <f>IF(ISNA(VLOOKUP(AC1431,#REF!,1)),"//","")</f>
        <v/>
      </c>
      <c r="R1431"/>
      <c r="S1431" s="43" t="e">
        <f t="shared" si="334"/>
        <v>#REF!</v>
      </c>
      <c r="T1431" s="92" t="s">
        <v>2444</v>
      </c>
      <c r="U1431" s="70" t="s">
        <v>2444</v>
      </c>
      <c r="V1431" s="70" t="s">
        <v>2444</v>
      </c>
      <c r="W1431" s="44" t="str">
        <f t="shared" si="335"/>
        <v/>
      </c>
      <c r="X1431" s="25" t="str">
        <f t="shared" si="336"/>
        <v/>
      </c>
      <c r="Y1431" s="1">
        <f t="shared" si="337"/>
        <v>1395</v>
      </c>
      <c r="Z1431" t="str">
        <f t="shared" si="338"/>
        <v>MNU_PLOT_STAT</v>
      </c>
      <c r="AA1431" s="161" t="str">
        <f>IF(ISNA(VLOOKUP(X1431,Sheet2!J:J,1,0)),"//","")</f>
        <v/>
      </c>
      <c r="AC1431" s="110" t="str">
        <f t="shared" si="339"/>
        <v/>
      </c>
      <c r="AD1431" t="b">
        <f t="shared" si="340"/>
        <v>1</v>
      </c>
    </row>
    <row r="1432" spans="1:30" s="206" customFormat="1">
      <c r="A1432" s="56">
        <f t="shared" si="341"/>
        <v>1432</v>
      </c>
      <c r="B1432" s="55">
        <f t="shared" si="342"/>
        <v>1396</v>
      </c>
      <c r="C1432" s="202" t="s">
        <v>4105</v>
      </c>
      <c r="D1432" s="202" t="s">
        <v>7</v>
      </c>
      <c r="E1432" s="209" t="s">
        <v>4818</v>
      </c>
      <c r="F1432" s="209" t="s">
        <v>4818</v>
      </c>
      <c r="G1432" s="203">
        <v>0</v>
      </c>
      <c r="H1432" s="203">
        <v>0</v>
      </c>
      <c r="I1432" s="204" t="s">
        <v>1</v>
      </c>
      <c r="J1432" s="204" t="s">
        <v>1556</v>
      </c>
      <c r="K1432" s="205" t="s">
        <v>4125</v>
      </c>
      <c r="M1432" s="207" t="s">
        <v>4820</v>
      </c>
      <c r="N1432" s="207"/>
      <c r="P1432" s="206" t="str">
        <f t="shared" si="333"/>
        <v/>
      </c>
      <c r="Q1432" s="206" t="str">
        <f>IF(ISNA(VLOOKUP(AC1432,#REF!,1)),"//","")</f>
        <v/>
      </c>
      <c r="S1432" s="43" t="e">
        <f t="shared" si="334"/>
        <v>#REF!</v>
      </c>
      <c r="T1432" s="201" t="s">
        <v>2444</v>
      </c>
      <c r="U1432" s="208" t="s">
        <v>2444</v>
      </c>
      <c r="V1432" s="208" t="s">
        <v>2444</v>
      </c>
      <c r="W1432" s="44" t="str">
        <f t="shared" si="335"/>
        <v/>
      </c>
      <c r="X1432" s="25" t="str">
        <f t="shared" si="336"/>
        <v/>
      </c>
      <c r="Y1432" s="1">
        <f t="shared" si="337"/>
        <v>1396</v>
      </c>
      <c r="Z1432" t="str">
        <f t="shared" si="338"/>
        <v>MNU_PLOT_LR</v>
      </c>
      <c r="AA1432" s="161" t="str">
        <f>IF(ISNA(VLOOKUP(X1432,Sheet2!J:J,1,0)),"//","")</f>
        <v/>
      </c>
      <c r="AC1432" s="110" t="str">
        <f t="shared" si="339"/>
        <v/>
      </c>
      <c r="AD1432" t="b">
        <f t="shared" si="340"/>
        <v>1</v>
      </c>
    </row>
    <row r="1433" spans="1:30" s="17" customFormat="1">
      <c r="A1433" s="56">
        <f t="shared" si="341"/>
        <v>1433</v>
      </c>
      <c r="B1433" s="55">
        <f t="shared" si="342"/>
        <v>1397</v>
      </c>
      <c r="C1433" s="112" t="s">
        <v>4105</v>
      </c>
      <c r="D1433" s="112" t="s">
        <v>7</v>
      </c>
      <c r="E1433" s="137" t="str">
        <f t="shared" ref="E1433:E1437" si="343">CHAR(34)&amp;IF(B1433&lt;10,"000",IF(B1433&lt;100,"00",IF(B1433&lt;1000,"0","")))&amp;$B1433&amp;CHAR(34)</f>
        <v>"1397"</v>
      </c>
      <c r="F1433" s="113" t="str">
        <f t="shared" ref="F1433:F1437" si="344">E1433</f>
        <v>"1397"</v>
      </c>
      <c r="G1433" s="194">
        <v>0</v>
      </c>
      <c r="H1433" s="194">
        <v>0</v>
      </c>
      <c r="I1433" s="181" t="s">
        <v>28</v>
      </c>
      <c r="J1433" s="114" t="s">
        <v>1556</v>
      </c>
      <c r="K1433" s="115" t="s">
        <v>4125</v>
      </c>
      <c r="M1433" s="157" t="str">
        <f t="shared" ref="M1433:M1437" si="345">"MNU_"&amp;IF(B1433&lt;10,"000",IF(B1433&lt;100,"00",IF(B1433&lt;1000,"0","")))&amp;$B1433</f>
        <v>MNU_1397</v>
      </c>
      <c r="N1433" s="16"/>
      <c r="P1433" s="17" t="str">
        <f t="shared" si="333"/>
        <v/>
      </c>
      <c r="Q1433" s="17" t="str">
        <f>IF(ISNA(VLOOKUP(AC1433,#REF!,1)),"//","")</f>
        <v/>
      </c>
      <c r="S1433" s="43" t="e">
        <f t="shared" si="334"/>
        <v>#REF!</v>
      </c>
      <c r="T1433" s="110" t="s">
        <v>2444</v>
      </c>
      <c r="U1433" s="117" t="s">
        <v>2444</v>
      </c>
      <c r="V1433" s="117" t="s">
        <v>2444</v>
      </c>
      <c r="W1433" s="44" t="str">
        <f t="shared" si="335"/>
        <v/>
      </c>
      <c r="X1433" s="25" t="str">
        <f t="shared" si="336"/>
        <v/>
      </c>
      <c r="Y1433" s="1">
        <f t="shared" si="337"/>
        <v>1397</v>
      </c>
      <c r="Z1433" t="str">
        <f t="shared" si="338"/>
        <v>MNU_1397</v>
      </c>
      <c r="AA1433" s="161" t="str">
        <f>IF(ISNA(VLOOKUP(X1433,Sheet2!J:J,1,0)),"//","")</f>
        <v/>
      </c>
      <c r="AC1433" s="110" t="str">
        <f t="shared" si="339"/>
        <v/>
      </c>
      <c r="AD1433" t="b">
        <f t="shared" si="340"/>
        <v>1</v>
      </c>
    </row>
    <row r="1434" spans="1:30" s="17" customFormat="1">
      <c r="A1434" s="56">
        <f t="shared" si="341"/>
        <v>1434</v>
      </c>
      <c r="B1434" s="55">
        <f t="shared" si="342"/>
        <v>1398</v>
      </c>
      <c r="C1434" s="112" t="s">
        <v>4105</v>
      </c>
      <c r="D1434" s="112" t="s">
        <v>7</v>
      </c>
      <c r="E1434" s="137" t="str">
        <f t="shared" si="343"/>
        <v>"1398"</v>
      </c>
      <c r="F1434" s="113" t="str">
        <f t="shared" si="344"/>
        <v>"1398"</v>
      </c>
      <c r="G1434" s="194">
        <v>0</v>
      </c>
      <c r="H1434" s="194">
        <v>0</v>
      </c>
      <c r="I1434" s="181" t="s">
        <v>28</v>
      </c>
      <c r="J1434" s="114" t="s">
        <v>1556</v>
      </c>
      <c r="K1434" s="115" t="s">
        <v>4125</v>
      </c>
      <c r="M1434" s="157" t="str">
        <f t="shared" si="345"/>
        <v>MNU_1398</v>
      </c>
      <c r="N1434" s="16"/>
      <c r="P1434" s="17" t="str">
        <f t="shared" si="333"/>
        <v/>
      </c>
      <c r="Q1434" s="17" t="str">
        <f>IF(ISNA(VLOOKUP(AC1434,#REF!,1)),"//","")</f>
        <v/>
      </c>
      <c r="S1434" s="43" t="e">
        <f t="shared" si="334"/>
        <v>#REF!</v>
      </c>
      <c r="T1434" s="110" t="s">
        <v>2444</v>
      </c>
      <c r="U1434" s="117" t="s">
        <v>2444</v>
      </c>
      <c r="V1434" s="117" t="s">
        <v>2444</v>
      </c>
      <c r="W1434" s="44" t="str">
        <f t="shared" si="335"/>
        <v/>
      </c>
      <c r="X1434" s="25" t="str">
        <f t="shared" si="336"/>
        <v/>
      </c>
      <c r="Y1434" s="1">
        <f t="shared" si="337"/>
        <v>1398</v>
      </c>
      <c r="Z1434" t="str">
        <f t="shared" si="338"/>
        <v>MNU_1398</v>
      </c>
      <c r="AA1434" s="161" t="str">
        <f>IF(ISNA(VLOOKUP(X1434,Sheet2!J:J,1,0)),"//","")</f>
        <v/>
      </c>
      <c r="AC1434" s="110" t="str">
        <f t="shared" si="339"/>
        <v/>
      </c>
      <c r="AD1434" t="b">
        <f t="shared" si="340"/>
        <v>1</v>
      </c>
    </row>
    <row r="1435" spans="1:30" s="17" customFormat="1">
      <c r="A1435" s="56">
        <f t="shared" si="341"/>
        <v>1435</v>
      </c>
      <c r="B1435" s="55">
        <f t="shared" si="342"/>
        <v>1399</v>
      </c>
      <c r="C1435" s="112" t="s">
        <v>4105</v>
      </c>
      <c r="D1435" s="112" t="s">
        <v>7</v>
      </c>
      <c r="E1435" s="137" t="str">
        <f t="shared" si="343"/>
        <v>"1399"</v>
      </c>
      <c r="F1435" s="113" t="str">
        <f t="shared" si="344"/>
        <v>"1399"</v>
      </c>
      <c r="G1435" s="194">
        <v>0</v>
      </c>
      <c r="H1435" s="194">
        <v>0</v>
      </c>
      <c r="I1435" s="181" t="s">
        <v>28</v>
      </c>
      <c r="J1435" s="114" t="s">
        <v>1556</v>
      </c>
      <c r="K1435" s="115" t="s">
        <v>4125</v>
      </c>
      <c r="M1435" s="157" t="str">
        <f t="shared" si="345"/>
        <v>MNU_1399</v>
      </c>
      <c r="N1435" s="16"/>
      <c r="P1435" s="17" t="str">
        <f t="shared" si="333"/>
        <v/>
      </c>
      <c r="Q1435" s="17" t="str">
        <f>IF(ISNA(VLOOKUP(AC1435,#REF!,1)),"//","")</f>
        <v/>
      </c>
      <c r="S1435" s="43" t="e">
        <f t="shared" si="334"/>
        <v>#REF!</v>
      </c>
      <c r="T1435" s="110" t="s">
        <v>2444</v>
      </c>
      <c r="U1435" s="117" t="s">
        <v>2444</v>
      </c>
      <c r="V1435" s="117" t="s">
        <v>2444</v>
      </c>
      <c r="W1435" s="44" t="str">
        <f t="shared" si="335"/>
        <v/>
      </c>
      <c r="X1435" s="25" t="str">
        <f t="shared" si="336"/>
        <v/>
      </c>
      <c r="Y1435" s="1">
        <f t="shared" si="337"/>
        <v>1399</v>
      </c>
      <c r="Z1435" t="str">
        <f t="shared" si="338"/>
        <v>MNU_1399</v>
      </c>
      <c r="AA1435" s="161" t="str">
        <f>IF(ISNA(VLOOKUP(X1435,Sheet2!J:J,1,0)),"//","")</f>
        <v/>
      </c>
      <c r="AC1435" s="110" t="str">
        <f t="shared" si="339"/>
        <v/>
      </c>
      <c r="AD1435" t="b">
        <f t="shared" si="340"/>
        <v>1</v>
      </c>
    </row>
    <row r="1436" spans="1:30" s="17" customFormat="1">
      <c r="A1436" s="56">
        <f t="shared" si="341"/>
        <v>1436</v>
      </c>
      <c r="B1436" s="55">
        <f t="shared" si="342"/>
        <v>1400</v>
      </c>
      <c r="C1436" s="112" t="s">
        <v>4105</v>
      </c>
      <c r="D1436" s="112" t="s">
        <v>7</v>
      </c>
      <c r="E1436" s="137" t="str">
        <f t="shared" si="343"/>
        <v>"1400"</v>
      </c>
      <c r="F1436" s="113" t="str">
        <f t="shared" si="344"/>
        <v>"1400"</v>
      </c>
      <c r="G1436" s="194">
        <v>0</v>
      </c>
      <c r="H1436" s="194">
        <v>0</v>
      </c>
      <c r="I1436" s="181" t="s">
        <v>28</v>
      </c>
      <c r="J1436" s="114" t="s">
        <v>1556</v>
      </c>
      <c r="K1436" s="115" t="s">
        <v>4125</v>
      </c>
      <c r="M1436" s="157" t="str">
        <f t="shared" si="345"/>
        <v>MNU_1400</v>
      </c>
      <c r="N1436" s="16"/>
      <c r="P1436" s="17" t="str">
        <f t="shared" si="333"/>
        <v/>
      </c>
      <c r="Q1436" s="17" t="str">
        <f>IF(ISNA(VLOOKUP(AC1436,#REF!,1)),"//","")</f>
        <v/>
      </c>
      <c r="S1436" s="43" t="e">
        <f t="shared" si="334"/>
        <v>#REF!</v>
      </c>
      <c r="T1436" s="110" t="s">
        <v>2444</v>
      </c>
      <c r="U1436" s="117" t="s">
        <v>2444</v>
      </c>
      <c r="V1436" s="117" t="s">
        <v>2444</v>
      </c>
      <c r="W1436" s="44" t="str">
        <f t="shared" si="335"/>
        <v/>
      </c>
      <c r="X1436" s="25" t="str">
        <f t="shared" si="336"/>
        <v/>
      </c>
      <c r="Y1436" s="1">
        <f t="shared" si="337"/>
        <v>1400</v>
      </c>
      <c r="Z1436" t="str">
        <f t="shared" si="338"/>
        <v>MNU_1400</v>
      </c>
      <c r="AA1436" s="161" t="str">
        <f>IF(ISNA(VLOOKUP(X1436,Sheet2!J:J,1,0)),"//","")</f>
        <v/>
      </c>
      <c r="AC1436" s="110" t="str">
        <f t="shared" si="339"/>
        <v/>
      </c>
      <c r="AD1436" t="b">
        <f t="shared" si="340"/>
        <v>1</v>
      </c>
    </row>
    <row r="1437" spans="1:30" s="17" customFormat="1">
      <c r="A1437" s="56">
        <f t="shared" si="341"/>
        <v>1437</v>
      </c>
      <c r="B1437" s="55">
        <f t="shared" si="342"/>
        <v>1401</v>
      </c>
      <c r="C1437" s="112" t="s">
        <v>4105</v>
      </c>
      <c r="D1437" s="112" t="s">
        <v>7</v>
      </c>
      <c r="E1437" s="137" t="str">
        <f t="shared" si="343"/>
        <v>"1401"</v>
      </c>
      <c r="F1437" s="113" t="str">
        <f t="shared" si="344"/>
        <v>"1401"</v>
      </c>
      <c r="G1437" s="194">
        <v>0</v>
      </c>
      <c r="H1437" s="194">
        <v>0</v>
      </c>
      <c r="I1437" s="181" t="s">
        <v>28</v>
      </c>
      <c r="J1437" s="114" t="s">
        <v>1556</v>
      </c>
      <c r="K1437" s="115" t="s">
        <v>4125</v>
      </c>
      <c r="M1437" s="157" t="str">
        <f t="shared" si="345"/>
        <v>MNU_1401</v>
      </c>
      <c r="N1437" s="16"/>
      <c r="P1437" s="17" t="str">
        <f t="shared" si="333"/>
        <v/>
      </c>
      <c r="Q1437" s="17" t="str">
        <f>IF(ISNA(VLOOKUP(AC1437,#REF!,1)),"//","")</f>
        <v/>
      </c>
      <c r="S1437" s="43" t="e">
        <f t="shared" si="334"/>
        <v>#REF!</v>
      </c>
      <c r="T1437" s="110" t="s">
        <v>2444</v>
      </c>
      <c r="U1437" s="117" t="s">
        <v>2444</v>
      </c>
      <c r="V1437" s="117" t="s">
        <v>2444</v>
      </c>
      <c r="W1437" s="44" t="str">
        <f t="shared" si="335"/>
        <v/>
      </c>
      <c r="X1437" s="25" t="str">
        <f t="shared" si="336"/>
        <v/>
      </c>
      <c r="Y1437" s="1">
        <f t="shared" si="337"/>
        <v>1401</v>
      </c>
      <c r="Z1437" t="str">
        <f t="shared" si="338"/>
        <v>MNU_1401</v>
      </c>
      <c r="AA1437" s="161" t="str">
        <f>IF(ISNA(VLOOKUP(X1437,Sheet2!J:J,1,0)),"//","")</f>
        <v/>
      </c>
      <c r="AC1437" s="110" t="str">
        <f t="shared" si="339"/>
        <v/>
      </c>
      <c r="AD1437" t="b">
        <f t="shared" si="340"/>
        <v>1</v>
      </c>
    </row>
    <row r="1438" spans="1:30" s="17" customFormat="1">
      <c r="A1438" s="56">
        <f t="shared" si="341"/>
        <v>1438</v>
      </c>
      <c r="B1438" s="55">
        <f t="shared" si="342"/>
        <v>1402</v>
      </c>
      <c r="C1438" s="112" t="s">
        <v>4105</v>
      </c>
      <c r="D1438" s="112" t="s">
        <v>7</v>
      </c>
      <c r="E1438" s="137" t="str">
        <f t="shared" ref="E1438:E1439" si="346">CHAR(34)&amp;IF(B1438&lt;10,"000",IF(B1438&lt;100,"00",IF(B1438&lt;1000,"0","")))&amp;$B1438&amp;CHAR(34)</f>
        <v>"1402"</v>
      </c>
      <c r="F1438" s="113" t="str">
        <f t="shared" ref="F1438:F1439" si="347">E1438</f>
        <v>"1402"</v>
      </c>
      <c r="G1438" s="194">
        <v>0</v>
      </c>
      <c r="H1438" s="194">
        <v>0</v>
      </c>
      <c r="I1438" s="181" t="s">
        <v>28</v>
      </c>
      <c r="J1438" s="114" t="s">
        <v>1556</v>
      </c>
      <c r="K1438" s="115" t="s">
        <v>4125</v>
      </c>
      <c r="M1438" s="157" t="str">
        <f t="shared" ref="M1438:M1439" si="348">"MNU_"&amp;IF(B1438&lt;10,"000",IF(B1438&lt;100,"00",IF(B1438&lt;1000,"0","")))&amp;$B1438</f>
        <v>MNU_1402</v>
      </c>
      <c r="N1438" s="16"/>
      <c r="P1438" s="17" t="str">
        <f t="shared" ref="P1438:P1439" si="349">IF(E1438=F1438,"","NOT EQUAL")</f>
        <v/>
      </c>
      <c r="Q1438" s="17" t="str">
        <f>IF(ISNA(VLOOKUP(AC1438,#REF!,1)),"//","")</f>
        <v/>
      </c>
      <c r="S1438" s="43" t="e">
        <f t="shared" ref="S1438:S1439" si="350">IF(X1438&lt;&gt;"",S1437+1,S1437)</f>
        <v>#REF!</v>
      </c>
      <c r="T1438" s="110" t="s">
        <v>2444</v>
      </c>
      <c r="U1438" s="117" t="s">
        <v>2444</v>
      </c>
      <c r="V1438" s="117" t="s">
        <v>2444</v>
      </c>
      <c r="W1438" s="44" t="str">
        <f t="shared" ref="W1438:W1439" si="35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5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53">B1438</f>
        <v>1402</v>
      </c>
      <c r="Z1438" t="str">
        <f t="shared" ref="Z1438:Z1439" si="354">M1438</f>
        <v>MNU_1402</v>
      </c>
      <c r="AA1438" s="161" t="str">
        <f>IF(ISNA(VLOOKUP(X1438,Sheet2!J:J,1,0)),"//","")</f>
        <v/>
      </c>
      <c r="AC1438" s="110" t="str">
        <f t="shared" ref="AC1438:AC1439" si="35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56">X1438=AC1438</f>
        <v>1</v>
      </c>
    </row>
    <row r="1439" spans="1:30" s="17" customFormat="1">
      <c r="A1439" s="56">
        <f t="shared" si="341"/>
        <v>1439</v>
      </c>
      <c r="B1439" s="55">
        <f t="shared" si="342"/>
        <v>1403</v>
      </c>
      <c r="C1439" s="112" t="s">
        <v>4105</v>
      </c>
      <c r="D1439" s="112" t="s">
        <v>7</v>
      </c>
      <c r="E1439" s="137" t="str">
        <f t="shared" si="346"/>
        <v>"1403"</v>
      </c>
      <c r="F1439" s="113" t="str">
        <f t="shared" si="347"/>
        <v>"1403"</v>
      </c>
      <c r="G1439" s="194">
        <v>0</v>
      </c>
      <c r="H1439" s="194">
        <v>0</v>
      </c>
      <c r="I1439" s="181" t="s">
        <v>28</v>
      </c>
      <c r="J1439" s="114" t="s">
        <v>1556</v>
      </c>
      <c r="K1439" s="115" t="s">
        <v>4125</v>
      </c>
      <c r="M1439" s="157" t="str">
        <f t="shared" si="348"/>
        <v>MNU_1403</v>
      </c>
      <c r="N1439" s="16"/>
      <c r="P1439" s="17" t="str">
        <f t="shared" si="349"/>
        <v/>
      </c>
      <c r="Q1439" s="17" t="str">
        <f>IF(ISNA(VLOOKUP(AC1439,#REF!,1)),"//","")</f>
        <v/>
      </c>
      <c r="S1439" s="43" t="e">
        <f t="shared" si="350"/>
        <v>#REF!</v>
      </c>
      <c r="T1439" s="110" t="s">
        <v>2444</v>
      </c>
      <c r="U1439" s="117" t="s">
        <v>2444</v>
      </c>
      <c r="V1439" s="117" t="s">
        <v>2444</v>
      </c>
      <c r="W1439" s="44" t="str">
        <f t="shared" si="351"/>
        <v/>
      </c>
      <c r="X1439" s="25" t="str">
        <f t="shared" si="352"/>
        <v/>
      </c>
      <c r="Y1439" s="1">
        <f t="shared" si="353"/>
        <v>1403</v>
      </c>
      <c r="Z1439" t="str">
        <f t="shared" si="354"/>
        <v>MNU_1403</v>
      </c>
      <c r="AA1439" s="161" t="str">
        <f>IF(ISNA(VLOOKUP(X1439,Sheet2!J:J,1,0)),"//","")</f>
        <v/>
      </c>
      <c r="AC1439" s="110" t="str">
        <f t="shared" si="355"/>
        <v/>
      </c>
      <c r="AD1439" t="b">
        <f t="shared" si="356"/>
        <v>1</v>
      </c>
    </row>
    <row r="1440" spans="1:30" s="47" customFormat="1">
      <c r="A1440" s="56" t="str">
        <f t="shared" si="341"/>
        <v/>
      </c>
      <c r="B1440" s="55">
        <f t="shared" si="342"/>
        <v>1403.01</v>
      </c>
      <c r="C1440" s="58" t="s">
        <v>2444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2444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57">IF(X1440&lt;&gt;"",S1439+1,S1439)</f>
        <v>#REF!</v>
      </c>
      <c r="T1440" s="92" t="s">
        <v>2444</v>
      </c>
      <c r="U1440" s="90" t="s">
        <v>2444</v>
      </c>
      <c r="V1440" s="90" t="s">
        <v>2444</v>
      </c>
      <c r="W1440" s="44" t="str">
        <f t="shared" ref="W1440:W1441" si="35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5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60">B1440</f>
        <v>1403.01</v>
      </c>
      <c r="Z1440" t="str">
        <f t="shared" ref="Z1440:Z1441" si="361">M1440</f>
        <v/>
      </c>
      <c r="AA1440" s="161" t="str">
        <f>IF(ISNA(VLOOKUP(X1440,Sheet2!J:J,1,0)),"//","")</f>
        <v/>
      </c>
      <c r="AC1440" s="110" t="str">
        <f t="shared" ref="AC1440:AC1441" si="36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63">X1440=AC1440</f>
        <v>1</v>
      </c>
    </row>
    <row r="1441" spans="1:30" s="47" customFormat="1">
      <c r="A1441" s="56" t="str">
        <f t="shared" si="341"/>
        <v/>
      </c>
      <c r="B1441" s="55">
        <f t="shared" si="342"/>
        <v>1403.02</v>
      </c>
      <c r="C1441" s="58" t="s">
        <v>2444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2444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57"/>
        <v>#REF!</v>
      </c>
      <c r="T1441" s="92" t="s">
        <v>2444</v>
      </c>
      <c r="U1441" s="90" t="s">
        <v>2444</v>
      </c>
      <c r="V1441" s="90" t="s">
        <v>2444</v>
      </c>
      <c r="W1441" s="44" t="str">
        <f t="shared" si="358"/>
        <v/>
      </c>
      <c r="X1441" s="25" t="str">
        <f t="shared" si="359"/>
        <v/>
      </c>
      <c r="Y1441" s="1">
        <f t="shared" si="360"/>
        <v>1403.02</v>
      </c>
      <c r="Z1441" t="str">
        <f t="shared" si="361"/>
        <v/>
      </c>
      <c r="AA1441" s="161" t="str">
        <f>IF(ISNA(VLOOKUP(X1441,Sheet2!J:J,1,0)),"//","")</f>
        <v/>
      </c>
      <c r="AC1441" s="110" t="str">
        <f t="shared" si="362"/>
        <v/>
      </c>
      <c r="AD1441" t="b">
        <f t="shared" si="363"/>
        <v>1</v>
      </c>
    </row>
    <row r="1442" spans="1:30" s="47" customFormat="1">
      <c r="A1442" s="56">
        <f t="shared" si="341"/>
        <v>1442</v>
      </c>
      <c r="B1442" s="55">
        <f t="shared" si="342"/>
        <v>1404</v>
      </c>
      <c r="C1442" s="58" t="s">
        <v>3895</v>
      </c>
      <c r="D1442" s="59" t="s">
        <v>1125</v>
      </c>
      <c r="E1442" s="63" t="s">
        <v>4</v>
      </c>
      <c r="F1442" s="63" t="s">
        <v>4</v>
      </c>
      <c r="G1442" s="91">
        <v>0</v>
      </c>
      <c r="H1442" s="91">
        <v>0</v>
      </c>
      <c r="I1442" s="177" t="s">
        <v>3</v>
      </c>
      <c r="J1442" s="65" t="s">
        <v>1555</v>
      </c>
      <c r="K1442" s="66" t="s">
        <v>4289</v>
      </c>
      <c r="L1442" s="58"/>
      <c r="M1442" s="63" t="s">
        <v>1578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2965</v>
      </c>
      <c r="U1442" s="90" t="s">
        <v>2868</v>
      </c>
      <c r="V1442" s="90" t="s">
        <v>2444</v>
      </c>
      <c r="W1442" s="44" t="str">
        <f t="shared" si="335"/>
        <v>"1COMPL"</v>
      </c>
      <c r="X1442" s="25" t="str">
        <f t="shared" si="336"/>
        <v>1COMPL</v>
      </c>
      <c r="Y1442" s="1">
        <f t="shared" si="337"/>
        <v>1404</v>
      </c>
      <c r="Z1442" t="str">
        <f t="shared" si="338"/>
        <v>ITM_1COMPL</v>
      </c>
      <c r="AA1442" s="161" t="str">
        <f>IF(ISNA(VLOOKUP(X1442,Sheet2!J:J,1,0)),"//","")</f>
        <v>//</v>
      </c>
      <c r="AC1442" s="110" t="str">
        <f t="shared" si="339"/>
        <v>1COMPL</v>
      </c>
      <c r="AD1442" t="b">
        <f t="shared" si="340"/>
        <v>1</v>
      </c>
    </row>
    <row r="1443" spans="1:30">
      <c r="A1443" s="56">
        <f t="shared" si="341"/>
        <v>1443</v>
      </c>
      <c r="B1443" s="55">
        <f t="shared" si="342"/>
        <v>1405</v>
      </c>
      <c r="C1443" s="59" t="s">
        <v>3896</v>
      </c>
      <c r="D1443" s="59" t="s">
        <v>7</v>
      </c>
      <c r="E1443" s="65" t="s">
        <v>2518</v>
      </c>
      <c r="F1443" s="65" t="s">
        <v>2518</v>
      </c>
      <c r="G1443" s="91">
        <v>0</v>
      </c>
      <c r="H1443" s="91">
        <v>0</v>
      </c>
      <c r="I1443" s="177" t="s">
        <v>3</v>
      </c>
      <c r="J1443" s="65" t="s">
        <v>1555</v>
      </c>
      <c r="K1443" s="66" t="s">
        <v>4289</v>
      </c>
      <c r="L1443" s="67"/>
      <c r="M1443" s="63" t="s">
        <v>4288</v>
      </c>
      <c r="N1443" s="13"/>
      <c r="O1443"/>
      <c r="P1443" t="str">
        <f t="shared" si="333"/>
        <v/>
      </c>
      <c r="Q1443" t="str">
        <f>IF(ISNA(VLOOKUP(AC1443,#REF!,1)),"//","")</f>
        <v/>
      </c>
      <c r="R1443"/>
      <c r="S1443" s="43" t="e">
        <f t="shared" si="334"/>
        <v>#REF!</v>
      </c>
      <c r="T1443" s="92" t="s">
        <v>2962</v>
      </c>
      <c r="U1443" s="70" t="s">
        <v>2868</v>
      </c>
      <c r="V1443" s="70" t="s">
        <v>2444</v>
      </c>
      <c r="W1443" s="44" t="str">
        <f t="shared" si="335"/>
        <v>"SNAP"</v>
      </c>
      <c r="X1443" s="25" t="str">
        <f t="shared" si="336"/>
        <v>SNAP</v>
      </c>
      <c r="Y1443" s="1">
        <f t="shared" si="337"/>
        <v>1405</v>
      </c>
      <c r="Z1443" t="str">
        <f t="shared" si="338"/>
        <v>ITM_SNAP</v>
      </c>
      <c r="AA1443" s="161" t="str">
        <f>IF(ISNA(VLOOKUP(X1443,Sheet2!J:J,1,0)),"//","")</f>
        <v/>
      </c>
      <c r="AC1443" s="110" t="str">
        <f t="shared" si="339"/>
        <v>SNAP</v>
      </c>
      <c r="AD1443" t="b">
        <f t="shared" si="340"/>
        <v>1</v>
      </c>
    </row>
    <row r="1444" spans="1:30">
      <c r="A1444" s="56">
        <f t="shared" si="341"/>
        <v>1444</v>
      </c>
      <c r="B1444" s="55">
        <f t="shared" si="342"/>
        <v>1406</v>
      </c>
      <c r="C1444" s="59" t="s">
        <v>3895</v>
      </c>
      <c r="D1444" s="59" t="s">
        <v>1126</v>
      </c>
      <c r="E1444" s="65" t="s">
        <v>8</v>
      </c>
      <c r="F1444" s="65" t="s">
        <v>8</v>
      </c>
      <c r="G1444" s="193">
        <v>0</v>
      </c>
      <c r="H1444" s="193">
        <v>0</v>
      </c>
      <c r="I1444" s="177" t="s">
        <v>3</v>
      </c>
      <c r="J1444" s="65" t="s">
        <v>1555</v>
      </c>
      <c r="K1444" s="66" t="s">
        <v>4289</v>
      </c>
      <c r="L1444" s="67"/>
      <c r="M1444" s="63" t="s">
        <v>1580</v>
      </c>
      <c r="N1444" s="13"/>
      <c r="O1444"/>
      <c r="P1444" t="str">
        <f t="shared" si="333"/>
        <v/>
      </c>
      <c r="Q1444" t="str">
        <f>IF(ISNA(VLOOKUP(AC1444,#REF!,1)),"//","")</f>
        <v/>
      </c>
      <c r="R1444"/>
      <c r="S1444" s="43" t="e">
        <f t="shared" si="334"/>
        <v>#REF!</v>
      </c>
      <c r="T1444" s="92" t="s">
        <v>2965</v>
      </c>
      <c r="U1444" s="93" t="s">
        <v>2868</v>
      </c>
      <c r="V1444" s="94" t="s">
        <v>2444</v>
      </c>
      <c r="W1444" s="44" t="str">
        <f t="shared" si="335"/>
        <v>"2COMPL"</v>
      </c>
      <c r="X1444" s="25" t="str">
        <f t="shared" si="336"/>
        <v>2COMPL</v>
      </c>
      <c r="Y1444" s="1">
        <f t="shared" si="337"/>
        <v>1406</v>
      </c>
      <c r="Z1444" t="str">
        <f t="shared" si="338"/>
        <v>ITM_2COMPL</v>
      </c>
      <c r="AA1444" s="161" t="str">
        <f>IF(ISNA(VLOOKUP(X1444,Sheet2!J:J,1,0)),"//","")</f>
        <v>//</v>
      </c>
      <c r="AC1444" s="110" t="str">
        <f t="shared" si="339"/>
        <v>2COMPL</v>
      </c>
      <c r="AD1444" t="b">
        <f t="shared" si="340"/>
        <v>1</v>
      </c>
    </row>
    <row r="1445" spans="1:30">
      <c r="A1445" s="56">
        <f t="shared" si="341"/>
        <v>1445</v>
      </c>
      <c r="B1445" s="55">
        <f t="shared" si="342"/>
        <v>1407</v>
      </c>
      <c r="C1445" s="59" t="s">
        <v>3813</v>
      </c>
      <c r="D1445" s="59" t="s">
        <v>7</v>
      </c>
      <c r="E1445" s="65" t="s">
        <v>1170</v>
      </c>
      <c r="F1445" s="65" t="s">
        <v>1170</v>
      </c>
      <c r="G1445" s="193">
        <v>0</v>
      </c>
      <c r="H1445" s="193">
        <v>0</v>
      </c>
      <c r="I1445" s="177" t="s">
        <v>3</v>
      </c>
      <c r="J1445" s="65" t="s">
        <v>1555</v>
      </c>
      <c r="K1445" s="66" t="s">
        <v>4289</v>
      </c>
      <c r="L1445" s="67"/>
      <c r="M1445" s="63" t="s">
        <v>1585</v>
      </c>
      <c r="N1445" s="13"/>
      <c r="O1445"/>
      <c r="P1445" t="str">
        <f t="shared" si="333"/>
        <v/>
      </c>
      <c r="Q1445" t="str">
        <f>IF(ISNA(VLOOKUP(AC1445,#REF!,1)),"//","")</f>
        <v/>
      </c>
      <c r="R1445"/>
      <c r="S1445" s="43" t="e">
        <f t="shared" si="334"/>
        <v>#REF!</v>
      </c>
      <c r="T1445" s="92" t="s">
        <v>2444</v>
      </c>
      <c r="U1445" s="70"/>
      <c r="V1445" s="70" t="s">
        <v>2444</v>
      </c>
      <c r="W1445" s="44" t="str">
        <f t="shared" si="335"/>
        <v>"ABS"</v>
      </c>
      <c r="X1445" s="25" t="str">
        <f t="shared" si="336"/>
        <v>ABS</v>
      </c>
      <c r="Y1445" s="1">
        <f t="shared" si="337"/>
        <v>1407</v>
      </c>
      <c r="Z1445" t="str">
        <f t="shared" si="338"/>
        <v>ITM_ABS</v>
      </c>
      <c r="AA1445" s="161" t="str">
        <f>IF(ISNA(VLOOKUP(X1445,Sheet2!J:J,1,0)),"//","")</f>
        <v/>
      </c>
      <c r="AC1445" s="110" t="str">
        <f t="shared" si="339"/>
        <v>ABS</v>
      </c>
      <c r="AD1445" t="b">
        <f t="shared" si="340"/>
        <v>1</v>
      </c>
    </row>
    <row r="1446" spans="1:30">
      <c r="A1446" s="56">
        <f t="shared" si="341"/>
        <v>1446</v>
      </c>
      <c r="B1446" s="55">
        <f t="shared" si="342"/>
        <v>1408</v>
      </c>
      <c r="C1446" s="59" t="s">
        <v>3897</v>
      </c>
      <c r="D1446" s="59" t="s">
        <v>7</v>
      </c>
      <c r="E1446" s="65" t="s">
        <v>1174</v>
      </c>
      <c r="F1446" s="65" t="s">
        <v>1174</v>
      </c>
      <c r="G1446" s="193">
        <v>0</v>
      </c>
      <c r="H1446" s="193">
        <v>0</v>
      </c>
      <c r="I1446" s="177" t="s">
        <v>3</v>
      </c>
      <c r="J1446" s="65" t="s">
        <v>1555</v>
      </c>
      <c r="K1446" s="66" t="s">
        <v>4289</v>
      </c>
      <c r="L1446" s="67"/>
      <c r="M1446" s="63" t="s">
        <v>1587</v>
      </c>
      <c r="N1446" s="13"/>
      <c r="O1446"/>
      <c r="P1446" t="str">
        <f t="shared" si="333"/>
        <v/>
      </c>
      <c r="Q1446" t="str">
        <f>IF(ISNA(VLOOKUP(AC1446,#REF!,1)),"//","")</f>
        <v/>
      </c>
      <c r="R1446"/>
      <c r="S1446" s="43" t="e">
        <f t="shared" si="334"/>
        <v>#REF!</v>
      </c>
      <c r="T1446" s="92" t="s">
        <v>2444</v>
      </c>
      <c r="U1446" s="70" t="s">
        <v>2444</v>
      </c>
      <c r="V1446" s="70" t="s">
        <v>2444</v>
      </c>
      <c r="W1446" s="44" t="str">
        <f t="shared" si="335"/>
        <v>"AGM"</v>
      </c>
      <c r="X1446" s="25" t="str">
        <f t="shared" si="336"/>
        <v>AGM</v>
      </c>
      <c r="Y1446" s="1">
        <f t="shared" si="337"/>
        <v>1408</v>
      </c>
      <c r="Z1446" t="str">
        <f t="shared" si="338"/>
        <v>ITM_AGM</v>
      </c>
      <c r="AA1446" s="161" t="str">
        <f>IF(ISNA(VLOOKUP(X1446,Sheet2!J:J,1,0)),"//","")</f>
        <v>//</v>
      </c>
      <c r="AC1446" s="110" t="str">
        <f t="shared" si="339"/>
        <v>AGM</v>
      </c>
      <c r="AD1446" t="b">
        <f t="shared" si="340"/>
        <v>1</v>
      </c>
    </row>
    <row r="1447" spans="1:30">
      <c r="A1447" s="56">
        <f t="shared" si="341"/>
        <v>1447</v>
      </c>
      <c r="B1447" s="55">
        <f t="shared" si="342"/>
        <v>1409</v>
      </c>
      <c r="C1447" s="59" t="s">
        <v>4105</v>
      </c>
      <c r="D1447" s="59" t="s">
        <v>7</v>
      </c>
      <c r="E1447" s="65" t="s">
        <v>11</v>
      </c>
      <c r="F1447" s="65" t="s">
        <v>11</v>
      </c>
      <c r="G1447" s="193">
        <v>0</v>
      </c>
      <c r="H1447" s="193">
        <v>0</v>
      </c>
      <c r="I1447" s="177" t="s">
        <v>3</v>
      </c>
      <c r="J1447" s="65" t="s">
        <v>1555</v>
      </c>
      <c r="K1447" s="66" t="s">
        <v>4289</v>
      </c>
      <c r="L1447" s="67"/>
      <c r="M1447" s="63" t="s">
        <v>1588</v>
      </c>
      <c r="N1447" s="13"/>
      <c r="O1447"/>
      <c r="P1447" t="str">
        <f t="shared" si="333"/>
        <v/>
      </c>
      <c r="Q1447" t="str">
        <f>IF(ISNA(VLOOKUP(AC1447,#REF!,1)),"//","")</f>
        <v/>
      </c>
      <c r="R1447"/>
      <c r="S1447" s="43" t="e">
        <f t="shared" si="334"/>
        <v>#REF!</v>
      </c>
      <c r="T1447" s="92" t="s">
        <v>2444</v>
      </c>
      <c r="U1447" s="70" t="s">
        <v>2444</v>
      </c>
      <c r="V1447" s="70" t="s">
        <v>2444</v>
      </c>
      <c r="W1447" s="44" t="str">
        <f t="shared" si="335"/>
        <v>"AGRAPH"</v>
      </c>
      <c r="X1447" s="25" t="str">
        <f t="shared" si="336"/>
        <v>AGRAPH</v>
      </c>
      <c r="Y1447" s="1">
        <f t="shared" si="337"/>
        <v>1409</v>
      </c>
      <c r="Z1447" t="str">
        <f t="shared" si="338"/>
        <v>ITM_AGRAPH</v>
      </c>
      <c r="AA1447" s="161" t="str">
        <f>IF(ISNA(VLOOKUP(X1447,Sheet2!J:J,1,0)),"//","")</f>
        <v>//</v>
      </c>
      <c r="AC1447" s="110" t="str">
        <f t="shared" si="339"/>
        <v>AGRAPH</v>
      </c>
      <c r="AD1447" t="b">
        <f t="shared" si="340"/>
        <v>1</v>
      </c>
    </row>
    <row r="1448" spans="1:30">
      <c r="A1448" s="56">
        <f t="shared" si="341"/>
        <v>1448</v>
      </c>
      <c r="B1448" s="55">
        <f t="shared" si="342"/>
        <v>1410</v>
      </c>
      <c r="C1448" s="59" t="s">
        <v>3898</v>
      </c>
      <c r="D1448" s="59" t="s">
        <v>12</v>
      </c>
      <c r="E1448" s="65" t="s">
        <v>13</v>
      </c>
      <c r="F1448" s="65" t="s">
        <v>14</v>
      </c>
      <c r="G1448" s="193">
        <v>0</v>
      </c>
      <c r="H1448" s="193">
        <v>15</v>
      </c>
      <c r="I1448" s="177" t="s">
        <v>3</v>
      </c>
      <c r="J1448" s="65" t="s">
        <v>1555</v>
      </c>
      <c r="K1448" s="66" t="s">
        <v>4289</v>
      </c>
      <c r="L1448" s="86"/>
      <c r="M1448" s="63" t="s">
        <v>1589</v>
      </c>
      <c r="N1448" s="13"/>
      <c r="O1448"/>
      <c r="P1448" t="str">
        <f t="shared" si="333"/>
        <v>NOT EQUAL</v>
      </c>
      <c r="Q1448" t="str">
        <f>IF(ISNA(VLOOKUP(AC1448,#REF!,1)),"//","")</f>
        <v/>
      </c>
      <c r="R1448"/>
      <c r="S1448" s="43" t="e">
        <f t="shared" si="334"/>
        <v>#REF!</v>
      </c>
      <c r="T1448" s="92" t="s">
        <v>2444</v>
      </c>
      <c r="U1448" s="70" t="s">
        <v>2868</v>
      </c>
      <c r="V1448" s="70" t="s">
        <v>2444</v>
      </c>
      <c r="W1448" s="44" t="str">
        <f t="shared" si="335"/>
        <v xml:space="preserve">"ALL" </v>
      </c>
      <c r="X1448" s="25" t="str">
        <f t="shared" si="336"/>
        <v>ALL</v>
      </c>
      <c r="Y1448" s="1">
        <f t="shared" si="337"/>
        <v>1410</v>
      </c>
      <c r="Z1448" t="str">
        <f t="shared" si="338"/>
        <v>ITM_ALL</v>
      </c>
      <c r="AA1448" s="161" t="str">
        <f>IF(ISNA(VLOOKUP(X1448,Sheet2!J:J,1,0)),"//","")</f>
        <v/>
      </c>
      <c r="AC1448" s="110" t="str">
        <f t="shared" si="339"/>
        <v>ALL</v>
      </c>
      <c r="AD1448" t="b">
        <f t="shared" si="340"/>
        <v>1</v>
      </c>
    </row>
    <row r="1449" spans="1:30">
      <c r="A1449" s="56">
        <f t="shared" si="341"/>
        <v>1449</v>
      </c>
      <c r="B1449" s="55">
        <f t="shared" si="342"/>
        <v>1411</v>
      </c>
      <c r="C1449" s="59" t="s">
        <v>4105</v>
      </c>
      <c r="D1449" s="59" t="s">
        <v>3090</v>
      </c>
      <c r="E1449" s="65" t="s">
        <v>24</v>
      </c>
      <c r="F1449" s="65" t="s">
        <v>24</v>
      </c>
      <c r="G1449" s="193">
        <v>0</v>
      </c>
      <c r="H1449" s="193">
        <v>0</v>
      </c>
      <c r="I1449" s="177" t="s">
        <v>3</v>
      </c>
      <c r="J1449" s="65" t="s">
        <v>1555</v>
      </c>
      <c r="K1449" s="66" t="s">
        <v>4289</v>
      </c>
      <c r="L1449" s="67"/>
      <c r="M1449" s="63" t="s">
        <v>1600</v>
      </c>
      <c r="N1449" s="13"/>
      <c r="O1449"/>
      <c r="P1449" t="str">
        <f t="shared" si="333"/>
        <v/>
      </c>
      <c r="Q1449" t="str">
        <f>IF(ISNA(VLOOKUP(AC1449,#REF!,1)),"//","")</f>
        <v/>
      </c>
      <c r="R1449"/>
      <c r="S1449" s="43" t="e">
        <f t="shared" si="334"/>
        <v>#REF!</v>
      </c>
      <c r="T1449" s="92" t="s">
        <v>2444</v>
      </c>
      <c r="U1449" s="70" t="s">
        <v>2444</v>
      </c>
      <c r="V1449" s="70" t="s">
        <v>2444</v>
      </c>
      <c r="W1449" s="44" t="str">
        <f t="shared" si="335"/>
        <v>"ASN"</v>
      </c>
      <c r="X1449" s="25" t="str">
        <f t="shared" si="336"/>
        <v>ASN</v>
      </c>
      <c r="Y1449" s="1">
        <f t="shared" si="337"/>
        <v>1411</v>
      </c>
      <c r="Z1449" t="str">
        <f t="shared" si="338"/>
        <v>ITM_ASSIGN</v>
      </c>
      <c r="AA1449" s="161" t="str">
        <f>IF(ISNA(VLOOKUP(X1449,Sheet2!J:J,1,0)),"//","")</f>
        <v>//</v>
      </c>
      <c r="AC1449" s="110" t="str">
        <f t="shared" si="339"/>
        <v>ASN</v>
      </c>
      <c r="AD1449" t="b">
        <f t="shared" si="340"/>
        <v>1</v>
      </c>
    </row>
    <row r="1450" spans="1:30">
      <c r="A1450" s="56">
        <f t="shared" si="341"/>
        <v>1450</v>
      </c>
      <c r="B1450" s="55">
        <f t="shared" si="342"/>
        <v>1412</v>
      </c>
      <c r="C1450" s="59" t="s">
        <v>4105</v>
      </c>
      <c r="D1450" s="69" t="s">
        <v>7</v>
      </c>
      <c r="E1450" s="65" t="s">
        <v>29</v>
      </c>
      <c r="F1450" s="154" t="s">
        <v>29</v>
      </c>
      <c r="G1450" s="193">
        <v>0</v>
      </c>
      <c r="H1450" s="193">
        <v>0</v>
      </c>
      <c r="I1450" s="177" t="s">
        <v>3</v>
      </c>
      <c r="J1450" s="65" t="s">
        <v>1555</v>
      </c>
      <c r="K1450" s="66" t="s">
        <v>4289</v>
      </c>
      <c r="L1450" s="67"/>
      <c r="M1450" s="63" t="s">
        <v>1605</v>
      </c>
      <c r="N1450" s="13"/>
      <c r="O1450"/>
      <c r="P1450" t="str">
        <f t="shared" si="333"/>
        <v/>
      </c>
      <c r="Q1450" t="str">
        <f>IF(ISNA(VLOOKUP(AC1450,#REF!,1)),"//","")</f>
        <v/>
      </c>
      <c r="R1450"/>
      <c r="S1450" s="43" t="e">
        <f t="shared" si="334"/>
        <v>#REF!</v>
      </c>
      <c r="T1450" s="92" t="s">
        <v>2444</v>
      </c>
      <c r="U1450" s="70" t="s">
        <v>2444</v>
      </c>
      <c r="V1450" s="70" t="s">
        <v>2444</v>
      </c>
      <c r="W1450" s="44" t="str">
        <f t="shared" si="335"/>
        <v>"BACK"</v>
      </c>
      <c r="X1450" s="25" t="str">
        <f t="shared" si="336"/>
        <v>BACK</v>
      </c>
      <c r="Y1450" s="1">
        <f t="shared" si="337"/>
        <v>1412</v>
      </c>
      <c r="Z1450" t="str">
        <f t="shared" si="338"/>
        <v>ITM_BACK</v>
      </c>
      <c r="AA1450" s="161" t="str">
        <f>IF(ISNA(VLOOKUP(X1450,Sheet2!J:J,1,0)),"//","")</f>
        <v>//</v>
      </c>
      <c r="AC1450" s="110" t="str">
        <f t="shared" si="339"/>
        <v>BACK</v>
      </c>
      <c r="AD1450" t="b">
        <f t="shared" si="340"/>
        <v>1</v>
      </c>
    </row>
    <row r="1451" spans="1:30">
      <c r="A1451" s="56">
        <f t="shared" si="341"/>
        <v>1451</v>
      </c>
      <c r="B1451" s="55">
        <f t="shared" si="342"/>
        <v>1413</v>
      </c>
      <c r="C1451" s="59" t="s">
        <v>3899</v>
      </c>
      <c r="D1451" s="59" t="s">
        <v>7</v>
      </c>
      <c r="E1451" s="65" t="s">
        <v>1182</v>
      </c>
      <c r="F1451" s="65" t="s">
        <v>1182</v>
      </c>
      <c r="G1451" s="193">
        <v>0</v>
      </c>
      <c r="H1451" s="193">
        <v>0</v>
      </c>
      <c r="I1451" s="177" t="s">
        <v>3</v>
      </c>
      <c r="J1451" s="65" t="s">
        <v>1555</v>
      </c>
      <c r="K1451" s="66" t="s">
        <v>4289</v>
      </c>
      <c r="L1451" s="67"/>
      <c r="M1451" s="63" t="s">
        <v>1607</v>
      </c>
      <c r="N1451" s="13"/>
      <c r="O1451"/>
      <c r="P1451" t="str">
        <f t="shared" si="333"/>
        <v/>
      </c>
      <c r="Q1451" t="str">
        <f>IF(ISNA(VLOOKUP(AC1451,#REF!,1)),"//","")</f>
        <v/>
      </c>
      <c r="R1451"/>
      <c r="S1451" s="43" t="e">
        <f t="shared" si="334"/>
        <v>#REF!</v>
      </c>
      <c r="T1451" s="92" t="s">
        <v>2962</v>
      </c>
      <c r="U1451" s="70" t="s">
        <v>2444</v>
      </c>
      <c r="V1451" s="70" t="s">
        <v>2444</v>
      </c>
      <c r="W1451" s="44" t="str">
        <f t="shared" si="335"/>
        <v>"BATT?"</v>
      </c>
      <c r="X1451" s="25" t="str">
        <f t="shared" si="336"/>
        <v>BATT?</v>
      </c>
      <c r="Y1451" s="1">
        <f t="shared" si="337"/>
        <v>1413</v>
      </c>
      <c r="Z1451" t="str">
        <f t="shared" si="338"/>
        <v>ITM_BATT</v>
      </c>
      <c r="AA1451" s="161" t="str">
        <f>IF(ISNA(VLOOKUP(X1451,Sheet2!J:J,1,0)),"//","")</f>
        <v/>
      </c>
      <c r="AC1451" s="110" t="str">
        <f t="shared" si="339"/>
        <v>BATT?</v>
      </c>
      <c r="AD1451" t="b">
        <f t="shared" si="340"/>
        <v>1</v>
      </c>
    </row>
    <row r="1452" spans="1:30">
      <c r="A1452" s="56">
        <f t="shared" si="341"/>
        <v>1452</v>
      </c>
      <c r="B1452" s="55">
        <f t="shared" si="342"/>
        <v>1414</v>
      </c>
      <c r="C1452" s="59" t="s">
        <v>4105</v>
      </c>
      <c r="D1452" s="59" t="s">
        <v>7</v>
      </c>
      <c r="E1452" s="65" t="s">
        <v>31</v>
      </c>
      <c r="F1452" s="65" t="s">
        <v>31</v>
      </c>
      <c r="G1452" s="193">
        <v>0</v>
      </c>
      <c r="H1452" s="193">
        <v>0</v>
      </c>
      <c r="I1452" s="177" t="s">
        <v>3</v>
      </c>
      <c r="J1452" s="65" t="s">
        <v>1555</v>
      </c>
      <c r="K1452" s="66" t="s">
        <v>4289</v>
      </c>
      <c r="L1452" s="67"/>
      <c r="M1452" s="63" t="s">
        <v>1609</v>
      </c>
      <c r="N1452" s="13"/>
      <c r="O1452"/>
      <c r="P1452" t="str">
        <f t="shared" si="333"/>
        <v/>
      </c>
      <c r="Q1452" t="str">
        <f>IF(ISNA(VLOOKUP(AC1452,#REF!,1)),"//","")</f>
        <v/>
      </c>
      <c r="R1452"/>
      <c r="S1452" s="43" t="e">
        <f t="shared" si="334"/>
        <v>#REF!</v>
      </c>
      <c r="T1452" s="92" t="s">
        <v>2444</v>
      </c>
      <c r="U1452" s="70" t="s">
        <v>2444</v>
      </c>
      <c r="V1452" s="70" t="s">
        <v>2444</v>
      </c>
      <c r="W1452" s="44" t="str">
        <f t="shared" si="335"/>
        <v>"BEEP"</v>
      </c>
      <c r="X1452" s="25" t="str">
        <f t="shared" si="336"/>
        <v>BEEP</v>
      </c>
      <c r="Y1452" s="1">
        <f t="shared" si="337"/>
        <v>1414</v>
      </c>
      <c r="Z1452" t="str">
        <f t="shared" si="338"/>
        <v>ITM_BEEP</v>
      </c>
      <c r="AA1452" s="161" t="str">
        <f>IF(ISNA(VLOOKUP(X1452,Sheet2!J:J,1,0)),"//","")</f>
        <v>//</v>
      </c>
      <c r="AC1452" s="110" t="str">
        <f t="shared" si="339"/>
        <v>BEEP</v>
      </c>
      <c r="AD1452" t="b">
        <f t="shared" si="340"/>
        <v>1</v>
      </c>
    </row>
    <row r="1453" spans="1:30">
      <c r="A1453" s="56">
        <f t="shared" si="341"/>
        <v>1453</v>
      </c>
      <c r="B1453" s="55">
        <f t="shared" si="342"/>
        <v>1415</v>
      </c>
      <c r="C1453" s="59" t="s">
        <v>4105</v>
      </c>
      <c r="D1453" s="59" t="s">
        <v>7</v>
      </c>
      <c r="E1453" s="65" t="s">
        <v>1184</v>
      </c>
      <c r="F1453" s="65" t="s">
        <v>32</v>
      </c>
      <c r="G1453" s="193">
        <v>0</v>
      </c>
      <c r="H1453" s="193">
        <v>0</v>
      </c>
      <c r="I1453" s="177" t="s">
        <v>3</v>
      </c>
      <c r="J1453" s="65" t="s">
        <v>1555</v>
      </c>
      <c r="K1453" s="66" t="s">
        <v>4289</v>
      </c>
      <c r="L1453" s="67"/>
      <c r="M1453" s="63" t="s">
        <v>1610</v>
      </c>
      <c r="N1453" s="13"/>
      <c r="O1453"/>
      <c r="P1453" t="str">
        <f t="shared" si="333"/>
        <v>NOT EQUAL</v>
      </c>
      <c r="Q1453" t="str">
        <f>IF(ISNA(VLOOKUP(AC1453,#REF!,1)),"//","")</f>
        <v/>
      </c>
      <c r="R1453"/>
      <c r="S1453" s="43" t="e">
        <f t="shared" si="334"/>
        <v>#REF!</v>
      </c>
      <c r="T1453" s="92" t="s">
        <v>2444</v>
      </c>
      <c r="U1453" s="70" t="s">
        <v>2444</v>
      </c>
      <c r="V1453" s="70" t="s">
        <v>2444</v>
      </c>
      <c r="W1453" s="44" t="str">
        <f t="shared" si="335"/>
        <v>"BEGINP"</v>
      </c>
      <c r="X1453" s="25" t="str">
        <f t="shared" si="336"/>
        <v>BEGINP</v>
      </c>
      <c r="Y1453" s="1">
        <f t="shared" si="337"/>
        <v>1415</v>
      </c>
      <c r="Z1453" t="str">
        <f t="shared" si="338"/>
        <v>ITM_BEGINP</v>
      </c>
      <c r="AA1453" s="161" t="str">
        <f>IF(ISNA(VLOOKUP(X1453,Sheet2!J:J,1,0)),"//","")</f>
        <v>//</v>
      </c>
      <c r="AC1453" s="110" t="str">
        <f t="shared" si="339"/>
        <v>BEGINP</v>
      </c>
      <c r="AD1453" t="b">
        <f t="shared" si="340"/>
        <v>1</v>
      </c>
    </row>
    <row r="1454" spans="1:30">
      <c r="A1454" s="56">
        <f t="shared" si="341"/>
        <v>1454</v>
      </c>
      <c r="B1454" s="55">
        <f t="shared" si="342"/>
        <v>1416</v>
      </c>
      <c r="C1454" s="59" t="s">
        <v>4646</v>
      </c>
      <c r="D1454" s="59" t="s">
        <v>7</v>
      </c>
      <c r="E1454" s="65" t="s">
        <v>1188</v>
      </c>
      <c r="F1454" s="65" t="s">
        <v>1188</v>
      </c>
      <c r="G1454" s="193">
        <v>0</v>
      </c>
      <c r="H1454" s="193">
        <v>0</v>
      </c>
      <c r="I1454" s="177" t="s">
        <v>3</v>
      </c>
      <c r="J1454" s="65" t="s">
        <v>1555</v>
      </c>
      <c r="K1454" s="66" t="s">
        <v>4289</v>
      </c>
      <c r="L1454" s="67"/>
      <c r="M1454" s="63" t="s">
        <v>1618</v>
      </c>
      <c r="N1454" s="13"/>
      <c r="O1454"/>
      <c r="P1454" t="str">
        <f t="shared" si="333"/>
        <v/>
      </c>
      <c r="Q1454" t="str">
        <f>IF(ISNA(VLOOKUP(AC1454,#REF!,1)),"//","")</f>
        <v/>
      </c>
      <c r="R1454"/>
      <c r="S1454" s="43" t="e">
        <f t="shared" si="334"/>
        <v>#REF!</v>
      </c>
      <c r="T1454" s="92" t="s">
        <v>2444</v>
      </c>
      <c r="U1454" s="70" t="s">
        <v>2444</v>
      </c>
      <c r="V1454" s="70" t="s">
        <v>2444</v>
      </c>
      <c r="W1454" s="44" t="str">
        <f t="shared" si="335"/>
        <v>"B" STD_SUB_N</v>
      </c>
      <c r="X1454" s="25" t="str">
        <f t="shared" si="336"/>
        <v>BN</v>
      </c>
      <c r="Y1454" s="1">
        <f t="shared" si="337"/>
        <v>1416</v>
      </c>
      <c r="Z1454" t="str">
        <f t="shared" si="338"/>
        <v>ITM_BN</v>
      </c>
      <c r="AA1454" s="161" t="str">
        <f>IF(ISNA(VLOOKUP(X1454,Sheet2!J:J,1,0)),"//","")</f>
        <v>//</v>
      </c>
      <c r="AC1454" s="110" t="str">
        <f t="shared" si="339"/>
        <v>BN</v>
      </c>
      <c r="AD1454" t="b">
        <f t="shared" si="340"/>
        <v>1</v>
      </c>
    </row>
    <row r="1455" spans="1:30">
      <c r="A1455" s="56">
        <f t="shared" si="341"/>
        <v>1455</v>
      </c>
      <c r="B1455" s="55">
        <f t="shared" si="342"/>
        <v>1417</v>
      </c>
      <c r="C1455" s="59" t="s">
        <v>4647</v>
      </c>
      <c r="D1455" s="59" t="s">
        <v>7</v>
      </c>
      <c r="E1455" s="65" t="s">
        <v>35</v>
      </c>
      <c r="F1455" s="65" t="s">
        <v>35</v>
      </c>
      <c r="G1455" s="193">
        <v>0</v>
      </c>
      <c r="H1455" s="193">
        <v>0</v>
      </c>
      <c r="I1455" s="177" t="s">
        <v>3</v>
      </c>
      <c r="J1455" s="65" t="s">
        <v>1555</v>
      </c>
      <c r="K1455" s="66" t="s">
        <v>4289</v>
      </c>
      <c r="L1455" s="67"/>
      <c r="M1455" s="63" t="s">
        <v>1619</v>
      </c>
      <c r="N1455" s="13"/>
      <c r="O1455"/>
      <c r="P1455" t="str">
        <f t="shared" si="333"/>
        <v/>
      </c>
      <c r="Q1455" t="str">
        <f>IF(ISNA(VLOOKUP(AC1455,#REF!,1)),"//","")</f>
        <v/>
      </c>
      <c r="R1455"/>
      <c r="S1455" s="43" t="e">
        <f t="shared" si="334"/>
        <v>#REF!</v>
      </c>
      <c r="T1455" s="92" t="s">
        <v>2444</v>
      </c>
      <c r="U1455" s="70" t="s">
        <v>2444</v>
      </c>
      <c r="V1455" s="70" t="s">
        <v>2444</v>
      </c>
      <c r="W1455" s="44" t="str">
        <f t="shared" si="335"/>
        <v>"B" STD_SUB_N STD_SUP_ASTERISK</v>
      </c>
      <c r="X1455" s="25" t="str">
        <f t="shared" si="336"/>
        <v>BN^ASTERISK</v>
      </c>
      <c r="Y1455" s="1">
        <f t="shared" si="337"/>
        <v>1417</v>
      </c>
      <c r="Z1455" t="str">
        <f t="shared" si="338"/>
        <v>ITM_BNS</v>
      </c>
      <c r="AA1455" s="161" t="str">
        <f>IF(ISNA(VLOOKUP(X1455,Sheet2!J:J,1,0)),"//","")</f>
        <v>//</v>
      </c>
      <c r="AC1455" s="110" t="str">
        <f t="shared" si="339"/>
        <v>BN^ASTERISK</v>
      </c>
      <c r="AD1455" t="b">
        <f t="shared" si="340"/>
        <v>1</v>
      </c>
    </row>
    <row r="1456" spans="1:30">
      <c r="A1456" s="56">
        <f t="shared" si="341"/>
        <v>1456</v>
      </c>
      <c r="B1456" s="55">
        <f t="shared" si="342"/>
        <v>1418</v>
      </c>
      <c r="C1456" s="59" t="s">
        <v>4105</v>
      </c>
      <c r="D1456" s="59" t="s">
        <v>7</v>
      </c>
      <c r="E1456" s="65" t="s">
        <v>38</v>
      </c>
      <c r="F1456" s="65" t="s">
        <v>38</v>
      </c>
      <c r="G1456" s="193">
        <v>0</v>
      </c>
      <c r="H1456" s="193">
        <v>0</v>
      </c>
      <c r="I1456" s="177" t="s">
        <v>3</v>
      </c>
      <c r="J1456" s="65" t="s">
        <v>1555</v>
      </c>
      <c r="K1456" s="66" t="s">
        <v>4289</v>
      </c>
      <c r="L1456" s="67"/>
      <c r="M1456" s="63" t="s">
        <v>1626</v>
      </c>
      <c r="N1456" s="13"/>
      <c r="O1456"/>
      <c r="P1456" t="str">
        <f t="shared" si="333"/>
        <v/>
      </c>
      <c r="Q1456" t="str">
        <f>IF(ISNA(VLOOKUP(AC1456,#REF!,1)),"//","")</f>
        <v/>
      </c>
      <c r="R1456"/>
      <c r="S1456" s="43" t="e">
        <f t="shared" si="334"/>
        <v>#REF!</v>
      </c>
      <c r="T1456" s="92" t="s">
        <v>2444</v>
      </c>
      <c r="U1456" s="70" t="s">
        <v>2868</v>
      </c>
      <c r="V1456" s="70" t="s">
        <v>2444</v>
      </c>
      <c r="W1456" s="44" t="str">
        <f t="shared" si="335"/>
        <v>"CASE"</v>
      </c>
      <c r="X1456" s="25" t="str">
        <f t="shared" si="336"/>
        <v>CASE</v>
      </c>
      <c r="Y1456" s="1">
        <f t="shared" si="337"/>
        <v>1418</v>
      </c>
      <c r="Z1456" t="str">
        <f t="shared" si="338"/>
        <v>ITM_CASE</v>
      </c>
      <c r="AA1456" s="161" t="str">
        <f>IF(ISNA(VLOOKUP(X1456,Sheet2!J:J,1,0)),"//","")</f>
        <v/>
      </c>
      <c r="AC1456" s="110" t="str">
        <f t="shared" si="339"/>
        <v>CASE</v>
      </c>
      <c r="AD1456" t="b">
        <f t="shared" si="340"/>
        <v>1</v>
      </c>
    </row>
    <row r="1457" spans="1:30">
      <c r="A1457" s="56">
        <f t="shared" si="341"/>
        <v>1457</v>
      </c>
      <c r="B1457" s="55">
        <f t="shared" si="342"/>
        <v>1419</v>
      </c>
      <c r="C1457" s="59" t="s">
        <v>3900</v>
      </c>
      <c r="D1457" s="59" t="s">
        <v>50</v>
      </c>
      <c r="E1457" s="65" t="s">
        <v>1197</v>
      </c>
      <c r="F1457" s="65" t="s">
        <v>1198</v>
      </c>
      <c r="G1457" s="193">
        <v>0</v>
      </c>
      <c r="H1457" s="193">
        <v>0</v>
      </c>
      <c r="I1457" s="177" t="s">
        <v>3</v>
      </c>
      <c r="J1457" s="65" t="s">
        <v>1555</v>
      </c>
      <c r="K1457" s="66" t="s">
        <v>4289</v>
      </c>
      <c r="L1457" s="67"/>
      <c r="M1457" s="63" t="s">
        <v>1637</v>
      </c>
      <c r="N1457" s="13"/>
      <c r="O1457"/>
      <c r="P1457" t="str">
        <f t="shared" si="333"/>
        <v/>
      </c>
      <c r="Q1457" t="str">
        <f>IF(ISNA(VLOOKUP(AC1457,#REF!,1)),"//","")</f>
        <v/>
      </c>
      <c r="R1457"/>
      <c r="S1457" s="43" t="e">
        <f t="shared" si="334"/>
        <v>#REF!</v>
      </c>
      <c r="T1457" s="92" t="s">
        <v>2444</v>
      </c>
      <c r="U1457" s="70" t="s">
        <v>2444</v>
      </c>
      <c r="V1457" s="70" t="s">
        <v>2444</v>
      </c>
      <c r="W1457" s="44" t="str">
        <f t="shared" si="335"/>
        <v>"CLALL"</v>
      </c>
      <c r="X1457" s="25" t="str">
        <f t="shared" si="336"/>
        <v>CLALL</v>
      </c>
      <c r="Y1457" s="1">
        <f t="shared" si="337"/>
        <v>1419</v>
      </c>
      <c r="Z1457" t="str">
        <f t="shared" si="338"/>
        <v>ITM_CLALL</v>
      </c>
      <c r="AA1457" s="161" t="str">
        <f>IF(ISNA(VLOOKUP(X1457,Sheet2!J:J,1,0)),"//","")</f>
        <v>//</v>
      </c>
      <c r="AC1457" s="110" t="str">
        <f t="shared" si="339"/>
        <v>CLALL</v>
      </c>
      <c r="AD1457" t="b">
        <f t="shared" si="340"/>
        <v>1</v>
      </c>
    </row>
    <row r="1458" spans="1:30">
      <c r="A1458" s="56">
        <f t="shared" si="341"/>
        <v>1458</v>
      </c>
      <c r="B1458" s="55">
        <f t="shared" si="342"/>
        <v>1420</v>
      </c>
      <c r="C1458" s="59" t="s">
        <v>4105</v>
      </c>
      <c r="D1458" s="59" t="s">
        <v>7</v>
      </c>
      <c r="E1458" s="65" t="s">
        <v>43</v>
      </c>
      <c r="F1458" s="65" t="s">
        <v>43</v>
      </c>
      <c r="G1458" s="193">
        <v>0</v>
      </c>
      <c r="H1458" s="193">
        <v>0</v>
      </c>
      <c r="I1458" s="177" t="s">
        <v>3</v>
      </c>
      <c r="J1458" s="65" t="s">
        <v>1555</v>
      </c>
      <c r="K1458" s="66" t="s">
        <v>4289</v>
      </c>
      <c r="L1458" s="67"/>
      <c r="M1458" s="63" t="s">
        <v>1638</v>
      </c>
      <c r="N1458" s="13"/>
      <c r="O1458"/>
      <c r="P1458" t="str">
        <f t="shared" ref="P1458:P1521" si="364">IF(E1458=F1458,"","NOT EQUAL")</f>
        <v/>
      </c>
      <c r="Q1458" t="str">
        <f>IF(ISNA(VLOOKUP(AC1458,#REF!,1)),"//","")</f>
        <v/>
      </c>
      <c r="R1458"/>
      <c r="S1458" s="43" t="e">
        <f t="shared" si="334"/>
        <v>#REF!</v>
      </c>
      <c r="T1458" s="92" t="s">
        <v>2444</v>
      </c>
      <c r="U1458" s="70" t="s">
        <v>2444</v>
      </c>
      <c r="V1458" s="70" t="s">
        <v>2444</v>
      </c>
      <c r="W1458" s="44" t="str">
        <f t="shared" si="335"/>
        <v>"CLCVAR"</v>
      </c>
      <c r="X1458" s="25" t="str">
        <f t="shared" si="336"/>
        <v>CLCVAR</v>
      </c>
      <c r="Y1458" s="1">
        <f t="shared" si="337"/>
        <v>1420</v>
      </c>
      <c r="Z1458" t="str">
        <f t="shared" si="338"/>
        <v>ITM_CLCVAR</v>
      </c>
      <c r="AA1458" s="161" t="str">
        <f>IF(ISNA(VLOOKUP(X1458,Sheet2!J:J,1,0)),"//","")</f>
        <v>//</v>
      </c>
      <c r="AC1458" s="110" t="str">
        <f t="shared" si="339"/>
        <v>CLCVAR</v>
      </c>
      <c r="AD1458" t="b">
        <f t="shared" si="340"/>
        <v>1</v>
      </c>
    </row>
    <row r="1459" spans="1:30">
      <c r="A1459" s="56">
        <f t="shared" si="341"/>
        <v>1459</v>
      </c>
      <c r="B1459" s="55">
        <f t="shared" si="342"/>
        <v>1421</v>
      </c>
      <c r="C1459" s="59" t="s">
        <v>3901</v>
      </c>
      <c r="D1459" s="59" t="s">
        <v>50</v>
      </c>
      <c r="E1459" s="65" t="s">
        <v>1199</v>
      </c>
      <c r="F1459" s="65" t="s">
        <v>44</v>
      </c>
      <c r="G1459" s="193">
        <v>0</v>
      </c>
      <c r="H1459" s="193">
        <v>0</v>
      </c>
      <c r="I1459" s="177" t="s">
        <v>3</v>
      </c>
      <c r="J1459" s="65" t="s">
        <v>1555</v>
      </c>
      <c r="K1459" s="66" t="s">
        <v>4289</v>
      </c>
      <c r="L1459" s="67"/>
      <c r="M1459" s="63" t="s">
        <v>1639</v>
      </c>
      <c r="N1459" s="13"/>
      <c r="O1459"/>
      <c r="P1459" t="str">
        <f t="shared" si="364"/>
        <v/>
      </c>
      <c r="Q1459" t="str">
        <f>IF(ISNA(VLOOKUP(AC1459,#REF!,1)),"//","")</f>
        <v/>
      </c>
      <c r="R1459"/>
      <c r="S1459" s="43" t="e">
        <f t="shared" si="334"/>
        <v>#REF!</v>
      </c>
      <c r="T1459" s="92" t="s">
        <v>2937</v>
      </c>
      <c r="U1459" s="70" t="s">
        <v>2868</v>
      </c>
      <c r="V1459" s="70" t="s">
        <v>2444</v>
      </c>
      <c r="W1459" s="44" t="str">
        <f t="shared" si="335"/>
        <v>"CLFALL"</v>
      </c>
      <c r="X1459" s="25" t="str">
        <f t="shared" si="336"/>
        <v>CLFALL</v>
      </c>
      <c r="Y1459" s="1">
        <f t="shared" si="337"/>
        <v>1421</v>
      </c>
      <c r="Z1459" t="str">
        <f t="shared" si="338"/>
        <v>ITM_CLFALL</v>
      </c>
      <c r="AA1459" s="161" t="str">
        <f>IF(ISNA(VLOOKUP(X1459,Sheet2!J:J,1,0)),"//","")</f>
        <v>//</v>
      </c>
      <c r="AC1459" s="110" t="str">
        <f t="shared" si="339"/>
        <v>CLFALL</v>
      </c>
      <c r="AD1459" t="b">
        <f t="shared" si="340"/>
        <v>1</v>
      </c>
    </row>
    <row r="1460" spans="1:30">
      <c r="A1460" s="56">
        <f t="shared" si="341"/>
        <v>1460</v>
      </c>
      <c r="B1460" s="55">
        <f t="shared" si="342"/>
        <v>1422</v>
      </c>
      <c r="C1460" s="59" t="s">
        <v>3902</v>
      </c>
      <c r="D1460" s="59" t="s">
        <v>7</v>
      </c>
      <c r="E1460" s="65" t="s">
        <v>2608</v>
      </c>
      <c r="F1460" s="65" t="s">
        <v>2608</v>
      </c>
      <c r="G1460" s="193">
        <v>0</v>
      </c>
      <c r="H1460" s="193">
        <v>0</v>
      </c>
      <c r="I1460" s="65" t="s">
        <v>1</v>
      </c>
      <c r="J1460" s="65" t="s">
        <v>1555</v>
      </c>
      <c r="K1460" s="66" t="s">
        <v>4125</v>
      </c>
      <c r="L1460" s="67"/>
      <c r="M1460" s="63" t="s">
        <v>2714</v>
      </c>
      <c r="N1460" s="13"/>
      <c r="O1460"/>
      <c r="P1460" t="str">
        <f t="shared" si="364"/>
        <v/>
      </c>
      <c r="Q1460" t="str">
        <f>IF(ISNA(VLOOKUP(AC1460,#REF!,1)),"//","")</f>
        <v/>
      </c>
      <c r="R1460"/>
      <c r="S1460" s="43" t="e">
        <f t="shared" si="334"/>
        <v>#REF!</v>
      </c>
      <c r="T1460" s="92" t="s">
        <v>2444</v>
      </c>
      <c r="U1460" s="70" t="s">
        <v>2444</v>
      </c>
      <c r="V1460" s="70" t="s">
        <v>2444</v>
      </c>
      <c r="W1460" s="44" t="str">
        <f t="shared" si="335"/>
        <v/>
      </c>
      <c r="X1460" s="25" t="str">
        <f t="shared" si="336"/>
        <v/>
      </c>
      <c r="Y1460" s="1">
        <f t="shared" si="337"/>
        <v>1422</v>
      </c>
      <c r="Z1460" t="str">
        <f t="shared" si="338"/>
        <v>ITM_TGLFRT</v>
      </c>
      <c r="AA1460" s="161" t="str">
        <f>IF(ISNA(VLOOKUP(X1460,Sheet2!J:J,1,0)),"//","")</f>
        <v/>
      </c>
      <c r="AC1460" s="110" t="str">
        <f t="shared" si="339"/>
        <v/>
      </c>
      <c r="AD1460" t="b">
        <f t="shared" si="340"/>
        <v>1</v>
      </c>
    </row>
    <row r="1461" spans="1:30">
      <c r="A1461" s="56">
        <f t="shared" si="341"/>
        <v>1461</v>
      </c>
      <c r="B1461" s="55">
        <f t="shared" si="342"/>
        <v>1423</v>
      </c>
      <c r="C1461" s="59" t="s">
        <v>4105</v>
      </c>
      <c r="D1461" s="59" t="s">
        <v>7</v>
      </c>
      <c r="E1461" s="65" t="s">
        <v>1201</v>
      </c>
      <c r="F1461" s="65" t="s">
        <v>1201</v>
      </c>
      <c r="G1461" s="193">
        <v>0</v>
      </c>
      <c r="H1461" s="193">
        <v>0</v>
      </c>
      <c r="I1461" s="177" t="s">
        <v>3</v>
      </c>
      <c r="J1461" s="65" t="s">
        <v>1555</v>
      </c>
      <c r="K1461" s="66" t="s">
        <v>4289</v>
      </c>
      <c r="L1461" s="67"/>
      <c r="M1461" s="63" t="s">
        <v>1643</v>
      </c>
      <c r="N1461" s="13"/>
      <c r="O1461"/>
      <c r="P1461" t="str">
        <f t="shared" si="364"/>
        <v/>
      </c>
      <c r="Q1461" t="str">
        <f>IF(ISNA(VLOOKUP(AC1461,#REF!,1)),"//","")</f>
        <v/>
      </c>
      <c r="R1461"/>
      <c r="S1461" s="43" t="e">
        <f t="shared" si="334"/>
        <v>#REF!</v>
      </c>
      <c r="T1461" s="92" t="s">
        <v>2937</v>
      </c>
      <c r="U1461" s="70" t="s">
        <v>2868</v>
      </c>
      <c r="V1461" s="70" t="s">
        <v>2444</v>
      </c>
      <c r="W1461" s="44" t="str">
        <f t="shared" si="335"/>
        <v>"CLLCD"</v>
      </c>
      <c r="X1461" s="25" t="str">
        <f t="shared" si="336"/>
        <v>CLLCD</v>
      </c>
      <c r="Y1461" s="1">
        <f t="shared" si="337"/>
        <v>1423</v>
      </c>
      <c r="Z1461" t="str">
        <f t="shared" si="338"/>
        <v>ITM_CLLCD</v>
      </c>
      <c r="AA1461" s="161" t="str">
        <f>IF(ISNA(VLOOKUP(X1461,Sheet2!J:J,1,0)),"//","")</f>
        <v>//</v>
      </c>
      <c r="AC1461" s="110" t="str">
        <f t="shared" si="339"/>
        <v>CLLCD</v>
      </c>
      <c r="AD1461" t="b">
        <f t="shared" si="340"/>
        <v>1</v>
      </c>
    </row>
    <row r="1462" spans="1:30">
      <c r="A1462" s="56">
        <f t="shared" si="341"/>
        <v>1462</v>
      </c>
      <c r="B1462" s="55">
        <f t="shared" si="342"/>
        <v>1424</v>
      </c>
      <c r="C1462" s="59" t="s">
        <v>4105</v>
      </c>
      <c r="D1462" s="59" t="s">
        <v>7</v>
      </c>
      <c r="E1462" s="65" t="s">
        <v>49</v>
      </c>
      <c r="F1462" s="65" t="s">
        <v>49</v>
      </c>
      <c r="G1462" s="193">
        <v>0</v>
      </c>
      <c r="H1462" s="193">
        <v>0</v>
      </c>
      <c r="I1462" s="177" t="s">
        <v>3</v>
      </c>
      <c r="J1462" s="65" t="s">
        <v>1555</v>
      </c>
      <c r="K1462" s="66" t="s">
        <v>4289</v>
      </c>
      <c r="L1462" s="67"/>
      <c r="M1462" s="63" t="s">
        <v>1644</v>
      </c>
      <c r="N1462" s="13"/>
      <c r="O1462"/>
      <c r="P1462" t="str">
        <f t="shared" si="364"/>
        <v/>
      </c>
      <c r="Q1462" t="str">
        <f>IF(ISNA(VLOOKUP(AC1462,#REF!,1)),"//","")</f>
        <v/>
      </c>
      <c r="R1462"/>
      <c r="S1462" s="43" t="e">
        <f t="shared" si="334"/>
        <v>#REF!</v>
      </c>
      <c r="T1462" s="92" t="s">
        <v>2937</v>
      </c>
      <c r="U1462" s="70" t="s">
        <v>2444</v>
      </c>
      <c r="V1462" s="70" t="s">
        <v>2444</v>
      </c>
      <c r="W1462" s="44" t="str">
        <f t="shared" si="335"/>
        <v>"CLMENU"</v>
      </c>
      <c r="X1462" s="25" t="str">
        <f t="shared" si="336"/>
        <v>CLMENU</v>
      </c>
      <c r="Y1462" s="1">
        <f t="shared" si="337"/>
        <v>1424</v>
      </c>
      <c r="Z1462" t="str">
        <f t="shared" si="338"/>
        <v>ITM_CLMENU</v>
      </c>
      <c r="AA1462" s="161" t="str">
        <f>IF(ISNA(VLOOKUP(X1462,Sheet2!J:J,1,0)),"//","")</f>
        <v>//</v>
      </c>
      <c r="AC1462" s="110" t="str">
        <f t="shared" si="339"/>
        <v>CLMENU</v>
      </c>
      <c r="AD1462" t="b">
        <f t="shared" si="340"/>
        <v>1</v>
      </c>
    </row>
    <row r="1463" spans="1:30">
      <c r="A1463" s="56">
        <f t="shared" si="341"/>
        <v>1463</v>
      </c>
      <c r="B1463" s="55">
        <f t="shared" si="342"/>
        <v>1425</v>
      </c>
      <c r="C1463" s="59" t="s">
        <v>3903</v>
      </c>
      <c r="D1463" s="59" t="s">
        <v>7</v>
      </c>
      <c r="E1463" s="65" t="s">
        <v>1202</v>
      </c>
      <c r="F1463" s="65" t="s">
        <v>1202</v>
      </c>
      <c r="G1463" s="193">
        <v>0</v>
      </c>
      <c r="H1463" s="193">
        <v>0</v>
      </c>
      <c r="I1463" s="177" t="s">
        <v>3</v>
      </c>
      <c r="J1463" s="65" t="s">
        <v>1555</v>
      </c>
      <c r="K1463" s="66" t="s">
        <v>4290</v>
      </c>
      <c r="L1463" s="67"/>
      <c r="M1463" s="63" t="s">
        <v>1645</v>
      </c>
      <c r="N1463" s="13"/>
      <c r="O1463"/>
      <c r="P1463" t="str">
        <f t="shared" si="364"/>
        <v/>
      </c>
      <c r="Q1463" t="str">
        <f>IF(ISNA(VLOOKUP(AC1463,#REF!,1)),"//","")</f>
        <v/>
      </c>
      <c r="R1463"/>
      <c r="S1463" s="43" t="e">
        <f t="shared" si="334"/>
        <v>#REF!</v>
      </c>
      <c r="T1463" s="92" t="s">
        <v>2444</v>
      </c>
      <c r="U1463" s="70" t="s">
        <v>2444</v>
      </c>
      <c r="V1463" s="70" t="s">
        <v>2444</v>
      </c>
      <c r="W1463" s="44" t="str">
        <f t="shared" si="335"/>
        <v>"CLP"</v>
      </c>
      <c r="X1463" s="25" t="str">
        <f t="shared" si="336"/>
        <v>CLP</v>
      </c>
      <c r="Y1463" s="1">
        <f t="shared" si="337"/>
        <v>1425</v>
      </c>
      <c r="Z1463" t="str">
        <f t="shared" si="338"/>
        <v>ITM_CLP</v>
      </c>
      <c r="AA1463" s="161" t="str">
        <f>IF(ISNA(VLOOKUP(X1463,Sheet2!J:J,1,0)),"//","")</f>
        <v>//</v>
      </c>
      <c r="AC1463" s="110" t="str">
        <f t="shared" si="339"/>
        <v>CLP</v>
      </c>
      <c r="AD1463" t="b">
        <f t="shared" si="340"/>
        <v>1</v>
      </c>
    </row>
    <row r="1464" spans="1:30">
      <c r="A1464" s="56">
        <f t="shared" si="341"/>
        <v>1464</v>
      </c>
      <c r="B1464" s="55">
        <f t="shared" si="342"/>
        <v>1426</v>
      </c>
      <c r="C1464" s="59" t="s">
        <v>3904</v>
      </c>
      <c r="D1464" s="59" t="s">
        <v>50</v>
      </c>
      <c r="E1464" s="65" t="s">
        <v>1203</v>
      </c>
      <c r="F1464" s="65" t="s">
        <v>51</v>
      </c>
      <c r="G1464" s="193">
        <v>0</v>
      </c>
      <c r="H1464" s="193">
        <v>0</v>
      </c>
      <c r="I1464" s="177" t="s">
        <v>3</v>
      </c>
      <c r="J1464" s="65" t="s">
        <v>1555</v>
      </c>
      <c r="K1464" s="66" t="s">
        <v>4290</v>
      </c>
      <c r="L1464" s="67"/>
      <c r="M1464" s="63" t="s">
        <v>1646</v>
      </c>
      <c r="N1464" s="13"/>
      <c r="O1464"/>
      <c r="P1464" t="str">
        <f t="shared" si="364"/>
        <v/>
      </c>
      <c r="Q1464" t="str">
        <f>IF(ISNA(VLOOKUP(AC1464,#REF!,1)),"//","")</f>
        <v/>
      </c>
      <c r="R1464"/>
      <c r="S1464" s="43" t="e">
        <f t="shared" si="334"/>
        <v>#REF!</v>
      </c>
      <c r="T1464" s="92" t="s">
        <v>2444</v>
      </c>
      <c r="U1464" s="70" t="s">
        <v>2444</v>
      </c>
      <c r="V1464" s="70" t="s">
        <v>2444</v>
      </c>
      <c r="W1464" s="44" t="str">
        <f t="shared" si="335"/>
        <v>"CLPALL"</v>
      </c>
      <c r="X1464" s="25" t="str">
        <f t="shared" si="336"/>
        <v>CLPALL</v>
      </c>
      <c r="Y1464" s="1">
        <f t="shared" si="337"/>
        <v>1426</v>
      </c>
      <c r="Z1464" t="str">
        <f t="shared" si="338"/>
        <v>ITM_CLPALL</v>
      </c>
      <c r="AA1464" s="161" t="str">
        <f>IF(ISNA(VLOOKUP(X1464,Sheet2!J:J,1,0)),"//","")</f>
        <v>//</v>
      </c>
      <c r="AC1464" s="110" t="str">
        <f t="shared" si="339"/>
        <v>CLPALL</v>
      </c>
      <c r="AD1464" t="b">
        <f t="shared" si="340"/>
        <v>1</v>
      </c>
    </row>
    <row r="1465" spans="1:30">
      <c r="A1465" s="56">
        <f t="shared" si="341"/>
        <v>1465</v>
      </c>
      <c r="B1465" s="55">
        <f t="shared" si="342"/>
        <v>1427</v>
      </c>
      <c r="C1465" s="59" t="s">
        <v>3905</v>
      </c>
      <c r="D1465" s="59" t="s">
        <v>50</v>
      </c>
      <c r="E1465" s="65" t="s">
        <v>52</v>
      </c>
      <c r="F1465" s="65" t="s">
        <v>52</v>
      </c>
      <c r="G1465" s="193">
        <v>0</v>
      </c>
      <c r="H1465" s="193">
        <v>0</v>
      </c>
      <c r="I1465" s="177" t="s">
        <v>3</v>
      </c>
      <c r="J1465" s="65" t="s">
        <v>1555</v>
      </c>
      <c r="K1465" s="66" t="s">
        <v>4290</v>
      </c>
      <c r="L1465" s="67"/>
      <c r="M1465" s="63" t="s">
        <v>1648</v>
      </c>
      <c r="N1465" s="13"/>
      <c r="O1465"/>
      <c r="P1465" t="str">
        <f t="shared" si="364"/>
        <v/>
      </c>
      <c r="Q1465" t="str">
        <f>IF(ISNA(VLOOKUP(AC1465,#REF!,1)),"//","")</f>
        <v/>
      </c>
      <c r="R1465"/>
      <c r="S1465" s="43" t="e">
        <f t="shared" si="334"/>
        <v>#REF!</v>
      </c>
      <c r="T1465" s="92" t="s">
        <v>2937</v>
      </c>
      <c r="U1465" s="70" t="s">
        <v>2868</v>
      </c>
      <c r="V1465" s="70" t="s">
        <v>2444</v>
      </c>
      <c r="W1465" s="44" t="str">
        <f t="shared" si="335"/>
        <v>"CLREGS"</v>
      </c>
      <c r="X1465" s="25" t="str">
        <f t="shared" si="336"/>
        <v>CLREGS</v>
      </c>
      <c r="Y1465" s="1">
        <f t="shared" si="337"/>
        <v>1427</v>
      </c>
      <c r="Z1465" t="str">
        <f t="shared" si="338"/>
        <v>ITM_CLREGS</v>
      </c>
      <c r="AA1465" s="161" t="str">
        <f>IF(ISNA(VLOOKUP(X1465,Sheet2!J:J,1,0)),"//","")</f>
        <v>//</v>
      </c>
      <c r="AC1465" s="110" t="str">
        <f t="shared" si="339"/>
        <v>CLREGS</v>
      </c>
      <c r="AD1465" t="b">
        <f t="shared" si="340"/>
        <v>1</v>
      </c>
    </row>
    <row r="1466" spans="1:30">
      <c r="A1466" s="56">
        <f t="shared" si="341"/>
        <v>1466</v>
      </c>
      <c r="B1466" s="55">
        <f t="shared" si="342"/>
        <v>1428</v>
      </c>
      <c r="C1466" s="59" t="s">
        <v>3906</v>
      </c>
      <c r="D1466" s="59" t="s">
        <v>7</v>
      </c>
      <c r="E1466" s="65" t="s">
        <v>1205</v>
      </c>
      <c r="F1466" s="65" t="s">
        <v>1205</v>
      </c>
      <c r="G1466" s="193">
        <v>0</v>
      </c>
      <c r="H1466" s="193">
        <v>0</v>
      </c>
      <c r="I1466" s="177" t="s">
        <v>3</v>
      </c>
      <c r="J1466" s="65" t="s">
        <v>1555</v>
      </c>
      <c r="K1466" s="66" t="s">
        <v>4290</v>
      </c>
      <c r="L1466" s="67"/>
      <c r="M1466" s="63" t="s">
        <v>1649</v>
      </c>
      <c r="N1466" s="13"/>
      <c r="O1466"/>
      <c r="P1466" t="str">
        <f t="shared" si="364"/>
        <v/>
      </c>
      <c r="Q1466" t="str">
        <f>IF(ISNA(VLOOKUP(AC1466,#REF!,1)),"//","")</f>
        <v/>
      </c>
      <c r="R1466"/>
      <c r="S1466" s="43" t="e">
        <f t="shared" si="334"/>
        <v>#REF!</v>
      </c>
      <c r="T1466" s="92" t="s">
        <v>2937</v>
      </c>
      <c r="U1466" s="70" t="s">
        <v>2868</v>
      </c>
      <c r="V1466" s="70" t="s">
        <v>2444</v>
      </c>
      <c r="W1466" s="44" t="str">
        <f t="shared" si="335"/>
        <v>"CLSTK"</v>
      </c>
      <c r="X1466" s="25" t="str">
        <f t="shared" si="336"/>
        <v>CLSTK</v>
      </c>
      <c r="Y1466" s="1">
        <f t="shared" si="337"/>
        <v>1428</v>
      </c>
      <c r="Z1466" t="str">
        <f t="shared" si="338"/>
        <v>ITM_CLSTK</v>
      </c>
      <c r="AA1466" s="161" t="str">
        <f>IF(ISNA(VLOOKUP(X1466,Sheet2!J:J,1,0)),"//","")</f>
        <v/>
      </c>
      <c r="AC1466" s="110" t="str">
        <f t="shared" si="339"/>
        <v>CLSTK</v>
      </c>
      <c r="AD1466" t="b">
        <f t="shared" si="340"/>
        <v>1</v>
      </c>
    </row>
    <row r="1467" spans="1:30">
      <c r="A1467" s="56">
        <f t="shared" si="341"/>
        <v>1467</v>
      </c>
      <c r="B1467" s="55">
        <f t="shared" si="342"/>
        <v>1429</v>
      </c>
      <c r="C1467" s="59" t="s">
        <v>3907</v>
      </c>
      <c r="D1467" s="59" t="s">
        <v>7</v>
      </c>
      <c r="E1467" s="65" t="s">
        <v>53</v>
      </c>
      <c r="F1467" s="65" t="s">
        <v>53</v>
      </c>
      <c r="G1467" s="193">
        <v>0</v>
      </c>
      <c r="H1467" s="193">
        <v>0</v>
      </c>
      <c r="I1467" s="177" t="s">
        <v>3</v>
      </c>
      <c r="J1467" s="65" t="s">
        <v>1555</v>
      </c>
      <c r="K1467" s="66" t="s">
        <v>4289</v>
      </c>
      <c r="L1467" s="67"/>
      <c r="M1467" s="63" t="s">
        <v>1651</v>
      </c>
      <c r="N1467" s="13"/>
      <c r="O1467"/>
      <c r="P1467" t="str">
        <f t="shared" si="364"/>
        <v/>
      </c>
      <c r="Q1467" t="str">
        <f>IF(ISNA(VLOOKUP(AC1467,#REF!,1)),"//","")</f>
        <v/>
      </c>
      <c r="R1467"/>
      <c r="S1467" s="43" t="e">
        <f t="shared" si="334"/>
        <v>#REF!</v>
      </c>
      <c r="T1467" s="92" t="s">
        <v>2937</v>
      </c>
      <c r="U1467" s="70" t="s">
        <v>2868</v>
      </c>
      <c r="V1467" s="70" t="s">
        <v>2444</v>
      </c>
      <c r="W1467" s="44" t="str">
        <f t="shared" si="335"/>
        <v>"CL" STD_SIGMA</v>
      </c>
      <c r="X1467" s="25" t="str">
        <f t="shared" si="336"/>
        <v>CLSUM</v>
      </c>
      <c r="Y1467" s="1">
        <f t="shared" si="337"/>
        <v>1429</v>
      </c>
      <c r="Z1467" t="str">
        <f t="shared" si="338"/>
        <v>ITM_CLSIGMA</v>
      </c>
      <c r="AA1467" s="161" t="str">
        <f>IF(ISNA(VLOOKUP(X1467,Sheet2!J:J,1,0)),"//","")</f>
        <v/>
      </c>
      <c r="AC1467" s="110" t="str">
        <f t="shared" si="339"/>
        <v>CLSUM</v>
      </c>
      <c r="AD1467" t="b">
        <f t="shared" si="340"/>
        <v>1</v>
      </c>
    </row>
    <row r="1468" spans="1:30" s="128" customFormat="1">
      <c r="A1468" s="56">
        <f t="shared" si="341"/>
        <v>1468</v>
      </c>
      <c r="B1468" s="55">
        <f t="shared" si="342"/>
        <v>1430</v>
      </c>
      <c r="C1468" s="124" t="s">
        <v>3758</v>
      </c>
      <c r="D1468" s="124" t="s">
        <v>7</v>
      </c>
      <c r="E1468" s="125" t="s">
        <v>1422</v>
      </c>
      <c r="F1468" s="125" t="s">
        <v>281</v>
      </c>
      <c r="G1468" s="192">
        <v>0</v>
      </c>
      <c r="H1468" s="192">
        <v>0</v>
      </c>
      <c r="I1468" s="177" t="s">
        <v>3</v>
      </c>
      <c r="J1468" s="65" t="s">
        <v>1555</v>
      </c>
      <c r="K1468" s="127" t="s">
        <v>4289</v>
      </c>
      <c r="M1468" s="18" t="s">
        <v>2079</v>
      </c>
      <c r="N1468" s="18"/>
      <c r="P1468" s="128" t="str">
        <f t="shared" si="364"/>
        <v>NOT EQUAL</v>
      </c>
      <c r="Q1468" s="128" t="str">
        <f>IF(ISNA(VLOOKUP(AC1468,#REF!,1)),"//","")</f>
        <v/>
      </c>
      <c r="S1468" s="43" t="e">
        <f t="shared" si="334"/>
        <v>#REF!</v>
      </c>
      <c r="T1468" s="131" t="s">
        <v>2957</v>
      </c>
      <c r="U1468" s="126" t="s">
        <v>2861</v>
      </c>
      <c r="V1468" s="126" t="s">
        <v>2444</v>
      </c>
      <c r="W1468" s="44" t="str">
        <f t="shared" si="335"/>
        <v/>
      </c>
      <c r="X1468" s="25" t="str">
        <f t="shared" si="336"/>
        <v/>
      </c>
      <c r="Y1468" s="1">
        <f t="shared" si="337"/>
        <v>1430</v>
      </c>
      <c r="Z1468" t="str">
        <f t="shared" si="338"/>
        <v>ITM_STOMAX</v>
      </c>
      <c r="AA1468" s="161" t="str">
        <f>IF(ISNA(VLOOKUP(X1468,Sheet2!J:J,1,0)),"//","")</f>
        <v/>
      </c>
      <c r="AC1468" s="110" t="str">
        <f t="shared" si="339"/>
        <v/>
      </c>
      <c r="AD1468" t="b">
        <f t="shared" si="340"/>
        <v>1</v>
      </c>
    </row>
    <row r="1469" spans="1:30">
      <c r="A1469" s="56">
        <f t="shared" si="341"/>
        <v>1469</v>
      </c>
      <c r="B1469" s="55">
        <f t="shared" si="342"/>
        <v>1431</v>
      </c>
      <c r="C1469" s="59" t="s">
        <v>3909</v>
      </c>
      <c r="D1469" s="59" t="s">
        <v>7</v>
      </c>
      <c r="E1469" s="65" t="s">
        <v>1208</v>
      </c>
      <c r="F1469" s="65" t="s">
        <v>56</v>
      </c>
      <c r="G1469" s="193">
        <v>0</v>
      </c>
      <c r="H1469" s="193">
        <v>0</v>
      </c>
      <c r="I1469" s="177" t="s">
        <v>3</v>
      </c>
      <c r="J1469" s="65" t="s">
        <v>1555</v>
      </c>
      <c r="K1469" s="66" t="s">
        <v>4289</v>
      </c>
      <c r="L1469" s="67"/>
      <c r="M1469" s="63" t="s">
        <v>1653</v>
      </c>
      <c r="N1469" s="13"/>
      <c r="O1469"/>
      <c r="P1469" t="str">
        <f t="shared" si="364"/>
        <v/>
      </c>
      <c r="Q1469" t="str">
        <f>IF(ISNA(VLOOKUP(AC1469,#REF!,1)),"//","")</f>
        <v/>
      </c>
      <c r="R1469"/>
      <c r="S1469" s="43" t="e">
        <f t="shared" si="334"/>
        <v>#REF!</v>
      </c>
      <c r="T1469" s="92" t="s">
        <v>2938</v>
      </c>
      <c r="U1469" s="70" t="s">
        <v>2444</v>
      </c>
      <c r="V1469" s="70" t="s">
        <v>2444</v>
      </c>
      <c r="W1469" s="44" t="str">
        <f t="shared" si="335"/>
        <v>"CONJ"</v>
      </c>
      <c r="X1469" s="25" t="str">
        <f t="shared" si="336"/>
        <v>CONJ</v>
      </c>
      <c r="Y1469" s="1">
        <f t="shared" si="337"/>
        <v>1431</v>
      </c>
      <c r="Z1469" t="str">
        <f t="shared" si="338"/>
        <v>ITM_CONJ</v>
      </c>
      <c r="AA1469" s="161" t="str">
        <f>IF(ISNA(VLOOKUP(X1469,Sheet2!J:J,1,0)),"//","")</f>
        <v>//</v>
      </c>
      <c r="AC1469" s="110" t="str">
        <f t="shared" si="339"/>
        <v>CONJ</v>
      </c>
      <c r="AD1469" t="b">
        <f t="shared" si="340"/>
        <v>1</v>
      </c>
    </row>
    <row r="1470" spans="1:30" s="128" customFormat="1">
      <c r="A1470" s="56">
        <f t="shared" si="341"/>
        <v>1470</v>
      </c>
      <c r="B1470" s="55">
        <f t="shared" si="342"/>
        <v>1432</v>
      </c>
      <c r="C1470" s="124" t="s">
        <v>3765</v>
      </c>
      <c r="D1470" s="124" t="s">
        <v>7</v>
      </c>
      <c r="E1470" s="125" t="s">
        <v>1381</v>
      </c>
      <c r="F1470" s="125" t="s">
        <v>281</v>
      </c>
      <c r="G1470" s="192">
        <v>0</v>
      </c>
      <c r="H1470" s="192">
        <v>0</v>
      </c>
      <c r="I1470" s="177" t="s">
        <v>3</v>
      </c>
      <c r="J1470" s="65" t="s">
        <v>1555</v>
      </c>
      <c r="K1470" s="127" t="s">
        <v>4289</v>
      </c>
      <c r="M1470" s="18" t="s">
        <v>1988</v>
      </c>
      <c r="N1470" s="18"/>
      <c r="P1470" s="128" t="str">
        <f t="shared" si="364"/>
        <v>NOT EQUAL</v>
      </c>
      <c r="Q1470" s="128" t="str">
        <f>IF(ISNA(VLOOKUP(AC1470,#REF!,1)),"//","")</f>
        <v/>
      </c>
      <c r="S1470" s="43" t="e">
        <f t="shared" si="334"/>
        <v>#REF!</v>
      </c>
      <c r="T1470" s="131" t="s">
        <v>2957</v>
      </c>
      <c r="U1470" s="126" t="s">
        <v>2861</v>
      </c>
      <c r="V1470" s="126" t="s">
        <v>2444</v>
      </c>
      <c r="W1470" s="44" t="str">
        <f t="shared" si="335"/>
        <v/>
      </c>
      <c r="X1470" s="25" t="str">
        <f t="shared" si="336"/>
        <v/>
      </c>
      <c r="Y1470" s="1">
        <f t="shared" si="337"/>
        <v>1432</v>
      </c>
      <c r="Z1470" t="str">
        <f t="shared" si="338"/>
        <v>ITM_RCLMAX</v>
      </c>
      <c r="AA1470" s="161" t="str">
        <f>IF(ISNA(VLOOKUP(X1470,Sheet2!J:J,1,0)),"//","")</f>
        <v/>
      </c>
      <c r="AC1470" s="110" t="str">
        <f t="shared" si="339"/>
        <v/>
      </c>
      <c r="AD1470" t="b">
        <f t="shared" si="340"/>
        <v>1</v>
      </c>
    </row>
    <row r="1471" spans="1:30">
      <c r="A1471" s="56">
        <f t="shared" si="341"/>
        <v>1471</v>
      </c>
      <c r="B1471" s="55">
        <f t="shared" si="342"/>
        <v>1433</v>
      </c>
      <c r="C1471" s="59" t="s">
        <v>4803</v>
      </c>
      <c r="D1471" s="59" t="s">
        <v>7</v>
      </c>
      <c r="E1471" s="65" t="s">
        <v>1209</v>
      </c>
      <c r="F1471" s="65" t="s">
        <v>58</v>
      </c>
      <c r="G1471" s="193">
        <v>0</v>
      </c>
      <c r="H1471" s="193">
        <v>0</v>
      </c>
      <c r="I1471" s="177" t="s">
        <v>3</v>
      </c>
      <c r="J1471" s="65" t="s">
        <v>1555</v>
      </c>
      <c r="K1471" s="66" t="s">
        <v>4289</v>
      </c>
      <c r="L1471" s="67"/>
      <c r="M1471" s="63" t="s">
        <v>1655</v>
      </c>
      <c r="N1471" s="13"/>
      <c r="O1471"/>
      <c r="P1471" t="str">
        <f t="shared" si="364"/>
        <v>NOT EQUAL</v>
      </c>
      <c r="Q1471" t="str">
        <f>IF(ISNA(VLOOKUP(AC1471,#REF!,1)),"//","")</f>
        <v/>
      </c>
      <c r="R1471"/>
      <c r="S1471" s="43" t="e">
        <f t="shared" si="334"/>
        <v>#REF!</v>
      </c>
      <c r="T1471" s="92" t="s">
        <v>2444</v>
      </c>
      <c r="U1471" s="70" t="s">
        <v>2444</v>
      </c>
      <c r="V1471" s="70" t="s">
        <v>2444</v>
      </c>
      <c r="W1471" s="44" t="str">
        <f t="shared" si="335"/>
        <v>"CORR"</v>
      </c>
      <c r="X1471" s="25" t="str">
        <f t="shared" si="336"/>
        <v>CORR</v>
      </c>
      <c r="Y1471" s="1">
        <f t="shared" si="337"/>
        <v>1433</v>
      </c>
      <c r="Z1471" t="str">
        <f t="shared" si="338"/>
        <v>ITM_CORR</v>
      </c>
      <c r="AA1471" s="161" t="str">
        <f>IF(ISNA(VLOOKUP(X1471,Sheet2!J:J,1,0)),"//","")</f>
        <v>//</v>
      </c>
      <c r="AC1471" s="110" t="str">
        <f t="shared" si="339"/>
        <v>CORR</v>
      </c>
      <c r="AD1471" t="b">
        <f t="shared" si="340"/>
        <v>1</v>
      </c>
    </row>
    <row r="1472" spans="1:30">
      <c r="A1472" s="56">
        <f t="shared" si="341"/>
        <v>1472</v>
      </c>
      <c r="B1472" s="55">
        <f t="shared" si="342"/>
        <v>1434</v>
      </c>
      <c r="C1472" s="59" t="s">
        <v>4804</v>
      </c>
      <c r="D1472" s="59" t="s">
        <v>7</v>
      </c>
      <c r="E1472" s="65" t="s">
        <v>1211</v>
      </c>
      <c r="F1472" s="65" t="s">
        <v>1212</v>
      </c>
      <c r="G1472" s="193">
        <v>0</v>
      </c>
      <c r="H1472" s="193">
        <v>0</v>
      </c>
      <c r="I1472" s="177" t="s">
        <v>3</v>
      </c>
      <c r="J1472" s="65" t="s">
        <v>1555</v>
      </c>
      <c r="K1472" s="66" t="s">
        <v>4289</v>
      </c>
      <c r="L1472" s="67"/>
      <c r="M1472" s="63" t="s">
        <v>1658</v>
      </c>
      <c r="N1472" s="13"/>
      <c r="O1472"/>
      <c r="P1472" t="str">
        <f t="shared" si="364"/>
        <v/>
      </c>
      <c r="Q1472" t="str">
        <f>IF(ISNA(VLOOKUP(AC1472,#REF!,1)),"//","")</f>
        <v/>
      </c>
      <c r="R1472"/>
      <c r="S1472" s="43" t="e">
        <f t="shared" si="334"/>
        <v>#REF!</v>
      </c>
      <c r="T1472" s="92" t="s">
        <v>2444</v>
      </c>
      <c r="U1472" s="70" t="s">
        <v>2444</v>
      </c>
      <c r="V1472" s="70" t="s">
        <v>2444</v>
      </c>
      <c r="W1472" s="44" t="str">
        <f t="shared" si="335"/>
        <v>"COV"</v>
      </c>
      <c r="X1472" s="25" t="str">
        <f t="shared" si="336"/>
        <v>COV</v>
      </c>
      <c r="Y1472" s="1">
        <f t="shared" si="337"/>
        <v>1434</v>
      </c>
      <c r="Z1472" t="str">
        <f t="shared" si="338"/>
        <v>ITM_COV</v>
      </c>
      <c r="AA1472" s="161" t="str">
        <f>IF(ISNA(VLOOKUP(X1472,Sheet2!J:J,1,0)),"//","")</f>
        <v>//</v>
      </c>
      <c r="AC1472" s="110" t="str">
        <f t="shared" si="339"/>
        <v>COV</v>
      </c>
      <c r="AD1472" t="b">
        <f t="shared" si="340"/>
        <v>1</v>
      </c>
    </row>
    <row r="1473" spans="1:30">
      <c r="A1473" s="56">
        <f t="shared" si="341"/>
        <v>1473</v>
      </c>
      <c r="B1473" s="55">
        <f t="shared" si="342"/>
        <v>1435</v>
      </c>
      <c r="C1473" s="62" t="s">
        <v>4853</v>
      </c>
      <c r="D1473" s="59" t="s">
        <v>7</v>
      </c>
      <c r="E1473" s="65" t="s">
        <v>2790</v>
      </c>
      <c r="F1473" s="65" t="s">
        <v>2790</v>
      </c>
      <c r="G1473" s="193">
        <v>0</v>
      </c>
      <c r="H1473" s="193">
        <v>0</v>
      </c>
      <c r="I1473" s="177" t="s">
        <v>3</v>
      </c>
      <c r="J1473" s="65" t="s">
        <v>1555</v>
      </c>
      <c r="K1473" s="66" t="s">
        <v>4289</v>
      </c>
      <c r="L1473" s="67"/>
      <c r="M1473" s="63" t="s">
        <v>2793</v>
      </c>
      <c r="N1473" s="13"/>
      <c r="O1473"/>
      <c r="P1473" t="str">
        <f t="shared" si="364"/>
        <v/>
      </c>
      <c r="Q1473" t="str">
        <f>IF(ISNA(VLOOKUP(AC1473,#REF!,1)),"//","")</f>
        <v/>
      </c>
      <c r="R1473"/>
      <c r="S1473" s="43" t="e">
        <f t="shared" si="334"/>
        <v>#REF!</v>
      </c>
      <c r="T1473" s="92" t="s">
        <v>2444</v>
      </c>
      <c r="U1473" s="70" t="s">
        <v>2444</v>
      </c>
      <c r="V1473" s="70" t="s">
        <v>2444</v>
      </c>
      <c r="W1473" s="44" t="str">
        <f t="shared" si="335"/>
        <v>"BESTF?"</v>
      </c>
      <c r="X1473" s="25" t="str">
        <f t="shared" si="336"/>
        <v>BESTF?</v>
      </c>
      <c r="Y1473" s="1">
        <f t="shared" si="337"/>
        <v>1435</v>
      </c>
      <c r="Z1473" t="str">
        <f t="shared" si="338"/>
        <v>ITM_BESTFQ</v>
      </c>
      <c r="AA1473" s="161" t="str">
        <f>IF(ISNA(VLOOKUP(X1473,Sheet2!J:J,1,0)),"//","")</f>
        <v>//</v>
      </c>
      <c r="AC1473" s="110" t="str">
        <f t="shared" si="339"/>
        <v>BESTF?</v>
      </c>
      <c r="AD1473" t="b">
        <f t="shared" si="340"/>
        <v>1</v>
      </c>
    </row>
    <row r="1474" spans="1:30">
      <c r="A1474" s="56">
        <f t="shared" si="341"/>
        <v>1474</v>
      </c>
      <c r="B1474" s="55">
        <f t="shared" si="342"/>
        <v>1436</v>
      </c>
      <c r="C1474" s="59" t="s">
        <v>3910</v>
      </c>
      <c r="D1474" s="59" t="s">
        <v>7</v>
      </c>
      <c r="E1474" s="155" t="s">
        <v>1214</v>
      </c>
      <c r="F1474" s="155" t="s">
        <v>1215</v>
      </c>
      <c r="G1474" s="156">
        <v>0</v>
      </c>
      <c r="H1474" s="156">
        <v>0</v>
      </c>
      <c r="I1474" s="177" t="s">
        <v>3</v>
      </c>
      <c r="J1474" s="65" t="s">
        <v>1555</v>
      </c>
      <c r="K1474" s="66" t="s">
        <v>4289</v>
      </c>
      <c r="L1474" s="67"/>
      <c r="M1474" s="63" t="s">
        <v>3703</v>
      </c>
      <c r="N1474" s="20"/>
      <c r="O1474"/>
      <c r="P1474" t="str">
        <f t="shared" si="364"/>
        <v/>
      </c>
      <c r="Q1474" t="str">
        <f>IF(ISNA(VLOOKUP(AC1474,#REF!,1)),"//","")</f>
        <v/>
      </c>
      <c r="R1474"/>
      <c r="S1474" s="43" t="e">
        <f t="shared" si="334"/>
        <v>#REF!</v>
      </c>
      <c r="T1474" s="92"/>
      <c r="U1474" s="70"/>
      <c r="V1474" s="70"/>
      <c r="W1474" s="44" t="str">
        <f t="shared" si="335"/>
        <v>"CROSS"</v>
      </c>
      <c r="X1474" s="25" t="str">
        <f t="shared" si="336"/>
        <v>CROSS</v>
      </c>
      <c r="Y1474" s="1">
        <f t="shared" si="337"/>
        <v>1436</v>
      </c>
      <c r="Z1474" t="str">
        <f t="shared" si="338"/>
        <v>ITM_CROSS_PROD</v>
      </c>
      <c r="AA1474" s="161" t="str">
        <f>IF(ISNA(VLOOKUP(X1474,Sheet2!J:J,1,0)),"//","")</f>
        <v>//</v>
      </c>
      <c r="AC1474" s="110" t="str">
        <f t="shared" si="339"/>
        <v>*</v>
      </c>
      <c r="AD1474" t="b">
        <f t="shared" si="340"/>
        <v>0</v>
      </c>
    </row>
    <row r="1475" spans="1:30">
      <c r="A1475" s="56">
        <f t="shared" si="341"/>
        <v>1475</v>
      </c>
      <c r="B1475" s="55">
        <f t="shared" si="342"/>
        <v>1437</v>
      </c>
      <c r="C1475" s="59" t="s">
        <v>3911</v>
      </c>
      <c r="D1475" s="59" t="s">
        <v>7</v>
      </c>
      <c r="E1475" s="154" t="s">
        <v>1216</v>
      </c>
      <c r="F1475" s="154" t="s">
        <v>1216</v>
      </c>
      <c r="G1475" s="196">
        <v>0</v>
      </c>
      <c r="H1475" s="196">
        <v>0</v>
      </c>
      <c r="I1475" s="177" t="s">
        <v>3</v>
      </c>
      <c r="J1475" s="65" t="s">
        <v>1555</v>
      </c>
      <c r="K1475" s="66" t="s">
        <v>4289</v>
      </c>
      <c r="L1475" s="67"/>
      <c r="M1475" s="63" t="s">
        <v>1664</v>
      </c>
      <c r="N1475" s="13"/>
      <c r="O1475"/>
      <c r="P1475" t="str">
        <f t="shared" si="364"/>
        <v/>
      </c>
      <c r="Q1475" t="str">
        <f>IF(ISNA(VLOOKUP(AC1475,#REF!,1)),"//","")</f>
        <v/>
      </c>
      <c r="R1475"/>
      <c r="S1475" s="43" t="e">
        <f t="shared" si="334"/>
        <v>#REF!</v>
      </c>
      <c r="T1475" s="92" t="s">
        <v>2938</v>
      </c>
      <c r="U1475" s="70" t="s">
        <v>2444</v>
      </c>
      <c r="V1475" s="70" t="s">
        <v>2444</v>
      </c>
      <c r="W1475" s="44" t="str">
        <f t="shared" si="335"/>
        <v>"CX" STD_RIGHT_ARROW "RE"</v>
      </c>
      <c r="X1475" s="25" t="str">
        <f t="shared" si="336"/>
        <v>CX&gt;RE</v>
      </c>
      <c r="Y1475" s="1">
        <f t="shared" si="337"/>
        <v>1437</v>
      </c>
      <c r="Z1475" t="str">
        <f t="shared" si="338"/>
        <v>ITM_CXtoRE</v>
      </c>
      <c r="AA1475" s="161" t="str">
        <f>IF(ISNA(VLOOKUP(X1475,Sheet2!J:J,1,0)),"//","")</f>
        <v>//</v>
      </c>
      <c r="AC1475" s="110" t="str">
        <f t="shared" si="339"/>
        <v>CX&gt;RE</v>
      </c>
      <c r="AD1475" t="b">
        <f t="shared" si="340"/>
        <v>1</v>
      </c>
    </row>
    <row r="1476" spans="1:30">
      <c r="A1476" s="56">
        <f t="shared" si="341"/>
        <v>1476</v>
      </c>
      <c r="B1476" s="55">
        <f t="shared" si="342"/>
        <v>1438</v>
      </c>
      <c r="C1476" s="59" t="s">
        <v>4572</v>
      </c>
      <c r="D1476" s="59" t="s">
        <v>7</v>
      </c>
      <c r="E1476" s="154" t="s">
        <v>66</v>
      </c>
      <c r="F1476" s="154" t="s">
        <v>66</v>
      </c>
      <c r="G1476" s="196">
        <v>0</v>
      </c>
      <c r="H1476" s="196">
        <v>0</v>
      </c>
      <c r="I1476" s="177" t="s">
        <v>3</v>
      </c>
      <c r="J1476" s="65" t="s">
        <v>1555</v>
      </c>
      <c r="K1476" s="66" t="s">
        <v>4289</v>
      </c>
      <c r="L1476" s="67"/>
      <c r="M1476" s="63" t="s">
        <v>1665</v>
      </c>
      <c r="N1476" s="13"/>
      <c r="O1476"/>
      <c r="P1476" t="str">
        <f t="shared" si="364"/>
        <v/>
      </c>
      <c r="Q1476" t="str">
        <f>IF(ISNA(VLOOKUP(AC1476,#REF!,1)),"//","")</f>
        <v/>
      </c>
      <c r="R1476"/>
      <c r="S1476" s="43" t="e">
        <f t="shared" si="334"/>
        <v>#REF!</v>
      </c>
      <c r="T1476" s="92" t="s">
        <v>2444</v>
      </c>
      <c r="U1476" s="70" t="s">
        <v>2444</v>
      </c>
      <c r="V1476" s="70" t="s">
        <v>2444</v>
      </c>
      <c r="W1476" s="44" t="str">
        <f t="shared" si="335"/>
        <v>"DATE"</v>
      </c>
      <c r="X1476" s="25" t="str">
        <f t="shared" si="336"/>
        <v>DATE</v>
      </c>
      <c r="Y1476" s="1">
        <f t="shared" si="337"/>
        <v>1438</v>
      </c>
      <c r="Z1476" t="str">
        <f t="shared" si="338"/>
        <v>ITM_DATE</v>
      </c>
      <c r="AA1476" s="161" t="str">
        <f>IF(ISNA(VLOOKUP(X1476,Sheet2!J:J,1,0)),"//","")</f>
        <v>//</v>
      </c>
      <c r="AC1476" s="110" t="str">
        <f t="shared" si="339"/>
        <v>DATE</v>
      </c>
      <c r="AD1476" t="b">
        <f t="shared" si="340"/>
        <v>1</v>
      </c>
    </row>
    <row r="1477" spans="1:30">
      <c r="A1477" s="56">
        <f t="shared" si="341"/>
        <v>1477</v>
      </c>
      <c r="B1477" s="55">
        <f t="shared" si="342"/>
        <v>1439</v>
      </c>
      <c r="C1477" s="59" t="s">
        <v>4573</v>
      </c>
      <c r="D1477" s="59" t="s">
        <v>7</v>
      </c>
      <c r="E1477" s="154" t="s">
        <v>67</v>
      </c>
      <c r="F1477" s="154" t="s">
        <v>67</v>
      </c>
      <c r="G1477" s="196">
        <v>0</v>
      </c>
      <c r="H1477" s="196">
        <v>0</v>
      </c>
      <c r="I1477" s="177" t="s">
        <v>3</v>
      </c>
      <c r="J1477" s="65" t="s">
        <v>1555</v>
      </c>
      <c r="K1477" s="66" t="s">
        <v>4289</v>
      </c>
      <c r="L1477" s="67"/>
      <c r="M1477" s="63" t="s">
        <v>1667</v>
      </c>
      <c r="N1477" s="13"/>
      <c r="O1477"/>
      <c r="P1477" t="str">
        <f t="shared" si="364"/>
        <v/>
      </c>
      <c r="Q1477" t="str">
        <f>IF(ISNA(VLOOKUP(AC1477,#REF!,1)),"//","")</f>
        <v/>
      </c>
      <c r="R1477"/>
      <c r="S1477" s="43" t="e">
        <f t="shared" si="334"/>
        <v>#REF!</v>
      </c>
      <c r="T1477" s="92" t="s">
        <v>2444</v>
      </c>
      <c r="U1477" s="70" t="s">
        <v>2444</v>
      </c>
      <c r="V1477" s="70" t="s">
        <v>2444</v>
      </c>
      <c r="W1477" s="44" t="str">
        <f t="shared" si="335"/>
        <v>"DATE" STD_RIGHT_ARROW</v>
      </c>
      <c r="X1477" s="25" t="str">
        <f t="shared" si="336"/>
        <v>DATE&gt;</v>
      </c>
      <c r="Y1477" s="1">
        <f t="shared" si="337"/>
        <v>1439</v>
      </c>
      <c r="Z1477" t="str">
        <f t="shared" si="338"/>
        <v>ITM_DATEto</v>
      </c>
      <c r="AA1477" s="161" t="str">
        <f>IF(ISNA(VLOOKUP(X1477,Sheet2!J:J,1,0)),"//","")</f>
        <v>//</v>
      </c>
      <c r="AC1477" s="110" t="str">
        <f t="shared" si="339"/>
        <v>DATE&gt;</v>
      </c>
      <c r="AD1477" t="b">
        <f t="shared" si="340"/>
        <v>1</v>
      </c>
    </row>
    <row r="1478" spans="1:30">
      <c r="A1478" s="56">
        <f t="shared" si="341"/>
        <v>1478</v>
      </c>
      <c r="B1478" s="55">
        <f t="shared" si="342"/>
        <v>1440</v>
      </c>
      <c r="C1478" s="59" t="s">
        <v>4574</v>
      </c>
      <c r="D1478" s="59" t="s">
        <v>7</v>
      </c>
      <c r="E1478" s="154" t="s">
        <v>1218</v>
      </c>
      <c r="F1478" s="154" t="s">
        <v>1218</v>
      </c>
      <c r="G1478" s="196">
        <v>0</v>
      </c>
      <c r="H1478" s="196">
        <v>0</v>
      </c>
      <c r="I1478" s="177" t="s">
        <v>3</v>
      </c>
      <c r="J1478" s="65" t="s">
        <v>1555</v>
      </c>
      <c r="K1478" s="66" t="s">
        <v>4289</v>
      </c>
      <c r="L1478" s="67"/>
      <c r="M1478" s="63" t="s">
        <v>1668</v>
      </c>
      <c r="N1478" s="13"/>
      <c r="O1478"/>
      <c r="P1478" t="str">
        <f t="shared" si="364"/>
        <v/>
      </c>
      <c r="Q1478" t="str">
        <f>IF(ISNA(VLOOKUP(AC1478,#REF!,1)),"//","")</f>
        <v/>
      </c>
      <c r="R1478"/>
      <c r="S1478" s="43" t="e">
        <f t="shared" si="334"/>
        <v>#REF!</v>
      </c>
      <c r="T1478" s="92" t="s">
        <v>2444</v>
      </c>
      <c r="U1478" s="70" t="s">
        <v>2444</v>
      </c>
      <c r="V1478" s="70" t="s">
        <v>2444</v>
      </c>
      <c r="W1478" s="44" t="str">
        <f t="shared" si="335"/>
        <v>"DAY"</v>
      </c>
      <c r="X1478" s="25" t="str">
        <f t="shared" si="336"/>
        <v>DAY</v>
      </c>
      <c r="Y1478" s="1">
        <f t="shared" si="337"/>
        <v>1440</v>
      </c>
      <c r="Z1478" t="str">
        <f t="shared" si="338"/>
        <v>ITM_DAY</v>
      </c>
      <c r="AA1478" s="161" t="str">
        <f>IF(ISNA(VLOOKUP(X1478,Sheet2!J:J,1,0)),"//","")</f>
        <v>//</v>
      </c>
      <c r="AC1478" s="110" t="str">
        <f t="shared" si="339"/>
        <v>DAY</v>
      </c>
      <c r="AD1478" t="b">
        <f t="shared" si="340"/>
        <v>1</v>
      </c>
    </row>
    <row r="1479" spans="1:30">
      <c r="A1479" s="56">
        <f t="shared" si="341"/>
        <v>1479</v>
      </c>
      <c r="B1479" s="55">
        <f t="shared" si="342"/>
        <v>1441</v>
      </c>
      <c r="C1479" s="59" t="s">
        <v>4597</v>
      </c>
      <c r="D1479" s="59" t="s">
        <v>7</v>
      </c>
      <c r="E1479" s="154" t="s">
        <v>68</v>
      </c>
      <c r="F1479" s="154" t="s">
        <v>68</v>
      </c>
      <c r="G1479" s="196">
        <v>0</v>
      </c>
      <c r="H1479" s="196">
        <v>0</v>
      </c>
      <c r="I1479" s="177" t="s">
        <v>3</v>
      </c>
      <c r="J1479" s="65" t="s">
        <v>1555</v>
      </c>
      <c r="K1479" s="66" t="s">
        <v>4289</v>
      </c>
      <c r="L1479" s="67"/>
      <c r="M1479" s="63" t="s">
        <v>1669</v>
      </c>
      <c r="N1479" s="13"/>
      <c r="O1479"/>
      <c r="P1479" t="str">
        <f t="shared" si="364"/>
        <v/>
      </c>
      <c r="Q1479" t="str">
        <f>IF(ISNA(VLOOKUP(AC1479,#REF!,1)),"//","")</f>
        <v/>
      </c>
      <c r="R1479"/>
      <c r="S1479" s="43" t="e">
        <f t="shared" ref="S1479:S1542" si="365">IF(X1479&lt;&gt;"",S1478+1,S1478)</f>
        <v>#REF!</v>
      </c>
      <c r="T1479" s="92" t="s">
        <v>2444</v>
      </c>
      <c r="U1479" s="70" t="s">
        <v>2444</v>
      </c>
      <c r="V1479" s="70" t="s">
        <v>2444</v>
      </c>
      <c r="W1479" s="44" t="str">
        <f t="shared" ref="W1479:W1542" si="36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6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68">B1479</f>
        <v>1441</v>
      </c>
      <c r="Z1479" t="str">
        <f t="shared" ref="Z1479:Z1542" si="369">M1479</f>
        <v>ITM_DBLR</v>
      </c>
      <c r="AA1479" s="161" t="str">
        <f>IF(ISNA(VLOOKUP(X1479,Sheet2!J:J,1,0)),"//","")</f>
        <v>//</v>
      </c>
      <c r="AC1479" s="110" t="str">
        <f t="shared" ref="AC1479:AC1542" si="37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71">X1479=AC1479</f>
        <v>1</v>
      </c>
    </row>
    <row r="1480" spans="1:30">
      <c r="A1480" s="56">
        <f t="shared" si="341"/>
        <v>1480</v>
      </c>
      <c r="B1480" s="55">
        <f t="shared" si="342"/>
        <v>1442</v>
      </c>
      <c r="C1480" s="59" t="s">
        <v>4598</v>
      </c>
      <c r="D1480" s="59" t="s">
        <v>7</v>
      </c>
      <c r="E1480" s="154" t="s">
        <v>1219</v>
      </c>
      <c r="F1480" s="154" t="s">
        <v>1219</v>
      </c>
      <c r="G1480" s="196">
        <v>0</v>
      </c>
      <c r="H1480" s="196">
        <v>0</v>
      </c>
      <c r="I1480" s="177" t="s">
        <v>3</v>
      </c>
      <c r="J1480" s="65" t="s">
        <v>1555</v>
      </c>
      <c r="K1480" s="66" t="s">
        <v>4289</v>
      </c>
      <c r="L1480" s="67"/>
      <c r="M1480" s="63" t="s">
        <v>4357</v>
      </c>
      <c r="N1480" s="13"/>
      <c r="O1480"/>
      <c r="P1480" t="str">
        <f t="shared" si="364"/>
        <v/>
      </c>
      <c r="Q1480" t="str">
        <f>IF(ISNA(VLOOKUP(AC1480,#REF!,1)),"//","")</f>
        <v/>
      </c>
      <c r="R1480"/>
      <c r="S1480" s="43" t="e">
        <f t="shared" si="365"/>
        <v>#REF!</v>
      </c>
      <c r="T1480" s="92" t="s">
        <v>2444</v>
      </c>
      <c r="U1480" s="70" t="s">
        <v>2444</v>
      </c>
      <c r="V1480" s="70" t="s">
        <v>2444</v>
      </c>
      <c r="W1480" s="44" t="str">
        <f t="shared" si="366"/>
        <v>"DBL" STD_CROSS</v>
      </c>
      <c r="X1480" s="25" t="str">
        <f t="shared" si="367"/>
        <v>DBLCROSS</v>
      </c>
      <c r="Y1480" s="1">
        <f t="shared" si="368"/>
        <v>1442</v>
      </c>
      <c r="Z1480" t="str">
        <f t="shared" si="369"/>
        <v>ITM_DBLMULT</v>
      </c>
      <c r="AA1480" s="161" t="str">
        <f>IF(ISNA(VLOOKUP(X1480,Sheet2!J:J,1,0)),"//","")</f>
        <v>//</v>
      </c>
      <c r="AC1480" s="110" t="str">
        <f t="shared" si="370"/>
        <v>DBL*</v>
      </c>
      <c r="AD1480" t="b">
        <f t="shared" si="371"/>
        <v>0</v>
      </c>
    </row>
    <row r="1481" spans="1:30">
      <c r="A1481" s="56">
        <f t="shared" si="341"/>
        <v>1481</v>
      </c>
      <c r="B1481" s="55">
        <f t="shared" si="342"/>
        <v>1443</v>
      </c>
      <c r="C1481" s="59" t="s">
        <v>4599</v>
      </c>
      <c r="D1481" s="59" t="s">
        <v>7</v>
      </c>
      <c r="E1481" s="154" t="s">
        <v>69</v>
      </c>
      <c r="F1481" s="154" t="s">
        <v>69</v>
      </c>
      <c r="G1481" s="196">
        <v>0</v>
      </c>
      <c r="H1481" s="196">
        <v>0</v>
      </c>
      <c r="I1481" s="177" t="s">
        <v>3</v>
      </c>
      <c r="J1481" s="65" t="s">
        <v>1555</v>
      </c>
      <c r="K1481" s="66" t="s">
        <v>4289</v>
      </c>
      <c r="L1481" s="67"/>
      <c r="M1481" s="63" t="s">
        <v>4358</v>
      </c>
      <c r="N1481" s="13"/>
      <c r="O1481"/>
      <c r="P1481" t="str">
        <f t="shared" si="364"/>
        <v/>
      </c>
      <c r="Q1481" t="str">
        <f>IF(ISNA(VLOOKUP(AC1481,#REF!,1)),"//","")</f>
        <v/>
      </c>
      <c r="R1481"/>
      <c r="S1481" s="43" t="e">
        <f t="shared" si="365"/>
        <v>#REF!</v>
      </c>
      <c r="T1481" s="92" t="s">
        <v>2444</v>
      </c>
      <c r="U1481" s="70" t="s">
        <v>2444</v>
      </c>
      <c r="V1481" s="70" t="s">
        <v>2444</v>
      </c>
      <c r="W1481" s="44" t="str">
        <f t="shared" si="366"/>
        <v>"DBL/"</v>
      </c>
      <c r="X1481" s="25" t="str">
        <f t="shared" si="367"/>
        <v>DBL/</v>
      </c>
      <c r="Y1481" s="1">
        <f t="shared" si="368"/>
        <v>1443</v>
      </c>
      <c r="Z1481" t="str">
        <f t="shared" si="369"/>
        <v>ITM_DBLDIV</v>
      </c>
      <c r="AA1481" s="161" t="str">
        <f>IF(ISNA(VLOOKUP(X1481,Sheet2!J:J,1,0)),"//","")</f>
        <v>//</v>
      </c>
      <c r="AC1481" s="110" t="str">
        <f t="shared" si="370"/>
        <v>DBL/</v>
      </c>
      <c r="AD1481" t="b">
        <f t="shared" si="371"/>
        <v>1</v>
      </c>
    </row>
    <row r="1482" spans="1:30">
      <c r="A1482" s="56">
        <f t="shared" ref="A1482:A1545" si="372">IF(B1482=INT(B1482),ROW(),"")</f>
        <v>1482</v>
      </c>
      <c r="B1482" s="55">
        <f t="shared" ref="B1482:B1545" si="373">IF(AND(MID(C1482,2,1)&lt;&gt;"/",MID(C1482,1,1)="/"),INT(B1481)+1,B1481+0.01)</f>
        <v>1444</v>
      </c>
      <c r="C1482" s="59" t="s">
        <v>3912</v>
      </c>
      <c r="D1482" s="59" t="s">
        <v>7</v>
      </c>
      <c r="E1482" s="154" t="s">
        <v>72</v>
      </c>
      <c r="F1482" s="154" t="s">
        <v>72</v>
      </c>
      <c r="G1482" s="196">
        <v>0</v>
      </c>
      <c r="H1482" s="196">
        <v>0</v>
      </c>
      <c r="I1482" s="177" t="s">
        <v>3</v>
      </c>
      <c r="J1482" s="65" t="s">
        <v>1555</v>
      </c>
      <c r="K1482" s="66" t="s">
        <v>4289</v>
      </c>
      <c r="L1482" s="67"/>
      <c r="M1482" s="63" t="s">
        <v>1673</v>
      </c>
      <c r="N1482" s="13"/>
      <c r="O1482"/>
      <c r="P1482" t="str">
        <f t="shared" si="364"/>
        <v/>
      </c>
      <c r="Q1482" t="str">
        <f>IF(ISNA(VLOOKUP(AC1482,#REF!,1)),"//","")</f>
        <v/>
      </c>
      <c r="R1482"/>
      <c r="S1482" s="43" t="e">
        <f t="shared" si="365"/>
        <v>#REF!</v>
      </c>
      <c r="T1482" s="92" t="s">
        <v>2444</v>
      </c>
      <c r="U1482" s="70" t="s">
        <v>2444</v>
      </c>
      <c r="V1482" s="70" t="s">
        <v>2444</v>
      </c>
      <c r="W1482" s="44" t="str">
        <f t="shared" si="366"/>
        <v>"DECOMP"</v>
      </c>
      <c r="X1482" s="25" t="str">
        <f t="shared" si="367"/>
        <v>DECOMP</v>
      </c>
      <c r="Y1482" s="1">
        <f t="shared" si="368"/>
        <v>1444</v>
      </c>
      <c r="Z1482" t="str">
        <f t="shared" si="369"/>
        <v>ITM_DECOMP</v>
      </c>
      <c r="AA1482" s="161" t="str">
        <f>IF(ISNA(VLOOKUP(X1482,Sheet2!J:J,1,0)),"//","")</f>
        <v>//</v>
      </c>
      <c r="AC1482" s="110" t="str">
        <f t="shared" si="370"/>
        <v>DECOMP</v>
      </c>
      <c r="AD1482" t="b">
        <f t="shared" si="371"/>
        <v>1</v>
      </c>
    </row>
    <row r="1483" spans="1:30">
      <c r="A1483" s="56">
        <f t="shared" si="372"/>
        <v>1483</v>
      </c>
      <c r="B1483" s="55">
        <f t="shared" si="373"/>
        <v>1445</v>
      </c>
      <c r="C1483" s="59" t="s">
        <v>3913</v>
      </c>
      <c r="D1483" s="59" t="s">
        <v>4798</v>
      </c>
      <c r="E1483" s="154" t="s">
        <v>1222</v>
      </c>
      <c r="F1483" s="154" t="s">
        <v>1222</v>
      </c>
      <c r="G1483" s="196">
        <v>0</v>
      </c>
      <c r="H1483" s="196">
        <v>0</v>
      </c>
      <c r="I1483" s="177" t="s">
        <v>3</v>
      </c>
      <c r="J1483" s="65" t="s">
        <v>1555</v>
      </c>
      <c r="K1483" s="66" t="s">
        <v>4289</v>
      </c>
      <c r="L1483" s="67"/>
      <c r="M1483" s="63" t="s">
        <v>1674</v>
      </c>
      <c r="N1483" s="13"/>
      <c r="O1483"/>
      <c r="P1483" t="str">
        <f t="shared" si="364"/>
        <v/>
      </c>
      <c r="Q1483" t="str">
        <f>IF(ISNA(VLOOKUP(AC1483,#REF!,1)),"//","")</f>
        <v/>
      </c>
      <c r="R1483"/>
      <c r="S1483" s="43" t="e">
        <f t="shared" si="365"/>
        <v>#REF!</v>
      </c>
      <c r="T1483" s="92" t="s">
        <v>2444</v>
      </c>
      <c r="U1483" s="70" t="s">
        <v>2868</v>
      </c>
      <c r="V1483" s="70" t="s">
        <v>2444</v>
      </c>
      <c r="W1483" s="44" t="str">
        <f t="shared" si="366"/>
        <v>"DEG"</v>
      </c>
      <c r="X1483" s="25" t="str">
        <f t="shared" si="367"/>
        <v>DEG</v>
      </c>
      <c r="Y1483" s="1">
        <f t="shared" si="368"/>
        <v>1445</v>
      </c>
      <c r="Z1483" t="str">
        <f t="shared" si="369"/>
        <v>ITM_DEG</v>
      </c>
      <c r="AA1483" s="161" t="str">
        <f>IF(ISNA(VLOOKUP(X1483,Sheet2!J:J,1,0)),"//","")</f>
        <v/>
      </c>
      <c r="AC1483" s="110" t="str">
        <f t="shared" si="370"/>
        <v>DEG</v>
      </c>
      <c r="AD1483" t="b">
        <f t="shared" si="371"/>
        <v>1</v>
      </c>
    </row>
    <row r="1484" spans="1:30">
      <c r="A1484" s="56">
        <f t="shared" si="372"/>
        <v>1484</v>
      </c>
      <c r="B1484" s="55">
        <f t="shared" si="373"/>
        <v>1446</v>
      </c>
      <c r="C1484" s="59" t="s">
        <v>3914</v>
      </c>
      <c r="D1484" s="59" t="s">
        <v>4798</v>
      </c>
      <c r="E1484" s="154" t="s">
        <v>1223</v>
      </c>
      <c r="F1484" s="154" t="s">
        <v>1223</v>
      </c>
      <c r="G1484" s="196">
        <v>0</v>
      </c>
      <c r="H1484" s="196">
        <v>0</v>
      </c>
      <c r="I1484" s="177" t="s">
        <v>3</v>
      </c>
      <c r="J1484" s="65" t="s">
        <v>1555</v>
      </c>
      <c r="K1484" s="66" t="s">
        <v>4289</v>
      </c>
      <c r="L1484" s="67"/>
      <c r="M1484" s="63" t="s">
        <v>1675</v>
      </c>
      <c r="N1484" s="13"/>
      <c r="O1484"/>
      <c r="P1484" t="str">
        <f t="shared" si="364"/>
        <v/>
      </c>
      <c r="Q1484" t="str">
        <f>IF(ISNA(VLOOKUP(AC1484,#REF!,1)),"//","")</f>
        <v/>
      </c>
      <c r="R1484"/>
      <c r="S1484" s="43" t="e">
        <f t="shared" si="365"/>
        <v>#REF!</v>
      </c>
      <c r="T1484" s="92" t="s">
        <v>2933</v>
      </c>
      <c r="U1484" s="70" t="s">
        <v>2444</v>
      </c>
      <c r="V1484" s="70" t="s">
        <v>2444</v>
      </c>
      <c r="W1484" s="44" t="str">
        <f t="shared" si="366"/>
        <v>"DEG" STD_RIGHT_ARROW</v>
      </c>
      <c r="X1484" s="25" t="str">
        <f t="shared" si="367"/>
        <v>DEG&gt;</v>
      </c>
      <c r="Y1484" s="1">
        <f t="shared" si="368"/>
        <v>1446</v>
      </c>
      <c r="Z1484" t="str">
        <f t="shared" si="369"/>
        <v>ITM_DEGto</v>
      </c>
      <c r="AA1484" s="161" t="str">
        <f>IF(ISNA(VLOOKUP(X1484,Sheet2!J:J,1,0)),"//","")</f>
        <v>//</v>
      </c>
      <c r="AC1484" s="110" t="str">
        <f t="shared" si="370"/>
        <v>DEG&gt;</v>
      </c>
      <c r="AD1484" t="b">
        <f t="shared" si="371"/>
        <v>1</v>
      </c>
    </row>
    <row r="1485" spans="1:30">
      <c r="A1485" s="56">
        <f t="shared" si="372"/>
        <v>1485</v>
      </c>
      <c r="B1485" s="55">
        <f t="shared" si="373"/>
        <v>1447</v>
      </c>
      <c r="C1485" s="59" t="s">
        <v>5027</v>
      </c>
      <c r="D1485" s="59" t="s">
        <v>7</v>
      </c>
      <c r="E1485" s="154" t="s">
        <v>2791</v>
      </c>
      <c r="F1485" s="154" t="s">
        <v>2791</v>
      </c>
      <c r="G1485" s="196">
        <v>0</v>
      </c>
      <c r="H1485" s="196">
        <v>0</v>
      </c>
      <c r="I1485" s="177" t="s">
        <v>3</v>
      </c>
      <c r="J1485" s="65" t="s">
        <v>1555</v>
      </c>
      <c r="K1485" s="66" t="s">
        <v>4289</v>
      </c>
      <c r="L1485" s="67"/>
      <c r="M1485" s="63" t="s">
        <v>2794</v>
      </c>
      <c r="N1485" s="13"/>
      <c r="O1485"/>
      <c r="P1485" t="str">
        <f t="shared" si="364"/>
        <v/>
      </c>
      <c r="Q1485" t="str">
        <f>IF(ISNA(VLOOKUP(AC1485,#REF!,1)),"//","")</f>
        <v/>
      </c>
      <c r="R1485"/>
      <c r="S1485" s="43" t="e">
        <f t="shared" si="365"/>
        <v>#REF!</v>
      </c>
      <c r="T1485" s="92" t="s">
        <v>2444</v>
      </c>
      <c r="U1485" s="70" t="s">
        <v>2444</v>
      </c>
      <c r="V1485" s="70" t="s">
        <v>2444</v>
      </c>
      <c r="W1485" s="44" t="str">
        <f t="shared" si="366"/>
        <v>"S(A)"</v>
      </c>
      <c r="X1485" s="25" t="str">
        <f t="shared" si="367"/>
        <v>S(A)</v>
      </c>
      <c r="Y1485" s="1">
        <f t="shared" si="368"/>
        <v>1447</v>
      </c>
      <c r="Z1485" t="str">
        <f t="shared" si="369"/>
        <v>ITM_SA</v>
      </c>
      <c r="AA1485" s="161" t="str">
        <f>IF(ISNA(VLOOKUP(X1485,Sheet2!J:J,1,0)),"//","")</f>
        <v>//</v>
      </c>
      <c r="AC1485" s="110" t="str">
        <f t="shared" si="370"/>
        <v>S(A)</v>
      </c>
      <c r="AD1485" t="b">
        <f t="shared" si="371"/>
        <v>1</v>
      </c>
    </row>
    <row r="1486" spans="1:30">
      <c r="A1486" s="56">
        <f t="shared" si="372"/>
        <v>1486</v>
      </c>
      <c r="B1486" s="55">
        <f t="shared" si="373"/>
        <v>1448</v>
      </c>
      <c r="C1486" s="59" t="s">
        <v>3915</v>
      </c>
      <c r="D1486" s="59" t="s">
        <v>7</v>
      </c>
      <c r="E1486" s="155" t="s">
        <v>75</v>
      </c>
      <c r="F1486" s="155" t="s">
        <v>75</v>
      </c>
      <c r="G1486" s="156">
        <v>0</v>
      </c>
      <c r="H1486" s="156">
        <v>0</v>
      </c>
      <c r="I1486" s="177" t="s">
        <v>3</v>
      </c>
      <c r="J1486" s="65" t="s">
        <v>1555</v>
      </c>
      <c r="K1486" s="66" t="s">
        <v>4289</v>
      </c>
      <c r="L1486" s="67"/>
      <c r="M1486" s="63" t="s">
        <v>1676</v>
      </c>
      <c r="N1486" s="23"/>
      <c r="O1486"/>
      <c r="P1486" t="str">
        <f t="shared" si="364"/>
        <v/>
      </c>
      <c r="Q1486" t="str">
        <f>IF(ISNA(VLOOKUP(AC1486,#REF!,1)),"//","")</f>
        <v/>
      </c>
      <c r="R1486"/>
      <c r="S1486" s="43" t="e">
        <f t="shared" si="365"/>
        <v>#REF!</v>
      </c>
      <c r="T1486" s="92" t="s">
        <v>2985</v>
      </c>
      <c r="U1486" s="70" t="s">
        <v>2868</v>
      </c>
      <c r="V1486" s="70" t="s">
        <v>2444</v>
      </c>
      <c r="W1486" s="44" t="str">
        <f t="shared" si="366"/>
        <v>"DENMAX"</v>
      </c>
      <c r="X1486" s="25" t="str">
        <f t="shared" si="367"/>
        <v>DENMAX</v>
      </c>
      <c r="Y1486" s="1">
        <f t="shared" si="368"/>
        <v>1448</v>
      </c>
      <c r="Z1486" t="str">
        <f t="shared" si="369"/>
        <v>ITM_DENMAX</v>
      </c>
      <c r="AA1486" s="161" t="str">
        <f>IF(ISNA(VLOOKUP(X1486,Sheet2!J:J,1,0)),"//","")</f>
        <v>//</v>
      </c>
      <c r="AC1486" s="110" t="str">
        <f t="shared" si="370"/>
        <v>DENMAX</v>
      </c>
      <c r="AD1486" t="b">
        <f t="shared" si="371"/>
        <v>1</v>
      </c>
    </row>
    <row r="1487" spans="1:30">
      <c r="A1487" s="56">
        <f t="shared" si="372"/>
        <v>1487</v>
      </c>
      <c r="B1487" s="55">
        <f t="shared" si="373"/>
        <v>1449</v>
      </c>
      <c r="C1487" s="59" t="s">
        <v>3916</v>
      </c>
      <c r="D1487" s="59" t="s">
        <v>7</v>
      </c>
      <c r="E1487" s="154" t="s">
        <v>1224</v>
      </c>
      <c r="F1487" s="154" t="s">
        <v>1225</v>
      </c>
      <c r="G1487" s="196">
        <v>0</v>
      </c>
      <c r="H1487" s="196">
        <v>0</v>
      </c>
      <c r="I1487" s="177" t="s">
        <v>3</v>
      </c>
      <c r="J1487" s="65" t="s">
        <v>1555</v>
      </c>
      <c r="K1487" s="66" t="s">
        <v>4289</v>
      </c>
      <c r="L1487" s="67"/>
      <c r="M1487" s="63" t="s">
        <v>3704</v>
      </c>
      <c r="N1487" s="13"/>
      <c r="O1487"/>
      <c r="P1487" t="str">
        <f t="shared" si="364"/>
        <v/>
      </c>
      <c r="Q1487" t="str">
        <f>IF(ISNA(VLOOKUP(AC1487,#REF!,1)),"//","")</f>
        <v/>
      </c>
      <c r="R1487"/>
      <c r="S1487" s="43" t="e">
        <f t="shared" si="365"/>
        <v>#REF!</v>
      </c>
      <c r="T1487" s="92"/>
      <c r="U1487" s="70"/>
      <c r="V1487" s="70"/>
      <c r="W1487" s="44" t="str">
        <f t="shared" si="366"/>
        <v>"DOT"</v>
      </c>
      <c r="X1487" s="25" t="str">
        <f t="shared" si="367"/>
        <v>DOT</v>
      </c>
      <c r="Y1487" s="1">
        <f t="shared" si="368"/>
        <v>1449</v>
      </c>
      <c r="Z1487" t="str">
        <f t="shared" si="369"/>
        <v>ITM_DOT_PROD</v>
      </c>
      <c r="AA1487" s="161" t="str">
        <f>IF(ISNA(VLOOKUP(X1487,Sheet2!J:J,1,0)),"//","")</f>
        <v>//</v>
      </c>
      <c r="AC1487" s="110" t="str">
        <f t="shared" si="370"/>
        <v>DOT</v>
      </c>
      <c r="AD1487" t="b">
        <f t="shared" si="371"/>
        <v>1</v>
      </c>
    </row>
    <row r="1488" spans="1:30">
      <c r="A1488" s="56">
        <f t="shared" si="372"/>
        <v>1488</v>
      </c>
      <c r="B1488" s="55">
        <f t="shared" si="373"/>
        <v>1450</v>
      </c>
      <c r="C1488" s="59" t="s">
        <v>3917</v>
      </c>
      <c r="D1488" s="59" t="s">
        <v>12</v>
      </c>
      <c r="E1488" s="65" t="s">
        <v>79</v>
      </c>
      <c r="F1488" s="65" t="s">
        <v>79</v>
      </c>
      <c r="G1488" s="193">
        <v>1</v>
      </c>
      <c r="H1488" s="193">
        <v>4</v>
      </c>
      <c r="I1488" s="177" t="s">
        <v>3</v>
      </c>
      <c r="J1488" s="65" t="s">
        <v>1555</v>
      </c>
      <c r="K1488" s="66" t="s">
        <v>4289</v>
      </c>
      <c r="L1488" s="67"/>
      <c r="M1488" s="63" t="s">
        <v>1682</v>
      </c>
      <c r="N1488" s="13"/>
      <c r="O1488"/>
      <c r="P1488" t="str">
        <f t="shared" si="364"/>
        <v/>
      </c>
      <c r="Q1488" t="str">
        <f>IF(ISNA(VLOOKUP(AC1488,#REF!,1)),"//","")</f>
        <v/>
      </c>
      <c r="R1488"/>
      <c r="S1488" s="43" t="e">
        <f t="shared" si="365"/>
        <v>#REF!</v>
      </c>
      <c r="T1488" s="92" t="s">
        <v>2444</v>
      </c>
      <c r="U1488" s="70" t="s">
        <v>2444</v>
      </c>
      <c r="V1488" s="70" t="s">
        <v>2444</v>
      </c>
      <c r="W1488" s="44" t="str">
        <f t="shared" si="366"/>
        <v>"DSTACK"</v>
      </c>
      <c r="X1488" s="25" t="str">
        <f t="shared" si="367"/>
        <v>DSTACK</v>
      </c>
      <c r="Y1488" s="1">
        <f t="shared" si="368"/>
        <v>1450</v>
      </c>
      <c r="Z1488" t="str">
        <f t="shared" si="369"/>
        <v>ITM_DSTACK</v>
      </c>
      <c r="AA1488" s="161" t="str">
        <f>IF(ISNA(VLOOKUP(X1488,Sheet2!J:J,1,0)),"//","")</f>
        <v>//</v>
      </c>
      <c r="AC1488" s="110" t="str">
        <f t="shared" si="370"/>
        <v>DSTACK</v>
      </c>
      <c r="AD1488" t="b">
        <f t="shared" si="371"/>
        <v>1</v>
      </c>
    </row>
    <row r="1489" spans="1:30">
      <c r="A1489" s="56">
        <f t="shared" si="372"/>
        <v>1489</v>
      </c>
      <c r="B1489" s="55">
        <f t="shared" si="373"/>
        <v>1451</v>
      </c>
      <c r="C1489" s="59" t="s">
        <v>3913</v>
      </c>
      <c r="D1489" s="83" t="s">
        <v>4860</v>
      </c>
      <c r="E1489" s="65" t="s">
        <v>80</v>
      </c>
      <c r="F1489" s="222" t="s">
        <v>80</v>
      </c>
      <c r="G1489" s="193">
        <v>0</v>
      </c>
      <c r="H1489" s="193">
        <v>0</v>
      </c>
      <c r="I1489" s="177" t="s">
        <v>3</v>
      </c>
      <c r="J1489" s="65" t="s">
        <v>1555</v>
      </c>
      <c r="K1489" s="66" t="s">
        <v>4289</v>
      </c>
      <c r="L1489" s="67"/>
      <c r="M1489" s="63" t="s">
        <v>1684</v>
      </c>
      <c r="N1489" s="13"/>
      <c r="O1489"/>
      <c r="P1489" t="str">
        <f t="shared" si="364"/>
        <v/>
      </c>
      <c r="Q1489" t="str">
        <f>IF(ISNA(VLOOKUP(AC1489,#REF!,1)),"//","")</f>
        <v/>
      </c>
      <c r="R1489"/>
      <c r="S1489" s="43" t="e">
        <f t="shared" si="365"/>
        <v>#REF!</v>
      </c>
      <c r="T1489" s="92" t="s">
        <v>2444</v>
      </c>
      <c r="U1489" s="70" t="s">
        <v>2868</v>
      </c>
      <c r="V1489" s="70" t="s">
        <v>2444</v>
      </c>
      <c r="W1489" s="44" t="str">
        <f t="shared" si="366"/>
        <v>"D.MS"</v>
      </c>
      <c r="X1489" s="25" t="str">
        <f t="shared" si="367"/>
        <v>D.MS</v>
      </c>
      <c r="Y1489" s="1">
        <f t="shared" si="368"/>
        <v>1451</v>
      </c>
      <c r="Z1489" t="str">
        <f t="shared" si="369"/>
        <v>ITM_DMS</v>
      </c>
      <c r="AA1489" s="161" t="str">
        <f>IF(ISNA(VLOOKUP(X1489,Sheet2!J:J,1,0)),"//","")</f>
        <v>//</v>
      </c>
      <c r="AC1489" s="110" t="str">
        <f t="shared" si="370"/>
        <v>D.MS</v>
      </c>
      <c r="AD1489" t="b">
        <f t="shared" si="371"/>
        <v>1</v>
      </c>
    </row>
    <row r="1490" spans="1:30">
      <c r="A1490" s="56">
        <f t="shared" si="372"/>
        <v>1490</v>
      </c>
      <c r="B1490" s="55">
        <f t="shared" si="373"/>
        <v>1452</v>
      </c>
      <c r="C1490" s="59" t="s">
        <v>4861</v>
      </c>
      <c r="D1490" s="59" t="s">
        <v>7</v>
      </c>
      <c r="E1490" s="65" t="s">
        <v>81</v>
      </c>
      <c r="F1490" s="65" t="s">
        <v>81</v>
      </c>
      <c r="G1490" s="193">
        <v>0</v>
      </c>
      <c r="H1490" s="193">
        <v>0</v>
      </c>
      <c r="I1490" s="177" t="s">
        <v>3</v>
      </c>
      <c r="J1490" s="65" t="s">
        <v>1555</v>
      </c>
      <c r="K1490" s="66" t="s">
        <v>4289</v>
      </c>
      <c r="L1490" s="67"/>
      <c r="M1490" s="63" t="s">
        <v>1685</v>
      </c>
      <c r="N1490" s="13"/>
      <c r="O1490"/>
      <c r="P1490" t="str">
        <f t="shared" si="364"/>
        <v/>
      </c>
      <c r="Q1490" t="str">
        <f>IF(ISNA(VLOOKUP(AC1490,#REF!,1)),"//","")</f>
        <v/>
      </c>
      <c r="R1490"/>
      <c r="S1490" s="43" t="e">
        <f t="shared" si="365"/>
        <v>#REF!</v>
      </c>
      <c r="T1490" s="92" t="s">
        <v>2933</v>
      </c>
      <c r="U1490" s="70" t="s">
        <v>2444</v>
      </c>
      <c r="V1490" s="70" t="s">
        <v>2444</v>
      </c>
      <c r="W1490" s="44" t="str">
        <f t="shared" si="366"/>
        <v>"D.MS" STD_RIGHT_ARROW</v>
      </c>
      <c r="X1490" s="25" t="str">
        <f t="shared" si="367"/>
        <v>D.MS&gt;</v>
      </c>
      <c r="Y1490" s="1">
        <f t="shared" si="368"/>
        <v>1452</v>
      </c>
      <c r="Z1490" t="str">
        <f t="shared" si="369"/>
        <v>ITM_DMSto</v>
      </c>
      <c r="AA1490" s="161" t="str">
        <f>IF(ISNA(VLOOKUP(X1490,Sheet2!J:J,1,0)),"//","")</f>
        <v>//</v>
      </c>
      <c r="AC1490" s="110" t="str">
        <f t="shared" si="370"/>
        <v>D.MS&gt;</v>
      </c>
      <c r="AD1490" t="b">
        <f t="shared" si="371"/>
        <v>1</v>
      </c>
    </row>
    <row r="1491" spans="1:30">
      <c r="A1491" s="56">
        <f t="shared" si="372"/>
        <v>1491</v>
      </c>
      <c r="B1491" s="55">
        <f t="shared" si="373"/>
        <v>1453</v>
      </c>
      <c r="C1491" s="59" t="s">
        <v>3918</v>
      </c>
      <c r="D1491" s="59" t="s">
        <v>1686</v>
      </c>
      <c r="E1491" s="65" t="s">
        <v>82</v>
      </c>
      <c r="F1491" s="65" t="s">
        <v>82</v>
      </c>
      <c r="G1491" s="193">
        <v>0</v>
      </c>
      <c r="H1491" s="193">
        <v>0</v>
      </c>
      <c r="I1491" s="177" t="s">
        <v>3</v>
      </c>
      <c r="J1491" s="65" t="s">
        <v>1555</v>
      </c>
      <c r="K1491" s="66" t="s">
        <v>4289</v>
      </c>
      <c r="L1491" s="67"/>
      <c r="M1491" s="63" t="s">
        <v>1686</v>
      </c>
      <c r="N1491" s="13"/>
      <c r="O1491"/>
      <c r="P1491" t="str">
        <f t="shared" si="364"/>
        <v/>
      </c>
      <c r="Q1491" t="str">
        <f>IF(ISNA(VLOOKUP(AC1491,#REF!,1)),"//","")</f>
        <v/>
      </c>
      <c r="R1491"/>
      <c r="S1491" s="43" t="e">
        <f t="shared" si="365"/>
        <v>#REF!</v>
      </c>
      <c r="T1491" s="92" t="s">
        <v>2444</v>
      </c>
      <c r="U1491" s="70" t="s">
        <v>2444</v>
      </c>
      <c r="V1491" s="70" t="s">
        <v>2444</v>
      </c>
      <c r="W1491" s="44" t="str">
        <f t="shared" si="366"/>
        <v>"D.MY"</v>
      </c>
      <c r="X1491" s="25" t="str">
        <f t="shared" si="367"/>
        <v>D.MY</v>
      </c>
      <c r="Y1491" s="1">
        <f t="shared" si="368"/>
        <v>1453</v>
      </c>
      <c r="Z1491" t="str">
        <f t="shared" si="369"/>
        <v>ITM_DMY</v>
      </c>
      <c r="AA1491" s="161" t="str">
        <f>IF(ISNA(VLOOKUP(X1491,Sheet2!J:J,1,0)),"//","")</f>
        <v>//</v>
      </c>
      <c r="AC1491" s="110" t="str">
        <f t="shared" si="370"/>
        <v>D.MY</v>
      </c>
      <c r="AD1491" t="b">
        <f t="shared" si="371"/>
        <v>1</v>
      </c>
    </row>
    <row r="1492" spans="1:30">
      <c r="A1492" s="56">
        <f t="shared" si="372"/>
        <v>1492</v>
      </c>
      <c r="B1492" s="55">
        <f t="shared" si="373"/>
        <v>1454</v>
      </c>
      <c r="C1492" s="59" t="s">
        <v>4575</v>
      </c>
      <c r="D1492" s="59" t="s">
        <v>7</v>
      </c>
      <c r="E1492" s="65" t="s">
        <v>1231</v>
      </c>
      <c r="F1492" s="65" t="s">
        <v>1231</v>
      </c>
      <c r="G1492" s="193">
        <v>0</v>
      </c>
      <c r="H1492" s="193">
        <v>0</v>
      </c>
      <c r="I1492" s="177" t="s">
        <v>3</v>
      </c>
      <c r="J1492" s="65" t="s">
        <v>1555</v>
      </c>
      <c r="K1492" s="66" t="s">
        <v>4289</v>
      </c>
      <c r="L1492" s="67"/>
      <c r="M1492" s="63" t="s">
        <v>1687</v>
      </c>
      <c r="N1492" s="13"/>
      <c r="O1492"/>
      <c r="P1492" t="str">
        <f t="shared" si="364"/>
        <v/>
      </c>
      <c r="Q1492" t="str">
        <f>IF(ISNA(VLOOKUP(AC1492,#REF!,1)),"//","")</f>
        <v/>
      </c>
      <c r="R1492"/>
      <c r="S1492" s="43" t="e">
        <f t="shared" si="365"/>
        <v>#REF!</v>
      </c>
      <c r="T1492" s="92" t="s">
        <v>2444</v>
      </c>
      <c r="U1492" s="70" t="s">
        <v>2444</v>
      </c>
      <c r="V1492" s="70" t="s">
        <v>2444</v>
      </c>
      <c r="W1492" s="44" t="str">
        <f t="shared" si="366"/>
        <v>"D" STD_RIGHT_ARROW "J"</v>
      </c>
      <c r="X1492" s="25" t="str">
        <f t="shared" si="367"/>
        <v>D&gt;J</v>
      </c>
      <c r="Y1492" s="1">
        <f t="shared" si="368"/>
        <v>1454</v>
      </c>
      <c r="Z1492" t="str">
        <f t="shared" si="369"/>
        <v>ITM_DtoJ</v>
      </c>
      <c r="AA1492" s="161" t="str">
        <f>IF(ISNA(VLOOKUP(X1492,Sheet2!J:J,1,0)),"//","")</f>
        <v>//</v>
      </c>
      <c r="AC1492" s="110" t="str">
        <f t="shared" si="370"/>
        <v>D&gt;J</v>
      </c>
      <c r="AD1492" t="b">
        <f t="shared" si="371"/>
        <v>1</v>
      </c>
    </row>
    <row r="1493" spans="1:30">
      <c r="A1493" s="56">
        <f t="shared" si="372"/>
        <v>1493</v>
      </c>
      <c r="B1493" s="55">
        <f t="shared" si="373"/>
        <v>1455</v>
      </c>
      <c r="C1493" s="59" t="s">
        <v>4105</v>
      </c>
      <c r="D1493" s="59" t="s">
        <v>7</v>
      </c>
      <c r="E1493" s="65" t="s">
        <v>4610</v>
      </c>
      <c r="F1493" s="65" t="s">
        <v>4610</v>
      </c>
      <c r="G1493" s="193">
        <v>0</v>
      </c>
      <c r="H1493" s="193">
        <v>0</v>
      </c>
      <c r="I1493" s="177" t="s">
        <v>3</v>
      </c>
      <c r="J1493" s="65" t="s">
        <v>1555</v>
      </c>
      <c r="K1493" s="66" t="s">
        <v>4289</v>
      </c>
      <c r="L1493" s="67"/>
      <c r="M1493" s="63" t="s">
        <v>4609</v>
      </c>
      <c r="N1493" s="13"/>
      <c r="O1493"/>
      <c r="P1493" t="str">
        <f t="shared" ref="P1493" si="374">IF(E1493=F1493,"","NOT EQUAL")</f>
        <v/>
      </c>
      <c r="Q1493" t="str">
        <f>IF(ISNA(VLOOKUP(AC1493,#REF!,1)),"//","")</f>
        <v/>
      </c>
      <c r="R1493"/>
      <c r="S1493" s="43" t="e">
        <f t="shared" si="365"/>
        <v>#REF!</v>
      </c>
      <c r="T1493" s="92" t="s">
        <v>2444</v>
      </c>
      <c r="U1493" s="70" t="s">
        <v>2444</v>
      </c>
      <c r="V1493" s="70" t="s">
        <v>2444</v>
      </c>
      <c r="W1493" s="44" t="str">
        <f t="shared" si="366"/>
        <v>"DELITM"</v>
      </c>
      <c r="X1493" s="25" t="str">
        <f t="shared" si="367"/>
        <v>DELITM</v>
      </c>
      <c r="Y1493" s="1">
        <f t="shared" si="368"/>
        <v>1455</v>
      </c>
      <c r="Z1493" t="str">
        <f t="shared" si="369"/>
        <v>ITM_DELITM</v>
      </c>
      <c r="AA1493" s="161" t="str">
        <f>IF(ISNA(VLOOKUP(X1493,Sheet2!J:J,1,0)),"//","")</f>
        <v>//</v>
      </c>
      <c r="AC1493" s="110" t="str">
        <f t="shared" si="370"/>
        <v>DELITM</v>
      </c>
      <c r="AD1493" t="b">
        <f t="shared" si="371"/>
        <v>1</v>
      </c>
    </row>
    <row r="1494" spans="1:30">
      <c r="A1494" s="56">
        <f t="shared" si="372"/>
        <v>1494</v>
      </c>
      <c r="B1494" s="55">
        <f t="shared" si="373"/>
        <v>1456</v>
      </c>
      <c r="C1494" s="59" t="s">
        <v>5028</v>
      </c>
      <c r="D1494" s="59" t="s">
        <v>7</v>
      </c>
      <c r="E1494" s="65" t="s">
        <v>83</v>
      </c>
      <c r="F1494" s="65" t="s">
        <v>83</v>
      </c>
      <c r="G1494" s="193">
        <v>0</v>
      </c>
      <c r="H1494" s="193">
        <v>0</v>
      </c>
      <c r="I1494" s="177" t="s">
        <v>3</v>
      </c>
      <c r="J1494" s="65" t="s">
        <v>1555</v>
      </c>
      <c r="K1494" s="66" t="s">
        <v>4289</v>
      </c>
      <c r="L1494" s="67"/>
      <c r="M1494" s="63" t="s">
        <v>1691</v>
      </c>
      <c r="N1494" s="13"/>
      <c r="O1494"/>
      <c r="P1494" t="str">
        <f t="shared" si="364"/>
        <v/>
      </c>
      <c r="Q1494" t="str">
        <f>IF(ISNA(VLOOKUP(AC1494,#REF!,1)),"//","")</f>
        <v/>
      </c>
      <c r="R1494"/>
      <c r="S1494" s="43" t="e">
        <f t="shared" si="365"/>
        <v>#REF!</v>
      </c>
      <c r="T1494" s="92" t="s">
        <v>2444</v>
      </c>
      <c r="U1494" s="70" t="s">
        <v>2444</v>
      </c>
      <c r="V1494" s="70" t="s">
        <v>2444</v>
      </c>
      <c r="W1494" s="44" t="str">
        <f t="shared" si="366"/>
        <v>"EIGVAL"</v>
      </c>
      <c r="X1494" s="25" t="str">
        <f t="shared" si="367"/>
        <v>EIGVAL</v>
      </c>
      <c r="Y1494" s="1">
        <f t="shared" si="368"/>
        <v>1456</v>
      </c>
      <c r="Z1494" t="str">
        <f t="shared" si="369"/>
        <v>ITM_EIGVAL</v>
      </c>
      <c r="AA1494" s="161" t="str">
        <f>IF(ISNA(VLOOKUP(X1494,Sheet2!J:J,1,0)),"//","")</f>
        <v>//</v>
      </c>
      <c r="AC1494" s="110" t="str">
        <f t="shared" si="370"/>
        <v>EIGVAL</v>
      </c>
      <c r="AD1494" t="b">
        <f t="shared" si="371"/>
        <v>1</v>
      </c>
    </row>
    <row r="1495" spans="1:30">
      <c r="A1495" s="56">
        <f t="shared" si="372"/>
        <v>1495</v>
      </c>
      <c r="B1495" s="55">
        <f t="shared" si="373"/>
        <v>1457</v>
      </c>
      <c r="C1495" s="59" t="s">
        <v>5029</v>
      </c>
      <c r="D1495" s="59" t="s">
        <v>7</v>
      </c>
      <c r="E1495" s="65" t="s">
        <v>84</v>
      </c>
      <c r="F1495" s="65" t="s">
        <v>84</v>
      </c>
      <c r="G1495" s="193">
        <v>0</v>
      </c>
      <c r="H1495" s="193">
        <v>0</v>
      </c>
      <c r="I1495" s="177" t="s">
        <v>3</v>
      </c>
      <c r="J1495" s="65" t="s">
        <v>1555</v>
      </c>
      <c r="K1495" s="66" t="s">
        <v>4289</v>
      </c>
      <c r="L1495" s="67"/>
      <c r="M1495" s="63" t="s">
        <v>1692</v>
      </c>
      <c r="N1495" s="13"/>
      <c r="O1495"/>
      <c r="P1495" t="str">
        <f t="shared" si="364"/>
        <v/>
      </c>
      <c r="Q1495" t="str">
        <f>IF(ISNA(VLOOKUP(AC1495,#REF!,1)),"//","")</f>
        <v/>
      </c>
      <c r="R1495"/>
      <c r="S1495" s="43" t="e">
        <f t="shared" si="365"/>
        <v>#REF!</v>
      </c>
      <c r="T1495" s="92" t="s">
        <v>2444</v>
      </c>
      <c r="U1495" s="70" t="s">
        <v>2444</v>
      </c>
      <c r="V1495" s="70" t="s">
        <v>2444</v>
      </c>
      <c r="W1495" s="44" t="str">
        <f t="shared" si="366"/>
        <v>"EIGVEC"</v>
      </c>
      <c r="X1495" s="25" t="str">
        <f t="shared" si="367"/>
        <v>EIGVEC</v>
      </c>
      <c r="Y1495" s="1">
        <f t="shared" si="368"/>
        <v>1457</v>
      </c>
      <c r="Z1495" t="str">
        <f t="shared" si="369"/>
        <v>ITM_EIGVEC</v>
      </c>
      <c r="AA1495" s="161" t="str">
        <f>IF(ISNA(VLOOKUP(X1495,Sheet2!J:J,1,0)),"//","")</f>
        <v>//</v>
      </c>
      <c r="AC1495" s="110" t="str">
        <f t="shared" si="370"/>
        <v>EIGVEC</v>
      </c>
      <c r="AD1495" t="b">
        <f t="shared" si="371"/>
        <v>1</v>
      </c>
    </row>
    <row r="1496" spans="1:30">
      <c r="A1496" s="56">
        <f t="shared" si="372"/>
        <v>1496</v>
      </c>
      <c r="B1496" s="55">
        <f t="shared" si="373"/>
        <v>1458</v>
      </c>
      <c r="C1496" s="59" t="s">
        <v>4105</v>
      </c>
      <c r="D1496" s="59" t="s">
        <v>7</v>
      </c>
      <c r="E1496" s="65" t="s">
        <v>1234</v>
      </c>
      <c r="F1496" s="65" t="s">
        <v>1234</v>
      </c>
      <c r="G1496" s="193">
        <v>0</v>
      </c>
      <c r="H1496" s="193">
        <v>0</v>
      </c>
      <c r="I1496" s="177" t="s">
        <v>3</v>
      </c>
      <c r="J1496" s="65" t="s">
        <v>1555</v>
      </c>
      <c r="K1496" s="66" t="s">
        <v>4289</v>
      </c>
      <c r="L1496" s="67"/>
      <c r="M1496" s="63" t="s">
        <v>1693</v>
      </c>
      <c r="N1496" s="13"/>
      <c r="O1496"/>
      <c r="P1496" t="str">
        <f t="shared" si="364"/>
        <v/>
      </c>
      <c r="Q1496" t="str">
        <f>IF(ISNA(VLOOKUP(AC1496,#REF!,1)),"//","")</f>
        <v/>
      </c>
      <c r="R1496"/>
      <c r="S1496" s="43" t="e">
        <f t="shared" si="365"/>
        <v>#REF!</v>
      </c>
      <c r="T1496" s="92" t="s">
        <v>2444</v>
      </c>
      <c r="U1496" s="70" t="s">
        <v>2861</v>
      </c>
      <c r="V1496" s="70" t="s">
        <v>2444</v>
      </c>
      <c r="W1496" s="44" t="str">
        <f t="shared" si="366"/>
        <v/>
      </c>
      <c r="X1496" s="25" t="str">
        <f t="shared" si="367"/>
        <v/>
      </c>
      <c r="Y1496" s="1">
        <f t="shared" si="368"/>
        <v>1458</v>
      </c>
      <c r="Z1496" t="str">
        <f t="shared" si="369"/>
        <v>ITM_END</v>
      </c>
      <c r="AA1496" s="161" t="str">
        <f>IF(ISNA(VLOOKUP(X1496,Sheet2!J:J,1,0)),"//","")</f>
        <v/>
      </c>
      <c r="AC1496" s="110" t="str">
        <f t="shared" si="370"/>
        <v/>
      </c>
      <c r="AD1496" t="b">
        <f t="shared" si="371"/>
        <v>1</v>
      </c>
    </row>
    <row r="1497" spans="1:30">
      <c r="A1497" s="56">
        <f t="shared" si="372"/>
        <v>1497</v>
      </c>
      <c r="B1497" s="55">
        <f t="shared" si="373"/>
        <v>1459</v>
      </c>
      <c r="C1497" s="59" t="s">
        <v>4105</v>
      </c>
      <c r="D1497" s="59" t="s">
        <v>7</v>
      </c>
      <c r="E1497" s="65" t="s">
        <v>1235</v>
      </c>
      <c r="F1497" s="65" t="s">
        <v>85</v>
      </c>
      <c r="G1497" s="193">
        <v>0</v>
      </c>
      <c r="H1497" s="193">
        <v>0</v>
      </c>
      <c r="I1497" s="177" t="s">
        <v>3</v>
      </c>
      <c r="J1497" s="65" t="s">
        <v>1555</v>
      </c>
      <c r="K1497" s="66" t="s">
        <v>4289</v>
      </c>
      <c r="L1497" s="67"/>
      <c r="M1497" s="63" t="s">
        <v>1694</v>
      </c>
      <c r="N1497" s="13"/>
      <c r="O1497"/>
      <c r="P1497" t="str">
        <f t="shared" si="364"/>
        <v>NOT EQUAL</v>
      </c>
      <c r="Q1497" t="str">
        <f>IF(ISNA(VLOOKUP(AC1497,#REF!,1)),"//","")</f>
        <v/>
      </c>
      <c r="R1497"/>
      <c r="S1497" s="43" t="e">
        <f t="shared" si="365"/>
        <v>#REF!</v>
      </c>
      <c r="T1497" s="92" t="s">
        <v>2444</v>
      </c>
      <c r="U1497" s="70" t="s">
        <v>2444</v>
      </c>
      <c r="V1497" s="70" t="s">
        <v>2444</v>
      </c>
      <c r="W1497" s="44" t="str">
        <f t="shared" si="366"/>
        <v>"ENDP"</v>
      </c>
      <c r="X1497" s="25" t="str">
        <f t="shared" si="367"/>
        <v>ENDP</v>
      </c>
      <c r="Y1497" s="1">
        <f t="shared" si="368"/>
        <v>1459</v>
      </c>
      <c r="Z1497" t="str">
        <f t="shared" si="369"/>
        <v>ITM_ENDP</v>
      </c>
      <c r="AA1497" s="161" t="str">
        <f>IF(ISNA(VLOOKUP(X1497,Sheet2!J:J,1,0)),"//","")</f>
        <v>//</v>
      </c>
      <c r="AC1497" s="110" t="str">
        <f t="shared" si="370"/>
        <v>ENDP</v>
      </c>
      <c r="AD1497" t="b">
        <f t="shared" si="371"/>
        <v>1</v>
      </c>
    </row>
    <row r="1498" spans="1:30">
      <c r="A1498" s="56">
        <f t="shared" si="372"/>
        <v>1498</v>
      </c>
      <c r="B1498" s="55">
        <f t="shared" si="373"/>
        <v>1460</v>
      </c>
      <c r="C1498" s="59" t="s">
        <v>3920</v>
      </c>
      <c r="D1498" s="59" t="s">
        <v>12</v>
      </c>
      <c r="E1498" s="65" t="s">
        <v>86</v>
      </c>
      <c r="F1498" s="65" t="s">
        <v>86</v>
      </c>
      <c r="G1498" s="193">
        <v>0</v>
      </c>
      <c r="H1498" s="193">
        <v>15</v>
      </c>
      <c r="I1498" s="177" t="s">
        <v>3</v>
      </c>
      <c r="J1498" s="65" t="s">
        <v>1555</v>
      </c>
      <c r="K1498" s="66" t="s">
        <v>4289</v>
      </c>
      <c r="L1498" s="67"/>
      <c r="M1498" s="63" t="s">
        <v>1695</v>
      </c>
      <c r="N1498" s="13"/>
      <c r="O1498"/>
      <c r="P1498" t="str">
        <f t="shared" si="364"/>
        <v/>
      </c>
      <c r="Q1498" t="str">
        <f>IF(ISNA(VLOOKUP(AC1498,#REF!,1)),"//","")</f>
        <v/>
      </c>
      <c r="R1498"/>
      <c r="S1498" s="43" t="e">
        <f t="shared" si="365"/>
        <v>#REF!</v>
      </c>
      <c r="T1498" s="92" t="s">
        <v>2956</v>
      </c>
      <c r="U1498" s="70" t="s">
        <v>2868</v>
      </c>
      <c r="V1498" s="70" t="s">
        <v>2444</v>
      </c>
      <c r="W1498" s="44" t="str">
        <f t="shared" si="366"/>
        <v>"ENG"</v>
      </c>
      <c r="X1498" s="25" t="str">
        <f t="shared" si="367"/>
        <v>ENG</v>
      </c>
      <c r="Y1498" s="1">
        <f t="shared" si="368"/>
        <v>1460</v>
      </c>
      <c r="Z1498" t="str">
        <f t="shared" si="369"/>
        <v>ITM_ENG</v>
      </c>
      <c r="AA1498" s="161" t="str">
        <f>IF(ISNA(VLOOKUP(X1498,Sheet2!J:J,1,0)),"//","")</f>
        <v/>
      </c>
      <c r="AC1498" s="110" t="str">
        <f t="shared" si="370"/>
        <v>ENG</v>
      </c>
      <c r="AD1498" t="b">
        <f t="shared" si="371"/>
        <v>1</v>
      </c>
    </row>
    <row r="1499" spans="1:30">
      <c r="A1499" s="56">
        <f t="shared" si="372"/>
        <v>1499</v>
      </c>
      <c r="B1499" s="55">
        <f t="shared" si="373"/>
        <v>1461</v>
      </c>
      <c r="C1499" s="59" t="s">
        <v>4995</v>
      </c>
      <c r="D1499" s="59" t="s">
        <v>7</v>
      </c>
      <c r="E1499" s="65" t="s">
        <v>1236</v>
      </c>
      <c r="F1499" s="65" t="s">
        <v>1236</v>
      </c>
      <c r="G1499" s="193">
        <v>0</v>
      </c>
      <c r="H1499" s="193">
        <v>0</v>
      </c>
      <c r="I1499" s="177" t="s">
        <v>3</v>
      </c>
      <c r="J1499" s="65" t="s">
        <v>1555</v>
      </c>
      <c r="K1499" s="66" t="s">
        <v>4289</v>
      </c>
      <c r="L1499" s="67"/>
      <c r="M1499" s="63" t="s">
        <v>1696</v>
      </c>
      <c r="N1499" s="13"/>
      <c r="O1499"/>
      <c r="P1499" t="str">
        <f t="shared" si="364"/>
        <v/>
      </c>
      <c r="Q1499" t="str">
        <f>IF(ISNA(VLOOKUP(AC1499,#REF!,1)),"//","")</f>
        <v/>
      </c>
      <c r="R1499"/>
      <c r="S1499" s="43" t="e">
        <f t="shared" si="365"/>
        <v>#REF!</v>
      </c>
      <c r="T1499" s="92" t="s">
        <v>2444</v>
      </c>
      <c r="U1499" s="70" t="s">
        <v>2444</v>
      </c>
      <c r="V1499" s="70" t="s">
        <v>2444</v>
      </c>
      <c r="W1499" s="44" t="str">
        <f t="shared" si="366"/>
        <v>"ENORM"</v>
      </c>
      <c r="X1499" s="25" t="str">
        <f t="shared" si="367"/>
        <v>ENORM</v>
      </c>
      <c r="Y1499" s="1">
        <f t="shared" si="368"/>
        <v>1461</v>
      </c>
      <c r="Z1499" t="str">
        <f t="shared" si="369"/>
        <v>ITM_ENORM</v>
      </c>
      <c r="AA1499" s="161" t="str">
        <f>IF(ISNA(VLOOKUP(X1499,Sheet2!J:J,1,0)),"//","")</f>
        <v>//</v>
      </c>
      <c r="AC1499" s="110" t="str">
        <f t="shared" si="370"/>
        <v>ENORM</v>
      </c>
      <c r="AD1499" t="b">
        <f t="shared" si="371"/>
        <v>1</v>
      </c>
    </row>
    <row r="1500" spans="1:30" s="128" customFormat="1">
      <c r="A1500" s="56">
        <f t="shared" si="372"/>
        <v>1500</v>
      </c>
      <c r="B1500" s="55">
        <f t="shared" si="373"/>
        <v>1462</v>
      </c>
      <c r="C1500" s="124" t="s">
        <v>4136</v>
      </c>
      <c r="D1500" s="124" t="s">
        <v>7</v>
      </c>
      <c r="E1500" s="125" t="s">
        <v>4137</v>
      </c>
      <c r="F1500" s="125" t="s">
        <v>282</v>
      </c>
      <c r="G1500" s="192">
        <v>0</v>
      </c>
      <c r="H1500" s="192">
        <v>0</v>
      </c>
      <c r="I1500" s="177" t="s">
        <v>3</v>
      </c>
      <c r="J1500" s="65" t="s">
        <v>1555</v>
      </c>
      <c r="K1500" s="127" t="s">
        <v>4289</v>
      </c>
      <c r="M1500" s="18" t="s">
        <v>4138</v>
      </c>
      <c r="N1500" s="18"/>
      <c r="P1500" s="128" t="str">
        <f t="shared" si="364"/>
        <v>NOT EQUAL</v>
      </c>
      <c r="Q1500" s="128" t="str">
        <f>IF(ISNA(VLOOKUP(AC1500,#REF!,1)),"//","")</f>
        <v/>
      </c>
      <c r="S1500" s="43" t="e">
        <f t="shared" si="365"/>
        <v>#REF!</v>
      </c>
      <c r="T1500" s="123" t="s">
        <v>2957</v>
      </c>
      <c r="U1500" s="126" t="s">
        <v>2861</v>
      </c>
      <c r="V1500" s="126" t="s">
        <v>2444</v>
      </c>
      <c r="W1500" s="44" t="str">
        <f t="shared" si="366"/>
        <v/>
      </c>
      <c r="X1500" s="25" t="str">
        <f t="shared" si="367"/>
        <v/>
      </c>
      <c r="Y1500" s="1">
        <f t="shared" si="368"/>
        <v>1462</v>
      </c>
      <c r="Z1500" t="str">
        <f t="shared" si="369"/>
        <v>ITM_RCLMIN</v>
      </c>
      <c r="AA1500" s="161" t="str">
        <f>IF(ISNA(VLOOKUP(X1500,Sheet2!J:J,1,0)),"//","")</f>
        <v/>
      </c>
      <c r="AC1500" s="110" t="str">
        <f t="shared" si="370"/>
        <v/>
      </c>
      <c r="AD1500" t="b">
        <f t="shared" si="371"/>
        <v>1</v>
      </c>
    </row>
    <row r="1501" spans="1:30">
      <c r="A1501" s="56">
        <f t="shared" si="372"/>
        <v>1501</v>
      </c>
      <c r="B1501" s="55">
        <f t="shared" si="373"/>
        <v>1463</v>
      </c>
      <c r="C1501" s="59" t="s">
        <v>4105</v>
      </c>
      <c r="D1501" s="59" t="s">
        <v>7</v>
      </c>
      <c r="E1501" s="65" t="s">
        <v>1238</v>
      </c>
      <c r="F1501" s="65" t="s">
        <v>89</v>
      </c>
      <c r="G1501" s="193">
        <v>0</v>
      </c>
      <c r="H1501" s="193">
        <v>0</v>
      </c>
      <c r="I1501" s="177" t="s">
        <v>3</v>
      </c>
      <c r="J1501" s="65" t="s">
        <v>1555</v>
      </c>
      <c r="K1501" s="66" t="s">
        <v>4289</v>
      </c>
      <c r="L1501" s="67"/>
      <c r="M1501" s="63" t="s">
        <v>1700</v>
      </c>
      <c r="N1501" s="13"/>
      <c r="O1501"/>
      <c r="P1501" t="str">
        <f t="shared" si="364"/>
        <v>NOT EQUAL</v>
      </c>
      <c r="Q1501" t="str">
        <f>IF(ISNA(VLOOKUP(AC1501,#REF!,1)),"//","")</f>
        <v/>
      </c>
      <c r="R1501"/>
      <c r="S1501" s="43" t="e">
        <f t="shared" si="365"/>
        <v>#REF!</v>
      </c>
      <c r="T1501" s="92" t="s">
        <v>2444</v>
      </c>
      <c r="U1501" s="70" t="s">
        <v>2444</v>
      </c>
      <c r="V1501" s="70" t="s">
        <v>2444</v>
      </c>
      <c r="W1501" s="44" t="str">
        <f t="shared" si="366"/>
        <v>"EQ.DEL"</v>
      </c>
      <c r="X1501" s="25" t="str">
        <f t="shared" si="367"/>
        <v>EQ.DEL</v>
      </c>
      <c r="Y1501" s="1">
        <f t="shared" si="368"/>
        <v>1463</v>
      </c>
      <c r="Z1501" t="str">
        <f t="shared" si="369"/>
        <v>ITM_EQ_DEL</v>
      </c>
      <c r="AA1501" s="161" t="str">
        <f>IF(ISNA(VLOOKUP(X1501,Sheet2!J:J,1,0)),"//","")</f>
        <v>//</v>
      </c>
      <c r="AC1501" s="110" t="str">
        <f t="shared" si="370"/>
        <v>EQ.DEL</v>
      </c>
      <c r="AD1501" t="b">
        <f t="shared" si="371"/>
        <v>1</v>
      </c>
    </row>
    <row r="1502" spans="1:30">
      <c r="A1502" s="56">
        <f t="shared" si="372"/>
        <v>1502</v>
      </c>
      <c r="B1502" s="55">
        <f t="shared" si="373"/>
        <v>1464</v>
      </c>
      <c r="C1502" s="59" t="s">
        <v>4105</v>
      </c>
      <c r="D1502" s="59" t="s">
        <v>7</v>
      </c>
      <c r="E1502" s="65" t="s">
        <v>1239</v>
      </c>
      <c r="F1502" s="65" t="s">
        <v>90</v>
      </c>
      <c r="G1502" s="193">
        <v>0</v>
      </c>
      <c r="H1502" s="193">
        <v>0</v>
      </c>
      <c r="I1502" s="177" t="s">
        <v>3</v>
      </c>
      <c r="J1502" s="65" t="s">
        <v>1555</v>
      </c>
      <c r="K1502" s="66" t="s">
        <v>4289</v>
      </c>
      <c r="L1502" s="67"/>
      <c r="M1502" s="63" t="s">
        <v>1701</v>
      </c>
      <c r="N1502" s="13"/>
      <c r="O1502"/>
      <c r="P1502" t="str">
        <f t="shared" si="364"/>
        <v>NOT EQUAL</v>
      </c>
      <c r="Q1502" t="str">
        <f>IF(ISNA(VLOOKUP(AC1502,#REF!,1)),"//","")</f>
        <v/>
      </c>
      <c r="R1502"/>
      <c r="S1502" s="43" t="e">
        <f t="shared" si="365"/>
        <v>#REF!</v>
      </c>
      <c r="T1502" s="92" t="s">
        <v>2444</v>
      </c>
      <c r="U1502" s="70" t="s">
        <v>2444</v>
      </c>
      <c r="V1502" s="70" t="s">
        <v>2444</v>
      </c>
      <c r="W1502" s="44" t="str">
        <f t="shared" si="366"/>
        <v>"EQ.EDI"</v>
      </c>
      <c r="X1502" s="25" t="str">
        <f t="shared" si="367"/>
        <v>EQ.EDI</v>
      </c>
      <c r="Y1502" s="1">
        <f t="shared" si="368"/>
        <v>1464</v>
      </c>
      <c r="Z1502" t="str">
        <f t="shared" si="369"/>
        <v>ITM_EQ_EDI</v>
      </c>
      <c r="AA1502" s="161" t="str">
        <f>IF(ISNA(VLOOKUP(X1502,Sheet2!J:J,1,0)),"//","")</f>
        <v>//</v>
      </c>
      <c r="AC1502" s="110" t="str">
        <f t="shared" si="370"/>
        <v>EQ.EDI</v>
      </c>
      <c r="AD1502" t="b">
        <f t="shared" si="371"/>
        <v>1</v>
      </c>
    </row>
    <row r="1503" spans="1:30">
      <c r="A1503" s="56">
        <f t="shared" si="372"/>
        <v>1503</v>
      </c>
      <c r="B1503" s="55">
        <f t="shared" si="373"/>
        <v>1465</v>
      </c>
      <c r="C1503" s="59" t="s">
        <v>4105</v>
      </c>
      <c r="D1503" s="59" t="s">
        <v>7</v>
      </c>
      <c r="E1503" s="65" t="s">
        <v>1240</v>
      </c>
      <c r="F1503" s="65" t="s">
        <v>91</v>
      </c>
      <c r="G1503" s="193">
        <v>0</v>
      </c>
      <c r="H1503" s="193">
        <v>0</v>
      </c>
      <c r="I1503" s="177" t="s">
        <v>3</v>
      </c>
      <c r="J1503" s="65" t="s">
        <v>1555</v>
      </c>
      <c r="K1503" s="66" t="s">
        <v>4289</v>
      </c>
      <c r="L1503" s="67"/>
      <c r="M1503" s="63" t="s">
        <v>1702</v>
      </c>
      <c r="N1503" s="13"/>
      <c r="O1503"/>
      <c r="P1503" t="str">
        <f t="shared" si="364"/>
        <v>NOT EQUAL</v>
      </c>
      <c r="Q1503" t="str">
        <f>IF(ISNA(VLOOKUP(AC1503,#REF!,1)),"//","")</f>
        <v/>
      </c>
      <c r="R1503"/>
      <c r="S1503" s="43" t="e">
        <f t="shared" si="365"/>
        <v>#REF!</v>
      </c>
      <c r="T1503" s="92" t="s">
        <v>2444</v>
      </c>
      <c r="U1503" s="70" t="s">
        <v>2444</v>
      </c>
      <c r="V1503" s="70" t="s">
        <v>2444</v>
      </c>
      <c r="W1503" s="44" t="str">
        <f t="shared" si="366"/>
        <v>"EQ.NEW"</v>
      </c>
      <c r="X1503" s="25" t="str">
        <f t="shared" si="367"/>
        <v>EQ.NEW</v>
      </c>
      <c r="Y1503" s="1">
        <f t="shared" si="368"/>
        <v>1465</v>
      </c>
      <c r="Z1503" t="str">
        <f t="shared" si="369"/>
        <v>ITM_EQ_NEW</v>
      </c>
      <c r="AA1503" s="161" t="str">
        <f>IF(ISNA(VLOOKUP(X1503,Sheet2!J:J,1,0)),"//","")</f>
        <v>//</v>
      </c>
      <c r="AC1503" s="110" t="str">
        <f t="shared" si="370"/>
        <v>EQ.NEW</v>
      </c>
      <c r="AD1503" t="b">
        <f t="shared" si="371"/>
        <v>1</v>
      </c>
    </row>
    <row r="1504" spans="1:30">
      <c r="A1504" s="56">
        <f t="shared" si="372"/>
        <v>1504</v>
      </c>
      <c r="B1504" s="55">
        <f t="shared" si="373"/>
        <v>1466</v>
      </c>
      <c r="C1504" s="59" t="s">
        <v>4600</v>
      </c>
      <c r="D1504" s="59" t="s">
        <v>7</v>
      </c>
      <c r="E1504" s="65" t="s">
        <v>1241</v>
      </c>
      <c r="F1504" s="65" t="s">
        <v>1241</v>
      </c>
      <c r="G1504" s="193">
        <v>0</v>
      </c>
      <c r="H1504" s="193">
        <v>0</v>
      </c>
      <c r="I1504" s="177" t="s">
        <v>3</v>
      </c>
      <c r="J1504" s="65" t="s">
        <v>1555</v>
      </c>
      <c r="K1504" s="66" t="s">
        <v>4289</v>
      </c>
      <c r="L1504" s="67"/>
      <c r="M1504" s="63" t="s">
        <v>1703</v>
      </c>
      <c r="N1504" s="13"/>
      <c r="O1504"/>
      <c r="P1504" t="str">
        <f t="shared" si="364"/>
        <v/>
      </c>
      <c r="Q1504" t="str">
        <f>IF(ISNA(VLOOKUP(AC1504,#REF!,1)),"//","")</f>
        <v/>
      </c>
      <c r="R1504"/>
      <c r="S1504" s="43" t="e">
        <f t="shared" si="365"/>
        <v>#REF!</v>
      </c>
      <c r="T1504" s="92" t="s">
        <v>2444</v>
      </c>
      <c r="U1504" s="70" t="s">
        <v>2444</v>
      </c>
      <c r="V1504" s="70" t="s">
        <v>2444</v>
      </c>
      <c r="W1504" s="44" t="str">
        <f t="shared" si="366"/>
        <v>"ERF"</v>
      </c>
      <c r="X1504" s="25" t="str">
        <f t="shared" si="367"/>
        <v>ERF</v>
      </c>
      <c r="Y1504" s="1">
        <f t="shared" si="368"/>
        <v>1466</v>
      </c>
      <c r="Z1504" t="str">
        <f t="shared" si="369"/>
        <v>ITM_ERF</v>
      </c>
      <c r="AA1504" s="161" t="str">
        <f>IF(ISNA(VLOOKUP(X1504,Sheet2!J:J,1,0)),"//","")</f>
        <v>//</v>
      </c>
      <c r="AC1504" s="110" t="str">
        <f t="shared" si="370"/>
        <v>ERF</v>
      </c>
      <c r="AD1504" t="b">
        <f t="shared" si="371"/>
        <v>1</v>
      </c>
    </row>
    <row r="1505" spans="1:30">
      <c r="A1505" s="56">
        <f t="shared" si="372"/>
        <v>1505</v>
      </c>
      <c r="B1505" s="55">
        <f t="shared" si="373"/>
        <v>1467</v>
      </c>
      <c r="C1505" s="59" t="s">
        <v>4601</v>
      </c>
      <c r="D1505" s="59" t="s">
        <v>7</v>
      </c>
      <c r="E1505" s="65" t="s">
        <v>92</v>
      </c>
      <c r="F1505" s="65" t="s">
        <v>92</v>
      </c>
      <c r="G1505" s="193">
        <v>0</v>
      </c>
      <c r="H1505" s="193">
        <v>0</v>
      </c>
      <c r="I1505" s="177" t="s">
        <v>3</v>
      </c>
      <c r="J1505" s="65" t="s">
        <v>1555</v>
      </c>
      <c r="K1505" s="66" t="s">
        <v>4289</v>
      </c>
      <c r="L1505" s="67"/>
      <c r="M1505" s="63" t="s">
        <v>1704</v>
      </c>
      <c r="N1505" s="13"/>
      <c r="O1505"/>
      <c r="P1505" t="str">
        <f t="shared" si="364"/>
        <v/>
      </c>
      <c r="Q1505" t="str">
        <f>IF(ISNA(VLOOKUP(AC1505,#REF!,1)),"//","")</f>
        <v/>
      </c>
      <c r="R1505"/>
      <c r="S1505" s="43" t="e">
        <f t="shared" si="365"/>
        <v>#REF!</v>
      </c>
      <c r="T1505" s="92" t="s">
        <v>2444</v>
      </c>
      <c r="U1505" s="70" t="s">
        <v>2444</v>
      </c>
      <c r="V1505" s="70" t="s">
        <v>2444</v>
      </c>
      <c r="W1505" s="44" t="str">
        <f t="shared" si="366"/>
        <v>"ERFC"</v>
      </c>
      <c r="X1505" s="25" t="str">
        <f t="shared" si="367"/>
        <v>ERFC</v>
      </c>
      <c r="Y1505" s="1">
        <f t="shared" si="368"/>
        <v>1467</v>
      </c>
      <c r="Z1505" t="str">
        <f t="shared" si="369"/>
        <v>ITM_ERFC</v>
      </c>
      <c r="AA1505" s="161" t="str">
        <f>IF(ISNA(VLOOKUP(X1505,Sheet2!J:J,1,0)),"//","")</f>
        <v>//</v>
      </c>
      <c r="AC1505" s="110" t="str">
        <f t="shared" si="370"/>
        <v>ERFC</v>
      </c>
      <c r="AD1505" t="b">
        <f t="shared" si="371"/>
        <v>1</v>
      </c>
    </row>
    <row r="1506" spans="1:30">
      <c r="A1506" s="56">
        <f t="shared" si="372"/>
        <v>1506</v>
      </c>
      <c r="B1506" s="55">
        <f t="shared" si="373"/>
        <v>1468</v>
      </c>
      <c r="C1506" s="59" t="s">
        <v>4105</v>
      </c>
      <c r="D1506" s="59" t="s">
        <v>7</v>
      </c>
      <c r="E1506" s="65" t="s">
        <v>1242</v>
      </c>
      <c r="F1506" s="65" t="s">
        <v>1242</v>
      </c>
      <c r="G1506" s="193">
        <v>0</v>
      </c>
      <c r="H1506" s="193">
        <v>0</v>
      </c>
      <c r="I1506" s="177" t="s">
        <v>3</v>
      </c>
      <c r="J1506" s="65" t="s">
        <v>1555</v>
      </c>
      <c r="K1506" s="66" t="s">
        <v>4289</v>
      </c>
      <c r="L1506" s="67"/>
      <c r="M1506" s="63" t="s">
        <v>1705</v>
      </c>
      <c r="N1506" s="13"/>
      <c r="O1506"/>
      <c r="P1506" t="str">
        <f t="shared" si="364"/>
        <v/>
      </c>
      <c r="Q1506" t="str">
        <f>IF(ISNA(VLOOKUP(AC1506,#REF!,1)),"//","")</f>
        <v/>
      </c>
      <c r="R1506"/>
      <c r="S1506" s="43" t="e">
        <f t="shared" si="365"/>
        <v>#REF!</v>
      </c>
      <c r="T1506" s="92" t="s">
        <v>2444</v>
      </c>
      <c r="U1506" s="70" t="s">
        <v>2444</v>
      </c>
      <c r="V1506" s="70" t="s">
        <v>2444</v>
      </c>
      <c r="W1506" s="44" t="str">
        <f t="shared" si="366"/>
        <v>"ERR"</v>
      </c>
      <c r="X1506" s="25" t="str">
        <f t="shared" si="367"/>
        <v>ERR</v>
      </c>
      <c r="Y1506" s="1">
        <f t="shared" si="368"/>
        <v>1468</v>
      </c>
      <c r="Z1506" t="str">
        <f t="shared" si="369"/>
        <v>ITM_ERR</v>
      </c>
      <c r="AA1506" s="161" t="str">
        <f>IF(ISNA(VLOOKUP(X1506,Sheet2!J:J,1,0)),"//","")</f>
        <v>//</v>
      </c>
      <c r="AC1506" s="110" t="str">
        <f t="shared" si="370"/>
        <v>ERR</v>
      </c>
      <c r="AD1506" t="b">
        <f t="shared" si="371"/>
        <v>1</v>
      </c>
    </row>
    <row r="1507" spans="1:30">
      <c r="A1507" s="56">
        <f t="shared" si="372"/>
        <v>1507</v>
      </c>
      <c r="B1507" s="55">
        <f t="shared" si="373"/>
        <v>1469</v>
      </c>
      <c r="C1507" s="59" t="s">
        <v>4105</v>
      </c>
      <c r="D1507" s="59" t="s">
        <v>7</v>
      </c>
      <c r="E1507" s="65" t="s">
        <v>1245</v>
      </c>
      <c r="F1507" s="65" t="s">
        <v>1246</v>
      </c>
      <c r="G1507" s="193">
        <v>0</v>
      </c>
      <c r="H1507" s="193">
        <v>0</v>
      </c>
      <c r="I1507" s="177" t="s">
        <v>3</v>
      </c>
      <c r="J1507" s="65" t="s">
        <v>1555</v>
      </c>
      <c r="K1507" s="66" t="s">
        <v>4289</v>
      </c>
      <c r="L1507" s="67"/>
      <c r="M1507" s="63" t="s">
        <v>1707</v>
      </c>
      <c r="N1507" s="13"/>
      <c r="O1507"/>
      <c r="P1507" t="str">
        <f t="shared" si="364"/>
        <v/>
      </c>
      <c r="Q1507" t="str">
        <f>IF(ISNA(VLOOKUP(AC1507,#REF!,1)),"//","")</f>
        <v/>
      </c>
      <c r="R1507"/>
      <c r="S1507" s="43" t="e">
        <f t="shared" si="365"/>
        <v>#REF!</v>
      </c>
      <c r="T1507" s="92" t="s">
        <v>2444</v>
      </c>
      <c r="U1507" s="70" t="s">
        <v>2444</v>
      </c>
      <c r="V1507" s="70" t="s">
        <v>2444</v>
      </c>
      <c r="W1507" s="44" t="str">
        <f t="shared" si="366"/>
        <v>"EXITALL"</v>
      </c>
      <c r="X1507" s="25" t="str">
        <f t="shared" si="367"/>
        <v>EXITALL</v>
      </c>
      <c r="Y1507" s="1">
        <f t="shared" si="368"/>
        <v>1469</v>
      </c>
      <c r="Z1507" t="str">
        <f t="shared" si="369"/>
        <v>ITM_EXITALL</v>
      </c>
      <c r="AA1507" s="161" t="str">
        <f>IF(ISNA(VLOOKUP(X1507,Sheet2!J:J,1,0)),"//","")</f>
        <v>//</v>
      </c>
      <c r="AC1507" s="110" t="str">
        <f t="shared" si="370"/>
        <v>EXITALL</v>
      </c>
      <c r="AD1507" t="b">
        <f t="shared" si="371"/>
        <v>1</v>
      </c>
    </row>
    <row r="1508" spans="1:30">
      <c r="A1508" s="56">
        <f t="shared" si="372"/>
        <v>1508</v>
      </c>
      <c r="B1508" s="55">
        <f t="shared" si="373"/>
        <v>1470</v>
      </c>
      <c r="C1508" s="59" t="s">
        <v>3921</v>
      </c>
      <c r="D1508" s="59" t="s">
        <v>7</v>
      </c>
      <c r="E1508" s="65" t="s">
        <v>95</v>
      </c>
      <c r="F1508" s="65" t="s">
        <v>95</v>
      </c>
      <c r="G1508" s="193">
        <v>0</v>
      </c>
      <c r="H1508" s="193">
        <v>0</v>
      </c>
      <c r="I1508" s="177" t="s">
        <v>3</v>
      </c>
      <c r="J1508" s="65" t="s">
        <v>1555</v>
      </c>
      <c r="K1508" s="66" t="s">
        <v>4289</v>
      </c>
      <c r="L1508" s="67"/>
      <c r="M1508" s="63" t="s">
        <v>1715</v>
      </c>
      <c r="N1508" s="13"/>
      <c r="O1508"/>
      <c r="P1508" t="str">
        <f t="shared" si="364"/>
        <v/>
      </c>
      <c r="Q1508" t="str">
        <f>IF(ISNA(VLOOKUP(AC1508,#REF!,1)),"//","")</f>
        <v/>
      </c>
      <c r="R1508"/>
      <c r="S1508" s="43" t="e">
        <f t="shared" si="365"/>
        <v>#REF!</v>
      </c>
      <c r="T1508" s="92" t="s">
        <v>2444</v>
      </c>
      <c r="U1508" s="70" t="s">
        <v>2444</v>
      </c>
      <c r="V1508" s="70" t="s">
        <v>2444</v>
      </c>
      <c r="W1508" s="44" t="str">
        <f t="shared" si="366"/>
        <v>"EXPT"</v>
      </c>
      <c r="X1508" s="25" t="str">
        <f t="shared" si="367"/>
        <v>EXPT</v>
      </c>
      <c r="Y1508" s="1">
        <f t="shared" si="368"/>
        <v>1470</v>
      </c>
      <c r="Z1508" t="str">
        <f t="shared" si="369"/>
        <v>ITM_EXPT</v>
      </c>
      <c r="AA1508" s="161" t="str">
        <f>IF(ISNA(VLOOKUP(X1508,Sheet2!J:J,1,0)),"//","")</f>
        <v/>
      </c>
      <c r="AC1508" s="110" t="str">
        <f t="shared" si="370"/>
        <v>EXPT</v>
      </c>
      <c r="AD1508" t="b">
        <f t="shared" si="371"/>
        <v>1</v>
      </c>
    </row>
    <row r="1509" spans="1:30">
      <c r="A1509" s="56">
        <f t="shared" si="372"/>
        <v>1509</v>
      </c>
      <c r="B1509" s="55">
        <f t="shared" si="373"/>
        <v>1471</v>
      </c>
      <c r="C1509" s="59" t="s">
        <v>4606</v>
      </c>
      <c r="D1509" s="59" t="s">
        <v>7</v>
      </c>
      <c r="E1509" s="65" t="s">
        <v>4607</v>
      </c>
      <c r="F1509" s="65" t="s">
        <v>4607</v>
      </c>
      <c r="G1509" s="193">
        <v>0</v>
      </c>
      <c r="H1509" s="193">
        <v>0</v>
      </c>
      <c r="I1509" s="177" t="s">
        <v>3</v>
      </c>
      <c r="J1509" s="65" t="s">
        <v>1555</v>
      </c>
      <c r="K1509" s="66" t="s">
        <v>4289</v>
      </c>
      <c r="L1509" s="67"/>
      <c r="M1509" s="63" t="s">
        <v>4608</v>
      </c>
      <c r="N1509" s="13"/>
      <c r="O1509"/>
      <c r="P1509" t="str">
        <f t="shared" ref="P1509" si="375">IF(E1509=F1509,"","NOT EQUAL")</f>
        <v/>
      </c>
      <c r="Q1509" t="str">
        <f>IF(ISNA(VLOOKUP(AC1509,#REF!,1)),"//","")</f>
        <v/>
      </c>
      <c r="R1509"/>
      <c r="S1509" s="43" t="e">
        <f t="shared" si="365"/>
        <v>#REF!</v>
      </c>
      <c r="T1509" s="92" t="s">
        <v>2444</v>
      </c>
      <c r="U1509" s="70" t="s">
        <v>2444</v>
      </c>
      <c r="V1509" s="70" t="s">
        <v>2444</v>
      </c>
      <c r="W1509" s="44" t="str">
        <f t="shared" si="366"/>
        <v>"J/G?"</v>
      </c>
      <c r="X1509" s="25" t="str">
        <f t="shared" si="367"/>
        <v>J/G?</v>
      </c>
      <c r="Y1509" s="1">
        <f t="shared" si="368"/>
        <v>1471</v>
      </c>
      <c r="Z1509" t="str">
        <f t="shared" si="369"/>
        <v>ITM_GET_JUL_GREG</v>
      </c>
      <c r="AA1509" s="161" t="str">
        <f>IF(ISNA(VLOOKUP(X1509,Sheet2!J:J,1,0)),"//","")</f>
        <v>//</v>
      </c>
      <c r="AC1509" s="110" t="str">
        <f t="shared" si="370"/>
        <v>J/G?</v>
      </c>
      <c r="AD1509" t="b">
        <f t="shared" si="371"/>
        <v>1</v>
      </c>
    </row>
    <row r="1510" spans="1:30">
      <c r="A1510" s="56">
        <f t="shared" si="372"/>
        <v>1510</v>
      </c>
      <c r="B1510" s="55">
        <f t="shared" si="373"/>
        <v>1472</v>
      </c>
      <c r="C1510" s="59" t="s">
        <v>3922</v>
      </c>
      <c r="D1510" s="59" t="s">
        <v>7</v>
      </c>
      <c r="E1510" s="155" t="s">
        <v>1251</v>
      </c>
      <c r="F1510" s="155" t="s">
        <v>1251</v>
      </c>
      <c r="G1510" s="197">
        <v>0</v>
      </c>
      <c r="H1510" s="197">
        <v>0</v>
      </c>
      <c r="I1510" s="177" t="s">
        <v>3</v>
      </c>
      <c r="J1510" s="65" t="s">
        <v>1555</v>
      </c>
      <c r="K1510" s="66" t="s">
        <v>4289</v>
      </c>
      <c r="L1510" s="67"/>
      <c r="M1510" s="63" t="s">
        <v>1728</v>
      </c>
      <c r="N1510" s="13"/>
      <c r="O1510"/>
      <c r="P1510" t="str">
        <f t="shared" si="364"/>
        <v/>
      </c>
      <c r="Q1510" t="str">
        <f>IF(ISNA(VLOOKUP(AC1510,#REF!,1)),"//","")</f>
        <v/>
      </c>
      <c r="R1510"/>
      <c r="S1510" s="43" t="e">
        <f t="shared" si="365"/>
        <v>#REF!</v>
      </c>
      <c r="T1510" s="92" t="s">
        <v>2444</v>
      </c>
      <c r="U1510" s="70" t="s">
        <v>2444</v>
      </c>
      <c r="V1510" s="70" t="s">
        <v>2444</v>
      </c>
      <c r="W1510" s="44" t="str">
        <f t="shared" si="366"/>
        <v>"FIB"</v>
      </c>
      <c r="X1510" s="25" t="str">
        <f t="shared" si="367"/>
        <v>FIB</v>
      </c>
      <c r="Y1510" s="1">
        <f t="shared" si="368"/>
        <v>1472</v>
      </c>
      <c r="Z1510" t="str">
        <f t="shared" si="369"/>
        <v>ITM_FIB</v>
      </c>
      <c r="AA1510" s="161" t="str">
        <f>IF(ISNA(VLOOKUP(X1510,Sheet2!J:J,1,0)),"//","")</f>
        <v/>
      </c>
      <c r="AC1510" s="110" t="str">
        <f t="shared" si="370"/>
        <v>FIB</v>
      </c>
      <c r="AD1510" t="b">
        <f t="shared" si="371"/>
        <v>1</v>
      </c>
    </row>
    <row r="1511" spans="1:30">
      <c r="A1511" s="56">
        <f t="shared" si="372"/>
        <v>1511</v>
      </c>
      <c r="B1511" s="55">
        <f t="shared" si="373"/>
        <v>1473</v>
      </c>
      <c r="C1511" s="59" t="s">
        <v>3923</v>
      </c>
      <c r="D1511" s="59" t="s">
        <v>12</v>
      </c>
      <c r="E1511" s="65" t="s">
        <v>107</v>
      </c>
      <c r="F1511" s="65" t="s">
        <v>107</v>
      </c>
      <c r="G1511" s="193">
        <v>0</v>
      </c>
      <c r="H1511" s="193">
        <v>15</v>
      </c>
      <c r="I1511" s="177" t="s">
        <v>3</v>
      </c>
      <c r="J1511" s="65" t="s">
        <v>1555</v>
      </c>
      <c r="K1511" s="66" t="s">
        <v>4289</v>
      </c>
      <c r="L1511" s="67"/>
      <c r="M1511" s="63" t="s">
        <v>1731</v>
      </c>
      <c r="N1511" s="13"/>
      <c r="O1511"/>
      <c r="P1511" t="str">
        <f t="shared" si="364"/>
        <v/>
      </c>
      <c r="Q1511" t="str">
        <f>IF(ISNA(VLOOKUP(AC1511,#REF!,1)),"//","")</f>
        <v/>
      </c>
      <c r="R1511"/>
      <c r="S1511" s="43" t="e">
        <f t="shared" si="365"/>
        <v>#REF!</v>
      </c>
      <c r="T1511" s="92" t="s">
        <v>2444</v>
      </c>
      <c r="U1511" s="70" t="s">
        <v>2868</v>
      </c>
      <c r="V1511" s="70" t="s">
        <v>2444</v>
      </c>
      <c r="W1511" s="44" t="str">
        <f t="shared" si="366"/>
        <v>"FIX"</v>
      </c>
      <c r="X1511" s="25" t="str">
        <f t="shared" si="367"/>
        <v>FIX</v>
      </c>
      <c r="Y1511" s="1">
        <f t="shared" si="368"/>
        <v>1473</v>
      </c>
      <c r="Z1511" t="str">
        <f t="shared" si="369"/>
        <v>ITM_FIX</v>
      </c>
      <c r="AA1511" s="161" t="str">
        <f>IF(ISNA(VLOOKUP(X1511,Sheet2!J:J,1,0)),"//","")</f>
        <v/>
      </c>
      <c r="AC1511" s="110" t="str">
        <f t="shared" si="370"/>
        <v>FIX</v>
      </c>
      <c r="AD1511" t="b">
        <f t="shared" si="371"/>
        <v>1</v>
      </c>
    </row>
    <row r="1512" spans="1:30">
      <c r="A1512" s="56">
        <f t="shared" si="372"/>
        <v>1512</v>
      </c>
      <c r="B1512" s="55">
        <f t="shared" si="373"/>
        <v>1474</v>
      </c>
      <c r="C1512" s="59" t="s">
        <v>3924</v>
      </c>
      <c r="D1512" s="59" t="s">
        <v>7</v>
      </c>
      <c r="E1512" s="65" t="s">
        <v>108</v>
      </c>
      <c r="F1512" s="65" t="s">
        <v>108</v>
      </c>
      <c r="G1512" s="193">
        <v>0</v>
      </c>
      <c r="H1512" s="193">
        <v>0</v>
      </c>
      <c r="I1512" s="177" t="s">
        <v>3</v>
      </c>
      <c r="J1512" s="65" t="s">
        <v>1555</v>
      </c>
      <c r="K1512" s="66" t="s">
        <v>4289</v>
      </c>
      <c r="L1512" s="67"/>
      <c r="M1512" s="63" t="s">
        <v>1734</v>
      </c>
      <c r="N1512" s="13"/>
      <c r="O1512"/>
      <c r="P1512" t="str">
        <f t="shared" si="364"/>
        <v/>
      </c>
      <c r="Q1512" t="str">
        <f>IF(ISNA(VLOOKUP(AC1512,#REF!,1)),"//","")</f>
        <v/>
      </c>
      <c r="R1512"/>
      <c r="S1512" s="43" t="e">
        <f t="shared" si="365"/>
        <v>#REF!</v>
      </c>
      <c r="T1512" s="92" t="s">
        <v>2962</v>
      </c>
      <c r="U1512" s="70" t="s">
        <v>2868</v>
      </c>
      <c r="V1512" s="70" t="s">
        <v>2444</v>
      </c>
      <c r="W1512" s="44" t="str">
        <f t="shared" si="366"/>
        <v>"FLASH?"</v>
      </c>
      <c r="X1512" s="25" t="str">
        <f t="shared" si="367"/>
        <v>FLASH?</v>
      </c>
      <c r="Y1512" s="1">
        <f t="shared" si="368"/>
        <v>1474</v>
      </c>
      <c r="Z1512" t="str">
        <f t="shared" si="369"/>
        <v>ITM_FLASH</v>
      </c>
      <c r="AA1512" s="161" t="str">
        <f>IF(ISNA(VLOOKUP(X1512,Sheet2!J:J,1,0)),"//","")</f>
        <v>//</v>
      </c>
      <c r="AC1512" s="110" t="str">
        <f t="shared" si="370"/>
        <v>FLASH?</v>
      </c>
      <c r="AD1512" t="b">
        <f t="shared" si="371"/>
        <v>1</v>
      </c>
    </row>
    <row r="1513" spans="1:30">
      <c r="A1513" s="56">
        <f t="shared" si="372"/>
        <v>1513</v>
      </c>
      <c r="B1513" s="55">
        <f t="shared" si="373"/>
        <v>1475</v>
      </c>
      <c r="C1513" s="59" t="s">
        <v>4105</v>
      </c>
      <c r="D1513" s="59" t="s">
        <v>7</v>
      </c>
      <c r="E1513" s="65" t="s">
        <v>1265</v>
      </c>
      <c r="F1513" s="65" t="s">
        <v>1265</v>
      </c>
      <c r="G1513" s="193">
        <v>0</v>
      </c>
      <c r="H1513" s="193">
        <v>0</v>
      </c>
      <c r="I1513" s="177" t="s">
        <v>3</v>
      </c>
      <c r="J1513" s="65" t="s">
        <v>1555</v>
      </c>
      <c r="K1513" s="66" t="s">
        <v>4289</v>
      </c>
      <c r="L1513" s="67"/>
      <c r="M1513" s="63" t="s">
        <v>1753</v>
      </c>
      <c r="N1513" s="13"/>
      <c r="O1513"/>
      <c r="P1513" t="str">
        <f t="shared" si="364"/>
        <v/>
      </c>
      <c r="Q1513" t="str">
        <f>IF(ISNA(VLOOKUP(AC1513,#REF!,1)),"//","")</f>
        <v/>
      </c>
      <c r="R1513"/>
      <c r="S1513" s="43" t="e">
        <f t="shared" si="365"/>
        <v>#REF!</v>
      </c>
      <c r="T1513" s="92" t="s">
        <v>2444</v>
      </c>
      <c r="U1513" s="70" t="s">
        <v>2444</v>
      </c>
      <c r="V1513" s="70" t="s">
        <v>2444</v>
      </c>
      <c r="W1513" s="44" t="str">
        <f t="shared" si="366"/>
        <v>"F'(X)"</v>
      </c>
      <c r="X1513" s="25" t="str">
        <f t="shared" si="367"/>
        <v>F'(X)</v>
      </c>
      <c r="Y1513" s="1">
        <f t="shared" si="368"/>
        <v>1475</v>
      </c>
      <c r="Z1513" t="str">
        <f t="shared" si="369"/>
        <v>ITM_FQX</v>
      </c>
      <c r="AA1513" s="161" t="str">
        <f>IF(ISNA(VLOOKUP(X1513,Sheet2!J:J,1,0)),"//","")</f>
        <v>//</v>
      </c>
      <c r="AC1513" s="110" t="str">
        <f t="shared" si="370"/>
        <v>F'</v>
      </c>
      <c r="AD1513" t="b">
        <f t="shared" si="371"/>
        <v>0</v>
      </c>
    </row>
    <row r="1514" spans="1:30">
      <c r="A1514" s="56">
        <f t="shared" si="372"/>
        <v>1514</v>
      </c>
      <c r="B1514" s="55">
        <f t="shared" si="373"/>
        <v>1476</v>
      </c>
      <c r="C1514" s="59" t="s">
        <v>4105</v>
      </c>
      <c r="D1514" s="59" t="s">
        <v>7</v>
      </c>
      <c r="E1514" s="65" t="s">
        <v>121</v>
      </c>
      <c r="F1514" s="65" t="s">
        <v>121</v>
      </c>
      <c r="G1514" s="193">
        <v>0</v>
      </c>
      <c r="H1514" s="193">
        <v>0</v>
      </c>
      <c r="I1514" s="177" t="s">
        <v>3</v>
      </c>
      <c r="J1514" s="65" t="s">
        <v>1555</v>
      </c>
      <c r="K1514" s="66" t="s">
        <v>4289</v>
      </c>
      <c r="L1514" s="67"/>
      <c r="M1514" s="63" t="s">
        <v>1754</v>
      </c>
      <c r="N1514" s="13"/>
      <c r="O1514"/>
      <c r="P1514" t="str">
        <f t="shared" si="364"/>
        <v/>
      </c>
      <c r="Q1514" t="str">
        <f>IF(ISNA(VLOOKUP(AC1514,#REF!,1)),"//","")</f>
        <v/>
      </c>
      <c r="R1514"/>
      <c r="S1514" s="43" t="e">
        <f t="shared" si="365"/>
        <v>#REF!</v>
      </c>
      <c r="T1514" s="92" t="s">
        <v>2444</v>
      </c>
      <c r="U1514" s="70" t="s">
        <v>2444</v>
      </c>
      <c r="V1514" s="70" t="s">
        <v>2444</v>
      </c>
      <c r="W1514" s="44" t="str">
        <f t="shared" si="366"/>
        <v>"F\"(X)"</v>
      </c>
      <c r="X1514" s="25" t="str">
        <f t="shared" si="367"/>
        <v>F\(X)</v>
      </c>
      <c r="Y1514" s="1">
        <f t="shared" si="368"/>
        <v>1476</v>
      </c>
      <c r="Z1514" t="str">
        <f t="shared" si="369"/>
        <v>ITM_FDQX</v>
      </c>
      <c r="AA1514" s="161" t="str">
        <f>IF(ISNA(VLOOKUP(X1514,Sheet2!J:J,1,0)),"//","")</f>
        <v>//</v>
      </c>
      <c r="AC1514" s="110" t="str">
        <f t="shared" si="370"/>
        <v>F\</v>
      </c>
      <c r="AD1514" t="b">
        <f t="shared" si="371"/>
        <v>0</v>
      </c>
    </row>
    <row r="1515" spans="1:30">
      <c r="A1515" s="56">
        <f t="shared" si="372"/>
        <v>1515</v>
      </c>
      <c r="B1515" s="55">
        <f t="shared" si="373"/>
        <v>1477</v>
      </c>
      <c r="C1515" s="59" t="s">
        <v>3925</v>
      </c>
      <c r="D1515" s="59" t="s">
        <v>12</v>
      </c>
      <c r="E1515" s="65" t="s">
        <v>125</v>
      </c>
      <c r="F1515" s="65" t="s">
        <v>125</v>
      </c>
      <c r="G1515" s="193">
        <v>0</v>
      </c>
      <c r="H1515" s="193">
        <v>15</v>
      </c>
      <c r="I1515" s="177" t="s">
        <v>3</v>
      </c>
      <c r="J1515" s="65" t="s">
        <v>1555</v>
      </c>
      <c r="K1515" s="66" t="s">
        <v>4289</v>
      </c>
      <c r="L1515" s="67"/>
      <c r="M1515" s="63" t="s">
        <v>1758</v>
      </c>
      <c r="N1515" s="13"/>
      <c r="O1515"/>
      <c r="P1515" t="str">
        <f t="shared" si="364"/>
        <v/>
      </c>
      <c r="Q1515" t="str">
        <f>IF(ISNA(VLOOKUP(AC1515,#REF!,1)),"//","")</f>
        <v/>
      </c>
      <c r="R1515"/>
      <c r="S1515" s="43" t="e">
        <f t="shared" si="365"/>
        <v>#REF!</v>
      </c>
      <c r="T1515" s="92" t="s">
        <v>2444</v>
      </c>
      <c r="U1515" s="70" t="s">
        <v>2444</v>
      </c>
      <c r="V1515" s="70" t="s">
        <v>2444</v>
      </c>
      <c r="W1515" s="44" t="str">
        <f t="shared" si="366"/>
        <v>"GAP"</v>
      </c>
      <c r="X1515" s="25" t="str">
        <f t="shared" si="367"/>
        <v>GAP</v>
      </c>
      <c r="Y1515" s="1">
        <f t="shared" si="368"/>
        <v>1477</v>
      </c>
      <c r="Z1515" t="str">
        <f t="shared" si="369"/>
        <v>ITM_GAP</v>
      </c>
      <c r="AA1515" s="161" t="str">
        <f>IF(ISNA(VLOOKUP(X1515,Sheet2!J:J,1,0)),"//","")</f>
        <v>//</v>
      </c>
      <c r="AC1515" s="110" t="str">
        <f t="shared" si="370"/>
        <v>GAP</v>
      </c>
      <c r="AD1515" t="b">
        <f t="shared" si="371"/>
        <v>1</v>
      </c>
    </row>
    <row r="1516" spans="1:30">
      <c r="A1516" s="56">
        <f t="shared" si="372"/>
        <v>1516</v>
      </c>
      <c r="B1516" s="55">
        <f t="shared" si="373"/>
        <v>1478</v>
      </c>
      <c r="C1516" s="59" t="s">
        <v>3926</v>
      </c>
      <c r="D1516" s="59" t="s">
        <v>7</v>
      </c>
      <c r="E1516" s="65" t="s">
        <v>1267</v>
      </c>
      <c r="F1516" s="65" t="s">
        <v>1267</v>
      </c>
      <c r="G1516" s="193">
        <v>0</v>
      </c>
      <c r="H1516" s="193">
        <v>0</v>
      </c>
      <c r="I1516" s="177" t="s">
        <v>3</v>
      </c>
      <c r="J1516" s="65" t="s">
        <v>1555</v>
      </c>
      <c r="K1516" s="66" t="s">
        <v>4289</v>
      </c>
      <c r="L1516" s="67"/>
      <c r="M1516" s="63" t="s">
        <v>1761</v>
      </c>
      <c r="N1516" s="13"/>
      <c r="O1516"/>
      <c r="P1516" t="str">
        <f t="shared" si="364"/>
        <v/>
      </c>
      <c r="Q1516" t="str">
        <f>IF(ISNA(VLOOKUP(AC1516,#REF!,1)),"//","")</f>
        <v/>
      </c>
      <c r="R1516"/>
      <c r="S1516" s="43" t="e">
        <f t="shared" si="365"/>
        <v>#REF!</v>
      </c>
      <c r="T1516" s="92" t="s">
        <v>2444</v>
      </c>
      <c r="U1516" s="70" t="s">
        <v>2444</v>
      </c>
      <c r="V1516" s="70" t="s">
        <v>2444</v>
      </c>
      <c r="W1516" s="44" t="str">
        <f t="shared" si="366"/>
        <v>"G" STD_SUB_D</v>
      </c>
      <c r="X1516" s="25" t="str">
        <f t="shared" si="367"/>
        <v>GD</v>
      </c>
      <c r="Y1516" s="1">
        <f t="shared" si="368"/>
        <v>1478</v>
      </c>
      <c r="Z1516" t="str">
        <f t="shared" si="369"/>
        <v>ITM_GD</v>
      </c>
      <c r="AA1516" s="161" t="str">
        <f>IF(ISNA(VLOOKUP(X1516,Sheet2!J:J,1,0)),"//","")</f>
        <v/>
      </c>
      <c r="AC1516" s="110" t="str">
        <f t="shared" si="370"/>
        <v>GD</v>
      </c>
      <c r="AD1516" t="b">
        <f t="shared" si="371"/>
        <v>1</v>
      </c>
    </row>
    <row r="1517" spans="1:30">
      <c r="A1517" s="56">
        <f t="shared" si="372"/>
        <v>1517</v>
      </c>
      <c r="B1517" s="55">
        <f t="shared" si="373"/>
        <v>1479</v>
      </c>
      <c r="C1517" s="59" t="s">
        <v>3927</v>
      </c>
      <c r="D1517" s="59" t="s">
        <v>7</v>
      </c>
      <c r="E1517" s="65" t="s">
        <v>1268</v>
      </c>
      <c r="F1517" s="65" t="s">
        <v>1268</v>
      </c>
      <c r="G1517" s="193">
        <v>0</v>
      </c>
      <c r="H1517" s="193">
        <v>0</v>
      </c>
      <c r="I1517" s="177" t="s">
        <v>3</v>
      </c>
      <c r="J1517" s="65" t="s">
        <v>1555</v>
      </c>
      <c r="K1517" s="66" t="s">
        <v>4289</v>
      </c>
      <c r="L1517" s="67"/>
      <c r="M1517" s="63" t="s">
        <v>1762</v>
      </c>
      <c r="N1517" s="13"/>
      <c r="O1517"/>
      <c r="P1517" t="str">
        <f t="shared" si="364"/>
        <v/>
      </c>
      <c r="Q1517" t="str">
        <f>IF(ISNA(VLOOKUP(AC1517,#REF!,1)),"//","")</f>
        <v/>
      </c>
      <c r="R1517"/>
      <c r="S1517" s="43" t="e">
        <f t="shared" si="365"/>
        <v>#REF!</v>
      </c>
      <c r="T1517" s="92" t="s">
        <v>2444</v>
      </c>
      <c r="U1517" s="70" t="s">
        <v>2444</v>
      </c>
      <c r="V1517" s="70" t="s">
        <v>4297</v>
      </c>
      <c r="W1517" s="44" t="str">
        <f t="shared" si="366"/>
        <v>"G" STD_SUB_D STD_SUP_MINUS_1</v>
      </c>
      <c r="X1517" s="25" t="str">
        <f t="shared" si="367"/>
        <v>GD^-1</v>
      </c>
      <c r="Y1517" s="1">
        <f t="shared" si="368"/>
        <v>1479</v>
      </c>
      <c r="Z1517" t="str">
        <f t="shared" si="369"/>
        <v>ITM_GDM1</v>
      </c>
      <c r="AA1517" s="161" t="str">
        <f>IF(ISNA(VLOOKUP(X1517,Sheet2!J:J,1,0)),"//","")</f>
        <v/>
      </c>
      <c r="AC1517" s="110" t="str">
        <f t="shared" si="370"/>
        <v>GD^MINUS_1</v>
      </c>
      <c r="AD1517" t="b">
        <f t="shared" si="371"/>
        <v>0</v>
      </c>
    </row>
    <row r="1518" spans="1:30">
      <c r="A1518" s="56">
        <f t="shared" si="372"/>
        <v>1518</v>
      </c>
      <c r="B1518" s="55">
        <f t="shared" si="373"/>
        <v>1480</v>
      </c>
      <c r="C1518" s="59" t="s">
        <v>3913</v>
      </c>
      <c r="D1518" s="59" t="s">
        <v>4800</v>
      </c>
      <c r="E1518" s="65" t="s">
        <v>131</v>
      </c>
      <c r="F1518" s="65" t="s">
        <v>131</v>
      </c>
      <c r="G1518" s="193">
        <v>0</v>
      </c>
      <c r="H1518" s="193">
        <v>0</v>
      </c>
      <c r="I1518" s="177" t="s">
        <v>3</v>
      </c>
      <c r="J1518" s="65" t="s">
        <v>1555</v>
      </c>
      <c r="K1518" s="66" t="s">
        <v>4289</v>
      </c>
      <c r="L1518" s="67"/>
      <c r="M1518" s="63" t="s">
        <v>1770</v>
      </c>
      <c r="N1518" s="13"/>
      <c r="O1518"/>
      <c r="P1518" t="str">
        <f t="shared" si="364"/>
        <v/>
      </c>
      <c r="Q1518" t="str">
        <f>IF(ISNA(VLOOKUP(AC1518,#REF!,1)),"//","")</f>
        <v/>
      </c>
      <c r="R1518"/>
      <c r="S1518" s="43" t="e">
        <f t="shared" si="365"/>
        <v>#REF!</v>
      </c>
      <c r="T1518" s="92" t="s">
        <v>2444</v>
      </c>
      <c r="U1518" s="70" t="s">
        <v>2868</v>
      </c>
      <c r="V1518" s="70" t="s">
        <v>2444</v>
      </c>
      <c r="W1518" s="44" t="str">
        <f t="shared" si="366"/>
        <v>"GRAD"</v>
      </c>
      <c r="X1518" s="25" t="str">
        <f t="shared" si="367"/>
        <v>GRAD</v>
      </c>
      <c r="Y1518" s="1">
        <f t="shared" si="368"/>
        <v>1480</v>
      </c>
      <c r="Z1518" t="str">
        <f t="shared" si="369"/>
        <v>ITM_GRAD</v>
      </c>
      <c r="AA1518" s="161" t="str">
        <f>IF(ISNA(VLOOKUP(X1518,Sheet2!J:J,1,0)),"//","")</f>
        <v>//</v>
      </c>
      <c r="AC1518" s="110" t="str">
        <f t="shared" si="370"/>
        <v>GRAD</v>
      </c>
      <c r="AD1518" t="b">
        <f t="shared" si="371"/>
        <v>1</v>
      </c>
    </row>
    <row r="1519" spans="1:30">
      <c r="A1519" s="56">
        <f t="shared" si="372"/>
        <v>1519</v>
      </c>
      <c r="B1519" s="55">
        <f t="shared" si="373"/>
        <v>1481</v>
      </c>
      <c r="C1519" s="59" t="s">
        <v>3914</v>
      </c>
      <c r="D1519" s="59" t="s">
        <v>4800</v>
      </c>
      <c r="E1519" s="65" t="s">
        <v>132</v>
      </c>
      <c r="F1519" s="65" t="s">
        <v>132</v>
      </c>
      <c r="G1519" s="193">
        <v>0</v>
      </c>
      <c r="H1519" s="193">
        <v>0</v>
      </c>
      <c r="I1519" s="177" t="s">
        <v>3</v>
      </c>
      <c r="J1519" s="65" t="s">
        <v>1555</v>
      </c>
      <c r="K1519" s="66" t="s">
        <v>4289</v>
      </c>
      <c r="L1519" s="67"/>
      <c r="M1519" s="63" t="s">
        <v>1771</v>
      </c>
      <c r="N1519" s="13"/>
      <c r="O1519"/>
      <c r="P1519" t="str">
        <f t="shared" si="364"/>
        <v/>
      </c>
      <c r="Q1519" t="str">
        <f>IF(ISNA(VLOOKUP(AC1519,#REF!,1)),"//","")</f>
        <v/>
      </c>
      <c r="R1519"/>
      <c r="S1519" s="43" t="e">
        <f t="shared" si="365"/>
        <v>#REF!</v>
      </c>
      <c r="T1519" s="92" t="s">
        <v>2933</v>
      </c>
      <c r="U1519" s="70" t="s">
        <v>2444</v>
      </c>
      <c r="V1519" s="70" t="s">
        <v>2444</v>
      </c>
      <c r="W1519" s="44" t="str">
        <f t="shared" si="366"/>
        <v>"GRAD" STD_RIGHT_ARROW</v>
      </c>
      <c r="X1519" s="25" t="str">
        <f t="shared" si="367"/>
        <v>GRAD&gt;</v>
      </c>
      <c r="Y1519" s="1">
        <f t="shared" si="368"/>
        <v>1481</v>
      </c>
      <c r="Z1519" t="str">
        <f t="shared" si="369"/>
        <v>ITM_GRADto</v>
      </c>
      <c r="AA1519" s="161" t="str">
        <f>IF(ISNA(VLOOKUP(X1519,Sheet2!J:J,1,0)),"//","")</f>
        <v>//</v>
      </c>
      <c r="AC1519" s="110" t="str">
        <f t="shared" si="370"/>
        <v>GRAD&gt;</v>
      </c>
      <c r="AD1519" t="b">
        <f t="shared" si="371"/>
        <v>1</v>
      </c>
    </row>
    <row r="1520" spans="1:30">
      <c r="A1520" s="56">
        <f t="shared" si="372"/>
        <v>1520</v>
      </c>
      <c r="B1520" s="55">
        <f t="shared" si="373"/>
        <v>1482</v>
      </c>
      <c r="C1520" s="59" t="s">
        <v>3928</v>
      </c>
      <c r="D1520" s="59" t="s">
        <v>7</v>
      </c>
      <c r="E1520" s="65" t="s">
        <v>133</v>
      </c>
      <c r="F1520" s="65" t="s">
        <v>133</v>
      </c>
      <c r="G1520" s="193">
        <v>0</v>
      </c>
      <c r="H1520" s="193">
        <v>16383</v>
      </c>
      <c r="I1520" s="177" t="s">
        <v>3</v>
      </c>
      <c r="J1520" s="65" t="s">
        <v>1555</v>
      </c>
      <c r="K1520" s="66" t="s">
        <v>4290</v>
      </c>
      <c r="L1520" s="67"/>
      <c r="M1520" s="63" t="s">
        <v>1773</v>
      </c>
      <c r="N1520" s="13"/>
      <c r="O1520"/>
      <c r="P1520" t="str">
        <f t="shared" si="364"/>
        <v/>
      </c>
      <c r="Q1520" t="str">
        <f>IF(ISNA(VLOOKUP(AC1520,#REF!,1)),"//","")</f>
        <v/>
      </c>
      <c r="R1520"/>
      <c r="S1520" s="43" t="e">
        <f t="shared" si="365"/>
        <v>#REF!</v>
      </c>
      <c r="T1520" s="92" t="s">
        <v>2444</v>
      </c>
      <c r="U1520" s="70" t="s">
        <v>2444</v>
      </c>
      <c r="V1520" s="70" t="s">
        <v>2444</v>
      </c>
      <c r="W1520" s="44" t="str">
        <f t="shared" si="366"/>
        <v>"GTO."</v>
      </c>
      <c r="X1520" s="25" t="str">
        <f t="shared" si="367"/>
        <v>GTO.</v>
      </c>
      <c r="Y1520" s="1">
        <f t="shared" si="368"/>
        <v>1482</v>
      </c>
      <c r="Z1520" t="str">
        <f t="shared" si="369"/>
        <v>ITM_GTOP</v>
      </c>
      <c r="AA1520" s="161" t="str">
        <f>IF(ISNA(VLOOKUP(X1520,Sheet2!J:J,1,0)),"//","")</f>
        <v>//</v>
      </c>
      <c r="AC1520" s="110" t="str">
        <f t="shared" si="370"/>
        <v>GTO.</v>
      </c>
      <c r="AD1520" t="b">
        <f t="shared" si="371"/>
        <v>1</v>
      </c>
    </row>
    <row r="1521" spans="1:30">
      <c r="A1521" s="56">
        <f t="shared" si="372"/>
        <v>1521</v>
      </c>
      <c r="B1521" s="55">
        <f t="shared" si="373"/>
        <v>1483</v>
      </c>
      <c r="C1521" s="59" t="s">
        <v>4680</v>
      </c>
      <c r="D1521" s="59" t="s">
        <v>7</v>
      </c>
      <c r="E1521" s="65" t="s">
        <v>1271</v>
      </c>
      <c r="F1521" s="65" t="s">
        <v>1271</v>
      </c>
      <c r="G1521" s="193">
        <v>0</v>
      </c>
      <c r="H1521" s="193">
        <v>0</v>
      </c>
      <c r="I1521" s="177" t="s">
        <v>3</v>
      </c>
      <c r="J1521" s="65" t="s">
        <v>1555</v>
      </c>
      <c r="K1521" s="66" t="s">
        <v>4289</v>
      </c>
      <c r="L1521" s="67"/>
      <c r="M1521" s="63" t="s">
        <v>1776</v>
      </c>
      <c r="N1521" s="13"/>
      <c r="O1521"/>
      <c r="P1521" t="str">
        <f t="shared" si="364"/>
        <v/>
      </c>
      <c r="Q1521" t="str">
        <f>IF(ISNA(VLOOKUP(AC1521,#REF!,1)),"//","")</f>
        <v/>
      </c>
      <c r="R1521"/>
      <c r="S1521" s="43" t="e">
        <f t="shared" si="365"/>
        <v>#REF!</v>
      </c>
      <c r="T1521" s="92" t="s">
        <v>2444</v>
      </c>
      <c r="U1521" s="70" t="s">
        <v>2444</v>
      </c>
      <c r="V1521" s="70" t="s">
        <v>2444</v>
      </c>
      <c r="W1521" s="44" t="str">
        <f t="shared" si="366"/>
        <v>"H" STD_SUB_N</v>
      </c>
      <c r="X1521" s="25" t="str">
        <f t="shared" si="367"/>
        <v>HN</v>
      </c>
      <c r="Y1521" s="1">
        <f t="shared" si="368"/>
        <v>1483</v>
      </c>
      <c r="Z1521" t="str">
        <f t="shared" si="369"/>
        <v>ITM_HN</v>
      </c>
      <c r="AA1521" s="161" t="str">
        <f>IF(ISNA(VLOOKUP(X1521,Sheet2!J:J,1,0)),"//","")</f>
        <v>//</v>
      </c>
      <c r="AC1521" s="110" t="str">
        <f t="shared" si="370"/>
        <v>HN</v>
      </c>
      <c r="AD1521" t="b">
        <f t="shared" si="371"/>
        <v>1</v>
      </c>
    </row>
    <row r="1522" spans="1:30">
      <c r="A1522" s="56">
        <f t="shared" si="372"/>
        <v>1522</v>
      </c>
      <c r="B1522" s="55">
        <f t="shared" si="373"/>
        <v>1484</v>
      </c>
      <c r="C1522" s="59" t="s">
        <v>4681</v>
      </c>
      <c r="D1522" s="59" t="s">
        <v>7</v>
      </c>
      <c r="E1522" s="65" t="s">
        <v>1272</v>
      </c>
      <c r="F1522" s="65" t="s">
        <v>1272</v>
      </c>
      <c r="G1522" s="193">
        <v>0</v>
      </c>
      <c r="H1522" s="193">
        <v>0</v>
      </c>
      <c r="I1522" s="177" t="s">
        <v>3</v>
      </c>
      <c r="J1522" s="65" t="s">
        <v>1555</v>
      </c>
      <c r="K1522" s="66" t="s">
        <v>4289</v>
      </c>
      <c r="L1522" s="67"/>
      <c r="M1522" s="63" t="s">
        <v>1777</v>
      </c>
      <c r="N1522" s="13"/>
      <c r="O1522"/>
      <c r="P1522" t="str">
        <f t="shared" ref="P1522:P1585" si="376">IF(E1522=F1522,"","NOT EQUAL")</f>
        <v/>
      </c>
      <c r="Q1522" t="str">
        <f>IF(ISNA(VLOOKUP(AC1522,#REF!,1)),"//","")</f>
        <v/>
      </c>
      <c r="R1522"/>
      <c r="S1522" s="43" t="e">
        <f t="shared" si="365"/>
        <v>#REF!</v>
      </c>
      <c r="T1522" s="92" t="s">
        <v>2444</v>
      </c>
      <c r="U1522" s="70" t="s">
        <v>2444</v>
      </c>
      <c r="V1522" s="70" t="s">
        <v>2444</v>
      </c>
      <c r="W1522" s="44" t="str">
        <f t="shared" si="366"/>
        <v>"H" STD_SUB_N STD_SUB_P</v>
      </c>
      <c r="X1522" s="25" t="str">
        <f t="shared" si="367"/>
        <v>HNP</v>
      </c>
      <c r="Y1522" s="1">
        <f t="shared" si="368"/>
        <v>1484</v>
      </c>
      <c r="Z1522" t="str">
        <f t="shared" si="369"/>
        <v>ITM_HNP</v>
      </c>
      <c r="AA1522" s="161" t="str">
        <f>IF(ISNA(VLOOKUP(X1522,Sheet2!J:J,1,0)),"//","")</f>
        <v>//</v>
      </c>
      <c r="AC1522" s="110" t="str">
        <f t="shared" si="370"/>
        <v>HNP</v>
      </c>
      <c r="AD1522" t="b">
        <f t="shared" si="371"/>
        <v>1</v>
      </c>
    </row>
    <row r="1523" spans="1:30">
      <c r="A1523" s="56">
        <f t="shared" si="372"/>
        <v>1523</v>
      </c>
      <c r="B1523" s="55">
        <f t="shared" si="373"/>
        <v>1485</v>
      </c>
      <c r="C1523" s="59" t="s">
        <v>3929</v>
      </c>
      <c r="D1523" s="59" t="s">
        <v>7</v>
      </c>
      <c r="E1523" s="65" t="s">
        <v>146</v>
      </c>
      <c r="F1523" s="65" t="s">
        <v>146</v>
      </c>
      <c r="G1523" s="193">
        <v>0</v>
      </c>
      <c r="H1523" s="193">
        <v>0</v>
      </c>
      <c r="I1523" s="177" t="s">
        <v>3</v>
      </c>
      <c r="J1523" s="65" t="s">
        <v>1555</v>
      </c>
      <c r="K1523" s="66" t="s">
        <v>4289</v>
      </c>
      <c r="L1523" s="67"/>
      <c r="M1523" s="63" t="s">
        <v>1788</v>
      </c>
      <c r="N1523" s="13"/>
      <c r="O1523"/>
      <c r="P1523" t="str">
        <f t="shared" si="376"/>
        <v/>
      </c>
      <c r="Q1523" t="str">
        <f>IF(ISNA(VLOOKUP(AC1523,#REF!,1)),"//","")</f>
        <v/>
      </c>
      <c r="R1523"/>
      <c r="S1523" s="43" t="e">
        <f t="shared" si="365"/>
        <v>#REF!</v>
      </c>
      <c r="T1523" s="92" t="s">
        <v>2938</v>
      </c>
      <c r="U1523" s="70" t="s">
        <v>2444</v>
      </c>
      <c r="V1523" s="70" t="s">
        <v>2444</v>
      </c>
      <c r="W1523" s="44" t="str">
        <f t="shared" si="366"/>
        <v>"IM"</v>
      </c>
      <c r="X1523" s="25" t="str">
        <f t="shared" si="367"/>
        <v>IM</v>
      </c>
      <c r="Y1523" s="1">
        <f t="shared" si="368"/>
        <v>1485</v>
      </c>
      <c r="Z1523" t="str">
        <f t="shared" si="369"/>
        <v>ITM_IM</v>
      </c>
      <c r="AA1523" s="161" t="str">
        <f>IF(ISNA(VLOOKUP(X1523,Sheet2!J:J,1,0)),"//","")</f>
        <v/>
      </c>
      <c r="AC1523" s="110" t="str">
        <f t="shared" si="370"/>
        <v>IM</v>
      </c>
      <c r="AD1523" t="b">
        <f t="shared" si="371"/>
        <v>1</v>
      </c>
    </row>
    <row r="1524" spans="1:30">
      <c r="A1524" s="56">
        <f t="shared" si="372"/>
        <v>1524</v>
      </c>
      <c r="B1524" s="55">
        <f t="shared" si="373"/>
        <v>1486</v>
      </c>
      <c r="C1524" s="59" t="s">
        <v>4996</v>
      </c>
      <c r="D1524" s="59" t="s">
        <v>2486</v>
      </c>
      <c r="E1524" s="65" t="s">
        <v>1275</v>
      </c>
      <c r="F1524" s="65" t="s">
        <v>1275</v>
      </c>
      <c r="G1524" s="193">
        <v>0</v>
      </c>
      <c r="H1524" s="193">
        <v>99</v>
      </c>
      <c r="I1524" s="177" t="s">
        <v>3</v>
      </c>
      <c r="J1524" s="65" t="s">
        <v>1556</v>
      </c>
      <c r="K1524" s="66" t="s">
        <v>4289</v>
      </c>
      <c r="L1524" s="67"/>
      <c r="M1524" s="63" t="s">
        <v>1790</v>
      </c>
      <c r="N1524" s="13"/>
      <c r="O1524"/>
      <c r="P1524" t="str">
        <f t="shared" si="376"/>
        <v/>
      </c>
      <c r="Q1524" t="str">
        <f>IF(ISNA(VLOOKUP(AC1524,#REF!,1)),"//","")</f>
        <v/>
      </c>
      <c r="R1524"/>
      <c r="S1524" s="43" t="e">
        <f t="shared" si="365"/>
        <v>#REF!</v>
      </c>
      <c r="T1524" s="92" t="s">
        <v>2444</v>
      </c>
      <c r="U1524" s="70" t="s">
        <v>2444</v>
      </c>
      <c r="V1524" s="70" t="s">
        <v>2444</v>
      </c>
      <c r="W1524" s="44" t="str">
        <f t="shared" si="366"/>
        <v/>
      </c>
      <c r="X1524" s="25" t="str">
        <f t="shared" si="367"/>
        <v/>
      </c>
      <c r="Y1524" s="1">
        <f t="shared" si="368"/>
        <v>1486</v>
      </c>
      <c r="Z1524" t="str">
        <f t="shared" si="369"/>
        <v>ITM_INDEX</v>
      </c>
      <c r="AA1524" s="161" t="str">
        <f>IF(ISNA(VLOOKUP(X1524,Sheet2!J:J,1,0)),"//","")</f>
        <v/>
      </c>
      <c r="AC1524" s="110" t="str">
        <f t="shared" si="370"/>
        <v/>
      </c>
      <c r="AD1524" t="b">
        <f t="shared" si="371"/>
        <v>1</v>
      </c>
    </row>
    <row r="1525" spans="1:30">
      <c r="A1525" s="56">
        <f t="shared" si="372"/>
        <v>1525</v>
      </c>
      <c r="B1525" s="55">
        <f t="shared" si="373"/>
        <v>1487</v>
      </c>
      <c r="C1525" s="59" t="s">
        <v>4632</v>
      </c>
      <c r="D1525" s="59" t="s">
        <v>7</v>
      </c>
      <c r="E1525" s="65" t="s">
        <v>1280</v>
      </c>
      <c r="F1525" s="65" t="s">
        <v>1280</v>
      </c>
      <c r="G1525" s="193">
        <v>0</v>
      </c>
      <c r="H1525" s="193">
        <v>0</v>
      </c>
      <c r="I1525" s="177" t="s">
        <v>3</v>
      </c>
      <c r="J1525" s="65" t="s">
        <v>1555</v>
      </c>
      <c r="K1525" s="66" t="s">
        <v>4289</v>
      </c>
      <c r="L1525" s="67"/>
      <c r="M1525" s="63" t="s">
        <v>1799</v>
      </c>
      <c r="N1525" s="13"/>
      <c r="O1525"/>
      <c r="P1525" t="str">
        <f t="shared" si="376"/>
        <v/>
      </c>
      <c r="Q1525" t="str">
        <f>IF(ISNA(VLOOKUP(AC1525,#REF!,1)),"//","")</f>
        <v/>
      </c>
      <c r="R1525"/>
      <c r="S1525" s="43" t="e">
        <f t="shared" si="365"/>
        <v>#REF!</v>
      </c>
      <c r="T1525" s="92" t="s">
        <v>2444</v>
      </c>
      <c r="U1525" s="70" t="s">
        <v>2444</v>
      </c>
      <c r="V1525" s="70" t="s">
        <v>2444</v>
      </c>
      <c r="W1525" s="44" t="str">
        <f t="shared" si="366"/>
        <v>"I" STD_SUB_X STD_SUB_Y STD_SUB_Z</v>
      </c>
      <c r="X1525" s="25" t="str">
        <f t="shared" si="367"/>
        <v>IXYZ</v>
      </c>
      <c r="Y1525" s="1">
        <f t="shared" si="368"/>
        <v>1487</v>
      </c>
      <c r="Z1525" t="str">
        <f t="shared" si="369"/>
        <v>ITM_IXYZ</v>
      </c>
      <c r="AA1525" s="161" t="str">
        <f>IF(ISNA(VLOOKUP(X1525,Sheet2!J:J,1,0)),"//","")</f>
        <v>//</v>
      </c>
      <c r="AC1525" s="110" t="str">
        <f t="shared" si="370"/>
        <v>IXYZ</v>
      </c>
      <c r="AD1525" t="b">
        <f t="shared" si="371"/>
        <v>1</v>
      </c>
    </row>
    <row r="1526" spans="1:30">
      <c r="A1526" s="56">
        <f t="shared" si="372"/>
        <v>1526</v>
      </c>
      <c r="B1526" s="55">
        <f t="shared" si="373"/>
        <v>1488</v>
      </c>
      <c r="C1526" s="59" t="s">
        <v>4602</v>
      </c>
      <c r="D1526" s="59" t="s">
        <v>7</v>
      </c>
      <c r="E1526" s="65" t="s">
        <v>1281</v>
      </c>
      <c r="F1526" s="65" t="s">
        <v>1281</v>
      </c>
      <c r="G1526" s="193">
        <v>0</v>
      </c>
      <c r="H1526" s="193">
        <v>0</v>
      </c>
      <c r="I1526" s="177" t="s">
        <v>3</v>
      </c>
      <c r="J1526" s="65" t="s">
        <v>1555</v>
      </c>
      <c r="K1526" s="66" t="s">
        <v>4289</v>
      </c>
      <c r="L1526" s="67"/>
      <c r="M1526" s="63" t="s">
        <v>1800</v>
      </c>
      <c r="N1526" s="13"/>
      <c r="O1526"/>
      <c r="P1526" t="str">
        <f t="shared" si="376"/>
        <v/>
      </c>
      <c r="Q1526" t="str">
        <f>IF(ISNA(VLOOKUP(AC1526,#REF!,1)),"//","")</f>
        <v/>
      </c>
      <c r="R1526"/>
      <c r="S1526" s="43" t="e">
        <f t="shared" si="365"/>
        <v>#REF!</v>
      </c>
      <c r="T1526" s="92" t="s">
        <v>2444</v>
      </c>
      <c r="U1526" s="70" t="s">
        <v>2444</v>
      </c>
      <c r="V1526" s="70" t="s">
        <v>2444</v>
      </c>
      <c r="W1526" s="44" t="str">
        <f t="shared" si="366"/>
        <v>"I" STD_GAMMA STD_SUB_P</v>
      </c>
      <c r="X1526" s="25" t="str">
        <f t="shared" si="367"/>
        <v>IGAMMAP</v>
      </c>
      <c r="Y1526" s="1">
        <f t="shared" si="368"/>
        <v>1488</v>
      </c>
      <c r="Z1526" t="str">
        <f t="shared" si="369"/>
        <v>ITM_IGAMMAP</v>
      </c>
      <c r="AA1526" s="161" t="str">
        <f>IF(ISNA(VLOOKUP(X1526,Sheet2!J:J,1,0)),"//","")</f>
        <v>//</v>
      </c>
      <c r="AC1526" s="110" t="str">
        <f t="shared" si="370"/>
        <v>IGAMMAP</v>
      </c>
      <c r="AD1526" t="b">
        <f t="shared" si="371"/>
        <v>1</v>
      </c>
    </row>
    <row r="1527" spans="1:30">
      <c r="A1527" s="56">
        <f t="shared" si="372"/>
        <v>1527</v>
      </c>
      <c r="B1527" s="55">
        <f t="shared" si="373"/>
        <v>1489</v>
      </c>
      <c r="C1527" s="59" t="s">
        <v>4603</v>
      </c>
      <c r="D1527" s="59" t="s">
        <v>7</v>
      </c>
      <c r="E1527" s="65" t="s">
        <v>1282</v>
      </c>
      <c r="F1527" s="65" t="s">
        <v>1282</v>
      </c>
      <c r="G1527" s="193">
        <v>0</v>
      </c>
      <c r="H1527" s="193">
        <v>0</v>
      </c>
      <c r="I1527" s="177" t="s">
        <v>3</v>
      </c>
      <c r="J1527" s="65" t="s">
        <v>1555</v>
      </c>
      <c r="K1527" s="66" t="s">
        <v>4289</v>
      </c>
      <c r="L1527" s="67"/>
      <c r="M1527" s="63" t="s">
        <v>1801</v>
      </c>
      <c r="N1527" s="13"/>
      <c r="O1527"/>
      <c r="P1527" t="str">
        <f t="shared" si="376"/>
        <v/>
      </c>
      <c r="Q1527" t="str">
        <f>IF(ISNA(VLOOKUP(AC1527,#REF!,1)),"//","")</f>
        <v/>
      </c>
      <c r="R1527"/>
      <c r="S1527" s="43" t="e">
        <f t="shared" si="365"/>
        <v>#REF!</v>
      </c>
      <c r="T1527" s="92" t="s">
        <v>2444</v>
      </c>
      <c r="U1527" s="70" t="s">
        <v>2444</v>
      </c>
      <c r="V1527" s="70" t="s">
        <v>2444</v>
      </c>
      <c r="W1527" s="44" t="str">
        <f t="shared" si="366"/>
        <v>"I" STD_GAMMA STD_SUB_Q</v>
      </c>
      <c r="X1527" s="25" t="str">
        <f t="shared" si="367"/>
        <v>IGAMMAQ</v>
      </c>
      <c r="Y1527" s="1">
        <f t="shared" si="368"/>
        <v>1489</v>
      </c>
      <c r="Z1527" t="str">
        <f t="shared" si="369"/>
        <v>ITM_IGAMMAQ</v>
      </c>
      <c r="AA1527" s="161" t="str">
        <f>IF(ISNA(VLOOKUP(X1527,Sheet2!J:J,1,0)),"//","")</f>
        <v>//</v>
      </c>
      <c r="AC1527" s="110" t="str">
        <f t="shared" si="370"/>
        <v>IGAMMAQ</v>
      </c>
      <c r="AD1527" t="b">
        <f t="shared" si="371"/>
        <v>1</v>
      </c>
    </row>
    <row r="1528" spans="1:30">
      <c r="A1528" s="56">
        <f t="shared" si="372"/>
        <v>1528</v>
      </c>
      <c r="B1528" s="55">
        <f t="shared" si="373"/>
        <v>1490</v>
      </c>
      <c r="C1528" s="59" t="s">
        <v>4997</v>
      </c>
      <c r="D1528" s="59" t="s">
        <v>4999</v>
      </c>
      <c r="E1528" s="65" t="s">
        <v>151</v>
      </c>
      <c r="F1528" s="65" t="s">
        <v>151</v>
      </c>
      <c r="G1528" s="193">
        <v>0</v>
      </c>
      <c r="H1528" s="193">
        <v>0</v>
      </c>
      <c r="I1528" s="177" t="s">
        <v>3</v>
      </c>
      <c r="J1528" s="65" t="s">
        <v>1555</v>
      </c>
      <c r="K1528" s="66" t="s">
        <v>4289</v>
      </c>
      <c r="L1528" s="67"/>
      <c r="M1528" s="63" t="s">
        <v>1802</v>
      </c>
      <c r="N1528" s="13"/>
      <c r="O1528"/>
      <c r="P1528" t="str">
        <f t="shared" si="376"/>
        <v/>
      </c>
      <c r="Q1528" t="str">
        <f>IF(ISNA(VLOOKUP(AC1528,#REF!,1)),"//","")</f>
        <v/>
      </c>
      <c r="R1528"/>
      <c r="S1528" s="43" t="e">
        <f t="shared" si="365"/>
        <v>#REF!</v>
      </c>
      <c r="T1528" s="92" t="s">
        <v>2444</v>
      </c>
      <c r="U1528" s="70" t="s">
        <v>2444</v>
      </c>
      <c r="V1528" s="70" t="s">
        <v>2444</v>
      </c>
      <c r="W1528" s="44" t="str">
        <f t="shared" si="366"/>
        <v>"I+"</v>
      </c>
      <c r="X1528" s="25" t="str">
        <f t="shared" si="367"/>
        <v>I+</v>
      </c>
      <c r="Y1528" s="1">
        <f t="shared" si="368"/>
        <v>1490</v>
      </c>
      <c r="Z1528" t="str">
        <f t="shared" si="369"/>
        <v>ITM_IPLUS</v>
      </c>
      <c r="AA1528" s="161" t="str">
        <f>IF(ISNA(VLOOKUP(X1528,Sheet2!J:J,1,0)),"//","")</f>
        <v>//</v>
      </c>
      <c r="AC1528" s="110" t="str">
        <f t="shared" si="370"/>
        <v>I+</v>
      </c>
      <c r="AD1528" t="b">
        <f t="shared" si="371"/>
        <v>1</v>
      </c>
    </row>
    <row r="1529" spans="1:30">
      <c r="A1529" s="56">
        <f t="shared" si="372"/>
        <v>1529</v>
      </c>
      <c r="B1529" s="55">
        <f t="shared" si="373"/>
        <v>1491</v>
      </c>
      <c r="C1529" s="59" t="s">
        <v>4997</v>
      </c>
      <c r="D1529" s="59" t="s">
        <v>5000</v>
      </c>
      <c r="E1529" s="65" t="s">
        <v>152</v>
      </c>
      <c r="F1529" s="65" t="s">
        <v>152</v>
      </c>
      <c r="G1529" s="193">
        <v>0</v>
      </c>
      <c r="H1529" s="193">
        <v>0</v>
      </c>
      <c r="I1529" s="177" t="s">
        <v>3</v>
      </c>
      <c r="J1529" s="65" t="s">
        <v>1555</v>
      </c>
      <c r="K1529" s="66" t="s">
        <v>4289</v>
      </c>
      <c r="L1529" s="67"/>
      <c r="M1529" s="63" t="s">
        <v>1803</v>
      </c>
      <c r="N1529" s="13"/>
      <c r="O1529"/>
      <c r="P1529" t="str">
        <f t="shared" si="376"/>
        <v/>
      </c>
      <c r="Q1529" t="str">
        <f>IF(ISNA(VLOOKUP(AC1529,#REF!,1)),"//","")</f>
        <v/>
      </c>
      <c r="R1529"/>
      <c r="S1529" s="43" t="e">
        <f t="shared" si="365"/>
        <v>#REF!</v>
      </c>
      <c r="T1529" s="92" t="s">
        <v>2444</v>
      </c>
      <c r="U1529" s="70" t="s">
        <v>2444</v>
      </c>
      <c r="V1529" s="70" t="s">
        <v>2444</v>
      </c>
      <c r="W1529" s="44" t="str">
        <f t="shared" si="366"/>
        <v>"I-"</v>
      </c>
      <c r="X1529" s="25" t="str">
        <f t="shared" si="367"/>
        <v>I-</v>
      </c>
      <c r="Y1529" s="1">
        <f t="shared" si="368"/>
        <v>1491</v>
      </c>
      <c r="Z1529" t="str">
        <f t="shared" si="369"/>
        <v>ITM_IMINUS</v>
      </c>
      <c r="AA1529" s="161" t="str">
        <f>IF(ISNA(VLOOKUP(X1529,Sheet2!J:J,1,0)),"//","")</f>
        <v>//</v>
      </c>
      <c r="AC1529" s="110" t="str">
        <f t="shared" si="370"/>
        <v>I-</v>
      </c>
      <c r="AD1529" t="b">
        <f t="shared" si="371"/>
        <v>1</v>
      </c>
    </row>
    <row r="1530" spans="1:30">
      <c r="A1530" s="56">
        <f t="shared" si="372"/>
        <v>1530</v>
      </c>
      <c r="B1530" s="55">
        <f t="shared" si="373"/>
        <v>1492</v>
      </c>
      <c r="C1530" s="62" t="s">
        <v>4700</v>
      </c>
      <c r="D1530" s="59" t="s">
        <v>7</v>
      </c>
      <c r="E1530" s="65" t="s">
        <v>1284</v>
      </c>
      <c r="F1530" s="65" t="s">
        <v>1284</v>
      </c>
      <c r="G1530" s="193">
        <v>0</v>
      </c>
      <c r="H1530" s="193">
        <v>0</v>
      </c>
      <c r="I1530" s="177" t="s">
        <v>3</v>
      </c>
      <c r="J1530" s="65" t="s">
        <v>1555</v>
      </c>
      <c r="K1530" s="66" t="s">
        <v>4289</v>
      </c>
      <c r="L1530" s="67"/>
      <c r="M1530" s="63" t="s">
        <v>1805</v>
      </c>
      <c r="N1530" s="13"/>
      <c r="O1530"/>
      <c r="P1530" t="str">
        <f t="shared" si="376"/>
        <v/>
      </c>
      <c r="Q1530" t="str">
        <f>IF(ISNA(VLOOKUP(AC1530,#REF!,1)),"//","")</f>
        <v/>
      </c>
      <c r="R1530"/>
      <c r="S1530" s="43" t="e">
        <f t="shared" si="365"/>
        <v>#REF!</v>
      </c>
      <c r="T1530" s="92" t="s">
        <v>2444</v>
      </c>
      <c r="U1530" s="70" t="s">
        <v>2444</v>
      </c>
      <c r="V1530" s="70" t="s">
        <v>2444</v>
      </c>
      <c r="W1530" s="44" t="str">
        <f t="shared" si="366"/>
        <v>"J" STD_SUB_Y "(X)"</v>
      </c>
      <c r="X1530" s="25" t="str">
        <f t="shared" si="367"/>
        <v>JY(X)</v>
      </c>
      <c r="Y1530" s="1">
        <f t="shared" si="368"/>
        <v>1492</v>
      </c>
      <c r="Z1530" t="str">
        <f t="shared" si="369"/>
        <v>ITM_JYX</v>
      </c>
      <c r="AA1530" s="161" t="str">
        <f>IF(ISNA(VLOOKUP(X1530,Sheet2!J:J,1,0)),"//","")</f>
        <v>//</v>
      </c>
      <c r="AC1530" s="110" t="str">
        <f t="shared" si="370"/>
        <v>JY</v>
      </c>
      <c r="AD1530" t="b">
        <f t="shared" si="371"/>
        <v>0</v>
      </c>
    </row>
    <row r="1531" spans="1:30">
      <c r="A1531" s="56">
        <f t="shared" si="372"/>
        <v>1531</v>
      </c>
      <c r="B1531" s="55">
        <f t="shared" si="373"/>
        <v>1493</v>
      </c>
      <c r="C1531" s="59" t="s">
        <v>4998</v>
      </c>
      <c r="D1531" s="59" t="s">
        <v>4999</v>
      </c>
      <c r="E1531" s="65" t="s">
        <v>155</v>
      </c>
      <c r="F1531" s="65" t="s">
        <v>155</v>
      </c>
      <c r="G1531" s="193">
        <v>0</v>
      </c>
      <c r="H1531" s="193">
        <v>0</v>
      </c>
      <c r="I1531" s="177" t="s">
        <v>3</v>
      </c>
      <c r="J1531" s="65" t="s">
        <v>1555</v>
      </c>
      <c r="K1531" s="66" t="s">
        <v>4289</v>
      </c>
      <c r="L1531" s="67"/>
      <c r="M1531" s="63" t="s">
        <v>1806</v>
      </c>
      <c r="N1531" s="13"/>
      <c r="O1531"/>
      <c r="P1531" t="str">
        <f t="shared" si="376"/>
        <v/>
      </c>
      <c r="Q1531" t="str">
        <f>IF(ISNA(VLOOKUP(AC1531,#REF!,1)),"//","")</f>
        <v/>
      </c>
      <c r="R1531"/>
      <c r="S1531" s="43" t="e">
        <f t="shared" si="365"/>
        <v>#REF!</v>
      </c>
      <c r="T1531" s="92" t="s">
        <v>2444</v>
      </c>
      <c r="U1531" s="70" t="s">
        <v>2444</v>
      </c>
      <c r="V1531" s="70" t="s">
        <v>2444</v>
      </c>
      <c r="W1531" s="44" t="str">
        <f t="shared" si="366"/>
        <v>"J+"</v>
      </c>
      <c r="X1531" s="25" t="str">
        <f t="shared" si="367"/>
        <v>J+</v>
      </c>
      <c r="Y1531" s="1">
        <f t="shared" si="368"/>
        <v>1493</v>
      </c>
      <c r="Z1531" t="str">
        <f t="shared" si="369"/>
        <v>ITM_JPLUS</v>
      </c>
      <c r="AA1531" s="161" t="str">
        <f>IF(ISNA(VLOOKUP(X1531,Sheet2!J:J,1,0)),"//","")</f>
        <v>//</v>
      </c>
      <c r="AC1531" s="110" t="str">
        <f t="shared" si="370"/>
        <v>J+</v>
      </c>
      <c r="AD1531" t="b">
        <f t="shared" si="371"/>
        <v>1</v>
      </c>
    </row>
    <row r="1532" spans="1:30">
      <c r="A1532" s="56">
        <f t="shared" si="372"/>
        <v>1532</v>
      </c>
      <c r="B1532" s="55">
        <f t="shared" si="373"/>
        <v>1494</v>
      </c>
      <c r="C1532" s="59" t="s">
        <v>4998</v>
      </c>
      <c r="D1532" s="59" t="s">
        <v>5000</v>
      </c>
      <c r="E1532" s="65" t="s">
        <v>156</v>
      </c>
      <c r="F1532" s="65" t="s">
        <v>156</v>
      </c>
      <c r="G1532" s="193">
        <v>0</v>
      </c>
      <c r="H1532" s="193">
        <v>0</v>
      </c>
      <c r="I1532" s="177" t="s">
        <v>3</v>
      </c>
      <c r="J1532" s="65" t="s">
        <v>1555</v>
      </c>
      <c r="K1532" s="66" t="s">
        <v>4289</v>
      </c>
      <c r="L1532" s="67"/>
      <c r="M1532" s="63" t="s">
        <v>1807</v>
      </c>
      <c r="N1532" s="13"/>
      <c r="O1532"/>
      <c r="P1532" t="str">
        <f t="shared" si="376"/>
        <v/>
      </c>
      <c r="Q1532" t="str">
        <f>IF(ISNA(VLOOKUP(AC1532,#REF!,1)),"//","")</f>
        <v/>
      </c>
      <c r="R1532"/>
      <c r="S1532" s="43" t="e">
        <f t="shared" si="365"/>
        <v>#REF!</v>
      </c>
      <c r="T1532" s="92" t="s">
        <v>2444</v>
      </c>
      <c r="U1532" s="70" t="s">
        <v>2444</v>
      </c>
      <c r="V1532" s="70" t="s">
        <v>2444</v>
      </c>
      <c r="W1532" s="44" t="str">
        <f t="shared" si="366"/>
        <v>"J-"</v>
      </c>
      <c r="X1532" s="25" t="str">
        <f t="shared" si="367"/>
        <v>J-</v>
      </c>
      <c r="Y1532" s="1">
        <f t="shared" si="368"/>
        <v>1494</v>
      </c>
      <c r="Z1532" t="str">
        <f t="shared" si="369"/>
        <v>ITM_JMINUS</v>
      </c>
      <c r="AA1532" s="161" t="str">
        <f>IF(ISNA(VLOOKUP(X1532,Sheet2!J:J,1,0)),"//","")</f>
        <v>//</v>
      </c>
      <c r="AC1532" s="110" t="str">
        <f t="shared" si="370"/>
        <v>J-</v>
      </c>
      <c r="AD1532" t="b">
        <f t="shared" si="371"/>
        <v>1</v>
      </c>
    </row>
    <row r="1533" spans="1:30">
      <c r="A1533" s="56">
        <f t="shared" si="372"/>
        <v>1533</v>
      </c>
      <c r="B1533" s="55">
        <f t="shared" si="373"/>
        <v>1495</v>
      </c>
      <c r="C1533" s="59" t="s">
        <v>4576</v>
      </c>
      <c r="D1533" s="59" t="s">
        <v>7</v>
      </c>
      <c r="E1533" s="65" t="s">
        <v>1285</v>
      </c>
      <c r="F1533" s="65" t="s">
        <v>1285</v>
      </c>
      <c r="G1533" s="193">
        <v>0</v>
      </c>
      <c r="H1533" s="193">
        <v>0</v>
      </c>
      <c r="I1533" s="177" t="s">
        <v>3</v>
      </c>
      <c r="J1533" s="65" t="s">
        <v>1555</v>
      </c>
      <c r="K1533" s="66" t="s">
        <v>4289</v>
      </c>
      <c r="L1533" s="67"/>
      <c r="M1533" s="63" t="s">
        <v>4359</v>
      </c>
      <c r="N1533" s="13"/>
      <c r="O1533"/>
      <c r="P1533" t="str">
        <f t="shared" si="376"/>
        <v/>
      </c>
      <c r="Q1533" t="str">
        <f>IF(ISNA(VLOOKUP(AC1533,#REF!,1)),"//","")</f>
        <v/>
      </c>
      <c r="R1533"/>
      <c r="S1533" s="43" t="e">
        <f t="shared" si="365"/>
        <v>#REF!</v>
      </c>
      <c r="T1533" s="92" t="s">
        <v>2444</v>
      </c>
      <c r="U1533" s="70" t="s">
        <v>2444</v>
      </c>
      <c r="V1533" s="70" t="s">
        <v>2444</v>
      </c>
      <c r="W1533" s="44" t="str">
        <f t="shared" si="366"/>
        <v>"J/G"</v>
      </c>
      <c r="X1533" s="25" t="str">
        <f t="shared" si="367"/>
        <v>J/G</v>
      </c>
      <c r="Y1533" s="1">
        <f t="shared" si="368"/>
        <v>1495</v>
      </c>
      <c r="Z1533" t="str">
        <f t="shared" si="369"/>
        <v>ITM_JUL_GREG</v>
      </c>
      <c r="AA1533" s="161" t="str">
        <f>IF(ISNA(VLOOKUP(X1533,Sheet2!J:J,1,0)),"//","")</f>
        <v>//</v>
      </c>
      <c r="AC1533" s="110" t="str">
        <f t="shared" si="370"/>
        <v>J/G</v>
      </c>
      <c r="AD1533" t="b">
        <f t="shared" si="371"/>
        <v>1</v>
      </c>
    </row>
    <row r="1534" spans="1:30">
      <c r="A1534" s="56">
        <f t="shared" si="372"/>
        <v>1534</v>
      </c>
      <c r="B1534" s="55">
        <f t="shared" si="373"/>
        <v>1496</v>
      </c>
      <c r="C1534" s="59" t="s">
        <v>4577</v>
      </c>
      <c r="D1534" s="59" t="s">
        <v>7</v>
      </c>
      <c r="E1534" s="65" t="s">
        <v>1286</v>
      </c>
      <c r="F1534" s="65" t="s">
        <v>1286</v>
      </c>
      <c r="G1534" s="193">
        <v>0</v>
      </c>
      <c r="H1534" s="193">
        <v>0</v>
      </c>
      <c r="I1534" s="177" t="s">
        <v>3</v>
      </c>
      <c r="J1534" s="65" t="s">
        <v>1555</v>
      </c>
      <c r="K1534" s="66" t="s">
        <v>4289</v>
      </c>
      <c r="L1534" s="67"/>
      <c r="M1534" s="63" t="s">
        <v>1810</v>
      </c>
      <c r="N1534" s="13"/>
      <c r="O1534"/>
      <c r="P1534" t="str">
        <f t="shared" si="376"/>
        <v/>
      </c>
      <c r="Q1534" t="str">
        <f>IF(ISNA(VLOOKUP(AC1534,#REF!,1)),"//","")</f>
        <v/>
      </c>
      <c r="R1534"/>
      <c r="S1534" s="43" t="e">
        <f t="shared" si="365"/>
        <v>#REF!</v>
      </c>
      <c r="T1534" s="92" t="s">
        <v>2444</v>
      </c>
      <c r="U1534" s="70" t="s">
        <v>2444</v>
      </c>
      <c r="V1534" s="70" t="s">
        <v>2444</v>
      </c>
      <c r="W1534" s="44" t="str">
        <f t="shared" si="366"/>
        <v>"J" STD_RIGHT_ARROW "D"</v>
      </c>
      <c r="X1534" s="25" t="str">
        <f t="shared" si="367"/>
        <v>J&gt;D</v>
      </c>
      <c r="Y1534" s="1">
        <f t="shared" si="368"/>
        <v>1496</v>
      </c>
      <c r="Z1534" t="str">
        <f t="shared" si="369"/>
        <v>ITM_JtoD</v>
      </c>
      <c r="AA1534" s="161" t="str">
        <f>IF(ISNA(VLOOKUP(X1534,Sheet2!J:J,1,0)),"//","")</f>
        <v>//</v>
      </c>
      <c r="AC1534" s="110" t="str">
        <f t="shared" si="370"/>
        <v>J&gt;D</v>
      </c>
      <c r="AD1534" t="b">
        <f t="shared" si="371"/>
        <v>1</v>
      </c>
    </row>
    <row r="1535" spans="1:30">
      <c r="A1535" s="56">
        <f t="shared" si="372"/>
        <v>1535</v>
      </c>
      <c r="B1535" s="55">
        <f t="shared" si="373"/>
        <v>1497</v>
      </c>
      <c r="C1535" s="59" t="s">
        <v>4105</v>
      </c>
      <c r="D1535" s="59" t="s">
        <v>7</v>
      </c>
      <c r="E1535" s="65" t="s">
        <v>1287</v>
      </c>
      <c r="F1535" s="65" t="s">
        <v>1287</v>
      </c>
      <c r="G1535" s="193">
        <v>0</v>
      </c>
      <c r="H1535" s="193">
        <v>0</v>
      </c>
      <c r="I1535" s="177" t="s">
        <v>3</v>
      </c>
      <c r="J1535" s="65" t="s">
        <v>1555</v>
      </c>
      <c r="K1535" s="66" t="s">
        <v>4289</v>
      </c>
      <c r="L1535" s="67"/>
      <c r="M1535" s="139" t="s">
        <v>1813</v>
      </c>
      <c r="N1535" s="13"/>
      <c r="O1535"/>
      <c r="P1535" t="str">
        <f t="shared" ref="P1535" si="377">IF(E1535=F1535,"","NOT EQUAL")</f>
        <v/>
      </c>
      <c r="Q1535" t="str">
        <f>IF(ISNA(VLOOKUP(AC1535,#REF!,1)),"//","")</f>
        <v/>
      </c>
      <c r="R1535"/>
      <c r="S1535" s="43" t="e">
        <f t="shared" si="365"/>
        <v>#REF!</v>
      </c>
      <c r="T1535" s="92" t="s">
        <v>2444</v>
      </c>
      <c r="U1535" s="70" t="s">
        <v>2444</v>
      </c>
      <c r="V1535" s="70" t="s">
        <v>2444</v>
      </c>
      <c r="W1535" s="44" t="str">
        <f t="shared" si="366"/>
        <v>"KEY"</v>
      </c>
      <c r="X1535" s="25" t="str">
        <f t="shared" si="367"/>
        <v>KEY</v>
      </c>
      <c r="Y1535" s="1">
        <f t="shared" si="368"/>
        <v>1497</v>
      </c>
      <c r="Z1535" t="str">
        <f t="shared" si="369"/>
        <v>ITM_KEY</v>
      </c>
      <c r="AA1535" s="161" t="str">
        <f>IF(ISNA(VLOOKUP(X1535,Sheet2!J:J,1,0)),"//","")</f>
        <v>//</v>
      </c>
      <c r="AC1535" s="110" t="str">
        <f t="shared" si="370"/>
        <v>KEY</v>
      </c>
      <c r="AD1535" t="b">
        <f t="shared" si="371"/>
        <v>1</v>
      </c>
    </row>
    <row r="1536" spans="1:30">
      <c r="A1536" s="56">
        <f t="shared" si="372"/>
        <v>1536</v>
      </c>
      <c r="B1536" s="55">
        <f t="shared" si="373"/>
        <v>1498</v>
      </c>
      <c r="C1536" s="59" t="s">
        <v>4105</v>
      </c>
      <c r="D1536" s="59" t="s">
        <v>7</v>
      </c>
      <c r="E1536" s="65" t="s">
        <v>163</v>
      </c>
      <c r="F1536" s="65" t="s">
        <v>163</v>
      </c>
      <c r="G1536" s="193">
        <v>0</v>
      </c>
      <c r="H1536" s="193">
        <v>0</v>
      </c>
      <c r="I1536" s="177" t="s">
        <v>3</v>
      </c>
      <c r="J1536" s="65" t="s">
        <v>1555</v>
      </c>
      <c r="K1536" s="66" t="s">
        <v>4289</v>
      </c>
      <c r="L1536" s="67"/>
      <c r="M1536" s="63" t="s">
        <v>1814</v>
      </c>
      <c r="N1536" s="13"/>
      <c r="O1536"/>
      <c r="P1536" t="str">
        <f t="shared" si="376"/>
        <v/>
      </c>
      <c r="Q1536" t="str">
        <f>IF(ISNA(VLOOKUP(AC1536,#REF!,1)),"//","")</f>
        <v/>
      </c>
      <c r="R1536"/>
      <c r="S1536" s="43" t="e">
        <f t="shared" si="365"/>
        <v>#REF!</v>
      </c>
      <c r="T1536" s="92" t="s">
        <v>2444</v>
      </c>
      <c r="U1536" s="70" t="s">
        <v>2444</v>
      </c>
      <c r="V1536" s="70" t="s">
        <v>2444</v>
      </c>
      <c r="W1536" s="44" t="str">
        <f t="shared" si="366"/>
        <v>"KEYG"</v>
      </c>
      <c r="X1536" s="25" t="str">
        <f t="shared" si="367"/>
        <v>KEYG</v>
      </c>
      <c r="Y1536" s="1">
        <f t="shared" si="368"/>
        <v>1498</v>
      </c>
      <c r="Z1536" t="str">
        <f t="shared" si="369"/>
        <v>ITM_KEYG</v>
      </c>
      <c r="AA1536" s="161" t="str">
        <f>IF(ISNA(VLOOKUP(X1536,Sheet2!J:J,1,0)),"//","")</f>
        <v>//</v>
      </c>
      <c r="AC1536" s="110" t="str">
        <f t="shared" si="370"/>
        <v>KEYG</v>
      </c>
      <c r="AD1536" t="b">
        <f t="shared" si="371"/>
        <v>1</v>
      </c>
    </row>
    <row r="1537" spans="1:30">
      <c r="A1537" s="56">
        <f t="shared" si="372"/>
        <v>1537</v>
      </c>
      <c r="B1537" s="55">
        <f t="shared" si="373"/>
        <v>1499</v>
      </c>
      <c r="C1537" s="59" t="s">
        <v>4105</v>
      </c>
      <c r="D1537" s="59" t="s">
        <v>7</v>
      </c>
      <c r="E1537" s="65" t="s">
        <v>164</v>
      </c>
      <c r="F1537" s="65" t="s">
        <v>164</v>
      </c>
      <c r="G1537" s="193">
        <v>0</v>
      </c>
      <c r="H1537" s="193">
        <v>0</v>
      </c>
      <c r="I1537" s="177" t="s">
        <v>3</v>
      </c>
      <c r="J1537" s="65" t="s">
        <v>1555</v>
      </c>
      <c r="K1537" s="66" t="s">
        <v>4289</v>
      </c>
      <c r="L1537" s="67"/>
      <c r="M1537" s="63" t="s">
        <v>1815</v>
      </c>
      <c r="N1537" s="13"/>
      <c r="O1537"/>
      <c r="P1537" t="str">
        <f t="shared" si="376"/>
        <v/>
      </c>
      <c r="Q1537" t="str">
        <f>IF(ISNA(VLOOKUP(AC1537,#REF!,1)),"//","")</f>
        <v/>
      </c>
      <c r="R1537"/>
      <c r="S1537" s="43" t="e">
        <f t="shared" si="365"/>
        <v>#REF!</v>
      </c>
      <c r="T1537" s="92" t="s">
        <v>2444</v>
      </c>
      <c r="U1537" s="70" t="s">
        <v>2444</v>
      </c>
      <c r="V1537" s="70" t="s">
        <v>2444</v>
      </c>
      <c r="W1537" s="44" t="str">
        <f t="shared" si="366"/>
        <v>"KEYX"</v>
      </c>
      <c r="X1537" s="25" t="str">
        <f t="shared" si="367"/>
        <v>KEYX</v>
      </c>
      <c r="Y1537" s="1">
        <f t="shared" si="368"/>
        <v>1499</v>
      </c>
      <c r="Z1537" t="str">
        <f t="shared" si="369"/>
        <v>ITM_KEYX</v>
      </c>
      <c r="AA1537" s="161" t="str">
        <f>IF(ISNA(VLOOKUP(X1537,Sheet2!J:J,1,0)),"//","")</f>
        <v>//</v>
      </c>
      <c r="AC1537" s="110" t="str">
        <f t="shared" si="370"/>
        <v>KEYX</v>
      </c>
      <c r="AD1537" t="b">
        <f t="shared" si="371"/>
        <v>1</v>
      </c>
    </row>
    <row r="1538" spans="1:30" s="128" customFormat="1">
      <c r="A1538" s="56">
        <f t="shared" si="372"/>
        <v>1538</v>
      </c>
      <c r="B1538" s="55">
        <f t="shared" si="373"/>
        <v>1500</v>
      </c>
      <c r="C1538" s="124" t="s">
        <v>3785</v>
      </c>
      <c r="D1538" s="124" t="s">
        <v>7</v>
      </c>
      <c r="E1538" s="125" t="s">
        <v>330</v>
      </c>
      <c r="F1538" s="125" t="s">
        <v>330</v>
      </c>
      <c r="G1538" s="192">
        <v>0</v>
      </c>
      <c r="H1538" s="192">
        <v>0</v>
      </c>
      <c r="I1538" s="177" t="s">
        <v>3</v>
      </c>
      <c r="J1538" s="65" t="s">
        <v>1555</v>
      </c>
      <c r="K1538" s="127" t="s">
        <v>4289</v>
      </c>
      <c r="M1538" s="18" t="s">
        <v>2056</v>
      </c>
      <c r="N1538" s="18"/>
      <c r="P1538" s="128" t="str">
        <f t="shared" si="376"/>
        <v/>
      </c>
      <c r="Q1538" s="128" t="str">
        <f>IF(ISNA(VLOOKUP(AC1538,#REF!,1)),"//","")</f>
        <v/>
      </c>
      <c r="S1538" s="43" t="e">
        <f t="shared" si="365"/>
        <v>#REF!</v>
      </c>
      <c r="T1538" s="123" t="s">
        <v>2933</v>
      </c>
      <c r="U1538" s="126" t="s">
        <v>2444</v>
      </c>
      <c r="V1538" s="126" t="s">
        <v>2444</v>
      </c>
      <c r="W1538" s="44" t="str">
        <f t="shared" si="366"/>
        <v>"SINC"</v>
      </c>
      <c r="X1538" s="25" t="str">
        <f t="shared" si="367"/>
        <v>SINC</v>
      </c>
      <c r="Y1538" s="1">
        <f t="shared" si="368"/>
        <v>1500</v>
      </c>
      <c r="Z1538" t="str">
        <f t="shared" si="369"/>
        <v>ITM_sinc</v>
      </c>
      <c r="AA1538" s="161" t="str">
        <f>IF(ISNA(VLOOKUP(X1538,Sheet2!J:J,1,0)),"//","")</f>
        <v/>
      </c>
      <c r="AC1538" s="110" t="str">
        <f t="shared" si="370"/>
        <v>SINC</v>
      </c>
      <c r="AD1538" t="b">
        <f t="shared" si="371"/>
        <v>1</v>
      </c>
    </row>
    <row r="1539" spans="1:30">
      <c r="A1539" s="56">
        <f t="shared" si="372"/>
        <v>1539</v>
      </c>
      <c r="B1539" s="55">
        <f t="shared" si="373"/>
        <v>1501</v>
      </c>
      <c r="C1539" s="59" t="s">
        <v>4105</v>
      </c>
      <c r="D1539" s="59" t="s">
        <v>7</v>
      </c>
      <c r="E1539" s="65" t="s">
        <v>1288</v>
      </c>
      <c r="F1539" s="65" t="s">
        <v>1288</v>
      </c>
      <c r="G1539" s="193">
        <v>0</v>
      </c>
      <c r="H1539" s="193">
        <v>0</v>
      </c>
      <c r="I1539" s="177" t="s">
        <v>3</v>
      </c>
      <c r="J1539" s="65" t="s">
        <v>1555</v>
      </c>
      <c r="K1539" s="66" t="s">
        <v>4289</v>
      </c>
      <c r="L1539" s="67"/>
      <c r="M1539" s="63" t="s">
        <v>1823</v>
      </c>
      <c r="N1539" s="13"/>
      <c r="O1539"/>
      <c r="P1539" t="str">
        <f t="shared" si="376"/>
        <v/>
      </c>
      <c r="Q1539" t="str">
        <f>IF(ISNA(VLOOKUP(AC1539,#REF!,1)),"//","")</f>
        <v/>
      </c>
      <c r="R1539"/>
      <c r="S1539" s="43" t="e">
        <f t="shared" si="365"/>
        <v>#REF!</v>
      </c>
      <c r="T1539" s="92" t="s">
        <v>2444</v>
      </c>
      <c r="U1539" s="70" t="s">
        <v>2444</v>
      </c>
      <c r="V1539" s="70" t="s">
        <v>2444</v>
      </c>
      <c r="W1539" s="44" t="str">
        <f t="shared" si="366"/>
        <v>"KTYP?"</v>
      </c>
      <c r="X1539" s="25" t="str">
        <f t="shared" si="367"/>
        <v>KTYP?</v>
      </c>
      <c r="Y1539" s="1">
        <f t="shared" si="368"/>
        <v>1501</v>
      </c>
      <c r="Z1539" t="str">
        <f t="shared" si="369"/>
        <v>ITM_KTYP</v>
      </c>
      <c r="AA1539" s="161" t="str">
        <f>IF(ISNA(VLOOKUP(X1539,Sheet2!J:J,1,0)),"//","")</f>
        <v>//</v>
      </c>
      <c r="AC1539" s="110" t="str">
        <f t="shared" si="370"/>
        <v>KTYP?</v>
      </c>
      <c r="AD1539" t="b">
        <f t="shared" si="371"/>
        <v>1</v>
      </c>
    </row>
    <row r="1540" spans="1:30">
      <c r="A1540" s="56">
        <f t="shared" si="372"/>
        <v>1540</v>
      </c>
      <c r="B1540" s="55">
        <f t="shared" si="373"/>
        <v>1502</v>
      </c>
      <c r="C1540" s="59" t="s">
        <v>3930</v>
      </c>
      <c r="D1540" s="59" t="s">
        <v>7</v>
      </c>
      <c r="E1540" s="65" t="s">
        <v>1289</v>
      </c>
      <c r="F1540" s="65" t="s">
        <v>1289</v>
      </c>
      <c r="G1540" s="193">
        <v>0</v>
      </c>
      <c r="H1540" s="193">
        <v>0</v>
      </c>
      <c r="I1540" s="177" t="s">
        <v>3</v>
      </c>
      <c r="J1540" s="65" t="s">
        <v>1555</v>
      </c>
      <c r="K1540" s="66" t="s">
        <v>4289</v>
      </c>
      <c r="L1540" s="67"/>
      <c r="M1540" s="63" t="s">
        <v>1824</v>
      </c>
      <c r="N1540" s="13"/>
      <c r="O1540"/>
      <c r="P1540" t="str">
        <f t="shared" si="376"/>
        <v/>
      </c>
      <c r="Q1540" t="str">
        <f>IF(ISNA(VLOOKUP(AC1540,#REF!,1)),"//","")</f>
        <v/>
      </c>
      <c r="R1540"/>
      <c r="S1540" s="43" t="e">
        <f t="shared" si="365"/>
        <v>#REF!</v>
      </c>
      <c r="T1540" s="92" t="s">
        <v>2957</v>
      </c>
      <c r="U1540" s="70" t="s">
        <v>2444</v>
      </c>
      <c r="V1540" s="70" t="s">
        <v>2444</v>
      </c>
      <c r="W1540" s="44" t="str">
        <f t="shared" si="366"/>
        <v>"LASTX"</v>
      </c>
      <c r="X1540" s="25" t="str">
        <f t="shared" si="367"/>
        <v>LASTX</v>
      </c>
      <c r="Y1540" s="1">
        <f t="shared" si="368"/>
        <v>1502</v>
      </c>
      <c r="Z1540" t="str">
        <f t="shared" si="369"/>
        <v>ITM_LASTX</v>
      </c>
      <c r="AA1540" s="161" t="str">
        <f>IF(ISNA(VLOOKUP(X1540,Sheet2!J:J,1,0)),"//","")</f>
        <v>//</v>
      </c>
      <c r="AC1540" s="110" t="str">
        <f t="shared" si="370"/>
        <v>LASTX</v>
      </c>
      <c r="AD1540" t="b">
        <f t="shared" si="371"/>
        <v>1</v>
      </c>
    </row>
    <row r="1541" spans="1:30">
      <c r="A1541" s="56">
        <f t="shared" si="372"/>
        <v>1541</v>
      </c>
      <c r="B1541" s="55">
        <f t="shared" si="373"/>
        <v>1503</v>
      </c>
      <c r="C1541" s="59" t="s">
        <v>4105</v>
      </c>
      <c r="D1541" s="69" t="s">
        <v>7</v>
      </c>
      <c r="E1541" s="65" t="s">
        <v>175</v>
      </c>
      <c r="F1541" s="65" t="s">
        <v>175</v>
      </c>
      <c r="G1541" s="193">
        <v>0</v>
      </c>
      <c r="H1541" s="193">
        <v>0</v>
      </c>
      <c r="I1541" s="177" t="s">
        <v>3</v>
      </c>
      <c r="J1541" s="65" t="s">
        <v>1555</v>
      </c>
      <c r="K1541" s="66" t="s">
        <v>4289</v>
      </c>
      <c r="L1541" s="59"/>
      <c r="M1541" s="63" t="s">
        <v>1827</v>
      </c>
      <c r="N1541" s="13"/>
      <c r="O1541"/>
      <c r="P1541" t="str">
        <f t="shared" si="376"/>
        <v/>
      </c>
      <c r="Q1541" t="str">
        <f>IF(ISNA(VLOOKUP(AC1541,#REF!,1)),"//","")</f>
        <v/>
      </c>
      <c r="R1541"/>
      <c r="S1541" s="43" t="e">
        <f t="shared" si="365"/>
        <v>#REF!</v>
      </c>
      <c r="T1541" s="92" t="s">
        <v>2444</v>
      </c>
      <c r="U1541" s="70" t="s">
        <v>2861</v>
      </c>
      <c r="V1541" s="70" t="s">
        <v>2444</v>
      </c>
      <c r="W1541" s="44" t="str">
        <f t="shared" si="366"/>
        <v/>
      </c>
      <c r="X1541" s="25" t="str">
        <f t="shared" si="367"/>
        <v/>
      </c>
      <c r="Y1541" s="1">
        <f t="shared" si="368"/>
        <v>1503</v>
      </c>
      <c r="Z1541" t="str">
        <f t="shared" si="369"/>
        <v>ITM_LBLQ</v>
      </c>
      <c r="AA1541" s="161" t="str">
        <f>IF(ISNA(VLOOKUP(X1541,Sheet2!J:J,1,0)),"//","")</f>
        <v/>
      </c>
      <c r="AC1541" s="110" t="str">
        <f t="shared" si="370"/>
        <v/>
      </c>
      <c r="AD1541" t="b">
        <f t="shared" si="371"/>
        <v>1</v>
      </c>
    </row>
    <row r="1542" spans="1:30">
      <c r="A1542" s="56">
        <f t="shared" si="372"/>
        <v>1542</v>
      </c>
      <c r="B1542" s="55">
        <f t="shared" si="373"/>
        <v>1504</v>
      </c>
      <c r="C1542" s="59" t="s">
        <v>4578</v>
      </c>
      <c r="D1542" s="59" t="s">
        <v>7</v>
      </c>
      <c r="E1542" s="65" t="s">
        <v>1292</v>
      </c>
      <c r="F1542" s="65" t="s">
        <v>1292</v>
      </c>
      <c r="G1542" s="193">
        <v>0</v>
      </c>
      <c r="H1542" s="193">
        <v>0</v>
      </c>
      <c r="I1542" s="177" t="s">
        <v>3</v>
      </c>
      <c r="J1542" s="65" t="s">
        <v>1555</v>
      </c>
      <c r="K1542" s="66" t="s">
        <v>4289</v>
      </c>
      <c r="L1542" s="67"/>
      <c r="M1542" s="63" t="s">
        <v>1830</v>
      </c>
      <c r="N1542" s="13"/>
      <c r="O1542"/>
      <c r="P1542" t="str">
        <f t="shared" si="376"/>
        <v/>
      </c>
      <c r="Q1542" t="str">
        <f>IF(ISNA(VLOOKUP(AC1542,#REF!,1)),"//","")</f>
        <v/>
      </c>
      <c r="R1542"/>
      <c r="S1542" s="43" t="e">
        <f t="shared" si="365"/>
        <v>#REF!</v>
      </c>
      <c r="T1542" s="92" t="s">
        <v>2444</v>
      </c>
      <c r="U1542" s="70" t="s">
        <v>2444</v>
      </c>
      <c r="V1542" s="70" t="s">
        <v>2444</v>
      </c>
      <c r="W1542" s="44" t="str">
        <f t="shared" si="366"/>
        <v>"LEAP?"</v>
      </c>
      <c r="X1542" s="25" t="str">
        <f t="shared" si="367"/>
        <v>LEAP?</v>
      </c>
      <c r="Y1542" s="1">
        <f t="shared" si="368"/>
        <v>1504</v>
      </c>
      <c r="Z1542" t="str">
        <f t="shared" si="369"/>
        <v>ITM_LEAP</v>
      </c>
      <c r="AA1542" s="161" t="str">
        <f>IF(ISNA(VLOOKUP(X1542,Sheet2!J:J,1,0)),"//","")</f>
        <v>//</v>
      </c>
      <c r="AC1542" s="110" t="str">
        <f t="shared" si="370"/>
        <v>LEAP?</v>
      </c>
      <c r="AD1542" t="b">
        <f t="shared" si="371"/>
        <v>1</v>
      </c>
    </row>
    <row r="1543" spans="1:30">
      <c r="A1543" s="56">
        <f t="shared" si="372"/>
        <v>1543</v>
      </c>
      <c r="B1543" s="55">
        <f t="shared" si="373"/>
        <v>1505</v>
      </c>
      <c r="C1543" s="59" t="s">
        <v>4682</v>
      </c>
      <c r="D1543" s="59" t="s">
        <v>7</v>
      </c>
      <c r="E1543" s="65" t="s">
        <v>182</v>
      </c>
      <c r="F1543" s="65" t="s">
        <v>182</v>
      </c>
      <c r="G1543" s="193">
        <v>0</v>
      </c>
      <c r="H1543" s="193">
        <v>0</v>
      </c>
      <c r="I1543" s="177" t="s">
        <v>3</v>
      </c>
      <c r="J1543" s="65" t="s">
        <v>1555</v>
      </c>
      <c r="K1543" s="66" t="s">
        <v>4289</v>
      </c>
      <c r="L1543" s="67"/>
      <c r="M1543" s="63" t="s">
        <v>4360</v>
      </c>
      <c r="N1543" s="13"/>
      <c r="O1543"/>
      <c r="P1543" t="str">
        <f t="shared" si="376"/>
        <v/>
      </c>
      <c r="Q1543" t="str">
        <f>IF(ISNA(VLOOKUP(AC1543,#REF!,1)),"//","")</f>
        <v/>
      </c>
      <c r="R1543"/>
      <c r="S1543" s="43" t="e">
        <f t="shared" ref="S1543:S1606" si="378">IF(X1543&lt;&gt;"",S1542+1,S1542)</f>
        <v>#REF!</v>
      </c>
      <c r="T1543" s="92" t="s">
        <v>2934</v>
      </c>
      <c r="U1543" s="70" t="s">
        <v>2444</v>
      </c>
      <c r="V1543" s="70" t="s">
        <v>2444</v>
      </c>
      <c r="W1543" s="44" t="str">
        <f t="shared" ref="W1543:W1606" si="37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8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81">B1543</f>
        <v>1505</v>
      </c>
      <c r="Z1543" t="str">
        <f t="shared" ref="Z1543:Z1606" si="382">M1543</f>
        <v>ITM_Lm</v>
      </c>
      <c r="AA1543" s="161" t="str">
        <f>IF(ISNA(VLOOKUP(X1543,Sheet2!J:J,1,0)),"//","")</f>
        <v>//</v>
      </c>
      <c r="AC1543" s="110" t="str">
        <f t="shared" ref="AC1543:AC1606" si="38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84">X1543=AC1543</f>
        <v>1</v>
      </c>
    </row>
    <row r="1544" spans="1:30">
      <c r="A1544" s="56">
        <f t="shared" si="372"/>
        <v>1544</v>
      </c>
      <c r="B1544" s="55">
        <f t="shared" si="373"/>
        <v>1506</v>
      </c>
      <c r="C1544" s="59" t="s">
        <v>4683</v>
      </c>
      <c r="D1544" s="59" t="s">
        <v>7</v>
      </c>
      <c r="E1544" s="65" t="s">
        <v>1297</v>
      </c>
      <c r="F1544" s="65" t="s">
        <v>1297</v>
      </c>
      <c r="G1544" s="193">
        <v>0</v>
      </c>
      <c r="H1544" s="193">
        <v>0</v>
      </c>
      <c r="I1544" s="177" t="s">
        <v>3</v>
      </c>
      <c r="J1544" s="65" t="s">
        <v>1555</v>
      </c>
      <c r="K1544" s="66" t="s">
        <v>4289</v>
      </c>
      <c r="L1544" s="67"/>
      <c r="M1544" s="63" t="s">
        <v>4361</v>
      </c>
      <c r="N1544" s="13"/>
      <c r="O1544"/>
      <c r="P1544" t="str">
        <f t="shared" si="376"/>
        <v/>
      </c>
      <c r="Q1544" t="str">
        <f>IF(ISNA(VLOOKUP(AC1544,#REF!,1)),"//","")</f>
        <v/>
      </c>
      <c r="R1544"/>
      <c r="S1544" s="43" t="e">
        <f t="shared" si="378"/>
        <v>#REF!</v>
      </c>
      <c r="T1544" s="92" t="s">
        <v>2444</v>
      </c>
      <c r="U1544" s="70" t="s">
        <v>2444</v>
      </c>
      <c r="V1544" s="70" t="s">
        <v>2444</v>
      </c>
      <c r="W1544" s="44" t="str">
        <f t="shared" si="379"/>
        <v>"L" STD_SUB_M STD_SUB_ALPHA</v>
      </c>
      <c r="X1544" s="25" t="str">
        <f t="shared" si="380"/>
        <v>LMALPHA</v>
      </c>
      <c r="Y1544" s="1">
        <f t="shared" si="381"/>
        <v>1506</v>
      </c>
      <c r="Z1544" t="str">
        <f t="shared" si="382"/>
        <v>ITM_LmALPHA</v>
      </c>
      <c r="AA1544" s="161" t="str">
        <f>IF(ISNA(VLOOKUP(X1544,Sheet2!J:J,1,0)),"//","")</f>
        <v>//</v>
      </c>
      <c r="AC1544" s="110" t="str">
        <f t="shared" si="383"/>
        <v>LMALPHA</v>
      </c>
      <c r="AD1544" t="b">
        <f t="shared" si="384"/>
        <v>1</v>
      </c>
    </row>
    <row r="1545" spans="1:30">
      <c r="A1545" s="56">
        <f t="shared" si="372"/>
        <v>1545</v>
      </c>
      <c r="B1545" s="55">
        <f t="shared" si="373"/>
        <v>1507</v>
      </c>
      <c r="C1545" s="59" t="s">
        <v>3931</v>
      </c>
      <c r="D1545" s="59" t="s">
        <v>7</v>
      </c>
      <c r="E1545" s="65" t="s">
        <v>1298</v>
      </c>
      <c r="F1545" s="65" t="s">
        <v>1299</v>
      </c>
      <c r="G1545" s="193">
        <v>0</v>
      </c>
      <c r="H1545" s="193">
        <v>0</v>
      </c>
      <c r="I1545" s="177" t="s">
        <v>3</v>
      </c>
      <c r="J1545" s="65" t="s">
        <v>1555</v>
      </c>
      <c r="K1545" s="66" t="s">
        <v>4289</v>
      </c>
      <c r="L1545" s="67"/>
      <c r="M1545" s="63" t="s">
        <v>1840</v>
      </c>
      <c r="N1545" s="13"/>
      <c r="O1545"/>
      <c r="P1545" t="str">
        <f t="shared" si="376"/>
        <v/>
      </c>
      <c r="Q1545" t="str">
        <f>IF(ISNA(VLOOKUP(AC1545,#REF!,1)),"//","")</f>
        <v/>
      </c>
      <c r="R1545"/>
      <c r="S1545" s="43" t="e">
        <f t="shared" si="378"/>
        <v>#REF!</v>
      </c>
      <c r="T1545" s="92" t="s">
        <v>2934</v>
      </c>
      <c r="U1545" s="70" t="s">
        <v>2444</v>
      </c>
      <c r="V1545" s="70" t="s">
        <v>2444</v>
      </c>
      <c r="W1545" s="44" t="str">
        <f t="shared" si="379"/>
        <v>"LN" STD_BETA</v>
      </c>
      <c r="X1545" s="25" t="str">
        <f t="shared" si="380"/>
        <v>LNBETA</v>
      </c>
      <c r="Y1545" s="1">
        <f t="shared" si="381"/>
        <v>1507</v>
      </c>
      <c r="Z1545" t="str">
        <f t="shared" si="382"/>
        <v>ITM_LNBETA</v>
      </c>
      <c r="AA1545" s="161" t="str">
        <f>IF(ISNA(VLOOKUP(X1545,Sheet2!J:J,1,0)),"//","")</f>
        <v>//</v>
      </c>
      <c r="AC1545" s="110" t="str">
        <f t="shared" si="383"/>
        <v>LNBETA</v>
      </c>
      <c r="AD1545" t="b">
        <f t="shared" si="384"/>
        <v>1</v>
      </c>
    </row>
    <row r="1546" spans="1:30">
      <c r="A1546" s="56">
        <f t="shared" ref="A1546:A1609" si="385">IF(B1546=INT(B1546),ROW(),"")</f>
        <v>1546</v>
      </c>
      <c r="B1546" s="55">
        <f t="shared" ref="B1546:B1609" si="386">IF(AND(MID(C1546,2,1)&lt;&gt;"/",MID(C1546,1,1)="/"),INT(B1545)+1,B1545+0.01)</f>
        <v>1508</v>
      </c>
      <c r="C1546" s="59" t="s">
        <v>3932</v>
      </c>
      <c r="D1546" s="59" t="s">
        <v>7</v>
      </c>
      <c r="E1546" s="65" t="s">
        <v>1300</v>
      </c>
      <c r="F1546" s="65" t="s">
        <v>183</v>
      </c>
      <c r="G1546" s="193">
        <v>0</v>
      </c>
      <c r="H1546" s="193">
        <v>0</v>
      </c>
      <c r="I1546" s="177" t="s">
        <v>3</v>
      </c>
      <c r="J1546" s="65" t="s">
        <v>1555</v>
      </c>
      <c r="K1546" s="66" t="s">
        <v>4289</v>
      </c>
      <c r="L1546" s="67"/>
      <c r="M1546" s="63" t="s">
        <v>1841</v>
      </c>
      <c r="N1546" s="13"/>
      <c r="O1546"/>
      <c r="P1546" t="str">
        <f t="shared" si="376"/>
        <v/>
      </c>
      <c r="Q1546" t="str">
        <f>IF(ISNA(VLOOKUP(AC1546,#REF!,1)),"//","")</f>
        <v/>
      </c>
      <c r="R1546"/>
      <c r="S1546" s="43" t="e">
        <f t="shared" si="378"/>
        <v>#REF!</v>
      </c>
      <c r="T1546" s="92" t="s">
        <v>2934</v>
      </c>
      <c r="U1546" s="70" t="s">
        <v>2444</v>
      </c>
      <c r="V1546" s="70" t="s">
        <v>2444</v>
      </c>
      <c r="W1546" s="44" t="str">
        <f t="shared" si="379"/>
        <v>"LN" STD_GAMMA</v>
      </c>
      <c r="X1546" s="25" t="str">
        <f t="shared" si="380"/>
        <v>LNGAMMA</v>
      </c>
      <c r="Y1546" s="1">
        <f t="shared" si="381"/>
        <v>1508</v>
      </c>
      <c r="Z1546" t="str">
        <f t="shared" si="382"/>
        <v>ITM_LNGAMMA</v>
      </c>
      <c r="AA1546" s="161" t="str">
        <f>IF(ISNA(VLOOKUP(X1546,Sheet2!J:J,1,0)),"//","")</f>
        <v>//</v>
      </c>
      <c r="AC1546" s="110" t="str">
        <f t="shared" si="383"/>
        <v>LNGAMMA</v>
      </c>
      <c r="AD1546" t="b">
        <f t="shared" si="384"/>
        <v>1</v>
      </c>
    </row>
    <row r="1547" spans="1:30">
      <c r="A1547" s="56">
        <f t="shared" si="385"/>
        <v>1547</v>
      </c>
      <c r="B1547" s="55">
        <f t="shared" si="386"/>
        <v>1509</v>
      </c>
      <c r="C1547" s="59" t="s">
        <v>3933</v>
      </c>
      <c r="D1547" s="59" t="s">
        <v>2781</v>
      </c>
      <c r="E1547" s="65" t="s">
        <v>184</v>
      </c>
      <c r="F1547" s="65" t="s">
        <v>184</v>
      </c>
      <c r="G1547" s="193">
        <v>0</v>
      </c>
      <c r="H1547" s="193">
        <v>0</v>
      </c>
      <c r="I1547" s="177" t="s">
        <v>3</v>
      </c>
      <c r="J1547" s="65" t="s">
        <v>1555</v>
      </c>
      <c r="K1547" s="66" t="s">
        <v>4290</v>
      </c>
      <c r="L1547" s="67"/>
      <c r="M1547" s="63" t="s">
        <v>1842</v>
      </c>
      <c r="N1547" s="13"/>
      <c r="O1547"/>
      <c r="P1547" t="str">
        <f t="shared" si="376"/>
        <v/>
      </c>
      <c r="Q1547" t="str">
        <f>IF(ISNA(VLOOKUP(AC1547,#REF!,1)),"//","")</f>
        <v/>
      </c>
      <c r="R1547"/>
      <c r="S1547" s="43" t="e">
        <f t="shared" si="378"/>
        <v>#REF!</v>
      </c>
      <c r="T1547" s="92" t="s">
        <v>2444</v>
      </c>
      <c r="U1547" s="70" t="s">
        <v>2444</v>
      </c>
      <c r="V1547" s="70" t="s">
        <v>2444</v>
      </c>
      <c r="W1547" s="44" t="str">
        <f t="shared" si="379"/>
        <v>"LOAD"</v>
      </c>
      <c r="X1547" s="25" t="str">
        <f t="shared" si="380"/>
        <v>LOAD</v>
      </c>
      <c r="Y1547" s="1">
        <f t="shared" si="381"/>
        <v>1509</v>
      </c>
      <c r="Z1547" t="str">
        <f t="shared" si="382"/>
        <v>ITM_LOAD</v>
      </c>
      <c r="AA1547" s="161" t="str">
        <f>IF(ISNA(VLOOKUP(X1547,Sheet2!J:J,1,0)),"//","")</f>
        <v>//</v>
      </c>
      <c r="AC1547" s="110" t="str">
        <f t="shared" si="383"/>
        <v>LOAD</v>
      </c>
      <c r="AD1547" t="b">
        <f t="shared" si="384"/>
        <v>1</v>
      </c>
    </row>
    <row r="1548" spans="1:30">
      <c r="A1548" s="56">
        <f t="shared" si="385"/>
        <v>1548</v>
      </c>
      <c r="B1548" s="55">
        <f t="shared" si="386"/>
        <v>1510</v>
      </c>
      <c r="C1548" s="59" t="s">
        <v>3933</v>
      </c>
      <c r="D1548" s="59" t="s">
        <v>2782</v>
      </c>
      <c r="E1548" s="65" t="s">
        <v>1301</v>
      </c>
      <c r="F1548" s="65" t="s">
        <v>1301</v>
      </c>
      <c r="G1548" s="193">
        <v>0</v>
      </c>
      <c r="H1548" s="193">
        <v>0</v>
      </c>
      <c r="I1548" s="177" t="s">
        <v>3</v>
      </c>
      <c r="J1548" s="65" t="s">
        <v>1555</v>
      </c>
      <c r="K1548" s="66" t="s">
        <v>4289</v>
      </c>
      <c r="L1548" s="67"/>
      <c r="M1548" s="63" t="s">
        <v>1843</v>
      </c>
      <c r="N1548" s="13"/>
      <c r="O1548"/>
      <c r="P1548" t="str">
        <f t="shared" si="376"/>
        <v/>
      </c>
      <c r="Q1548" t="str">
        <f>IF(ISNA(VLOOKUP(AC1548,#REF!,1)),"//","")</f>
        <v/>
      </c>
      <c r="R1548"/>
      <c r="S1548" s="43" t="e">
        <f t="shared" si="378"/>
        <v>#REF!</v>
      </c>
      <c r="T1548" s="92" t="s">
        <v>2444</v>
      </c>
      <c r="U1548" s="70" t="s">
        <v>2444</v>
      </c>
      <c r="V1548" s="70" t="s">
        <v>2444</v>
      </c>
      <c r="W1548" s="44" t="str">
        <f t="shared" si="379"/>
        <v>"LOADP"</v>
      </c>
      <c r="X1548" s="25" t="str">
        <f t="shared" si="380"/>
        <v>LOADP</v>
      </c>
      <c r="Y1548" s="1">
        <f t="shared" si="381"/>
        <v>1510</v>
      </c>
      <c r="Z1548" t="str">
        <f t="shared" si="382"/>
        <v>ITM_LOADP</v>
      </c>
      <c r="AA1548" s="161" t="str">
        <f>IF(ISNA(VLOOKUP(X1548,Sheet2!J:J,1,0)),"//","")</f>
        <v>//</v>
      </c>
      <c r="AC1548" s="110" t="str">
        <f t="shared" si="383"/>
        <v>LOADP</v>
      </c>
      <c r="AD1548" t="b">
        <f t="shared" si="384"/>
        <v>1</v>
      </c>
    </row>
    <row r="1549" spans="1:30">
      <c r="A1549" s="56">
        <f t="shared" si="385"/>
        <v>1549</v>
      </c>
      <c r="B1549" s="55">
        <f t="shared" si="386"/>
        <v>1511</v>
      </c>
      <c r="C1549" s="59" t="s">
        <v>3933</v>
      </c>
      <c r="D1549" s="59" t="s">
        <v>2783</v>
      </c>
      <c r="E1549" s="65" t="s">
        <v>1302</v>
      </c>
      <c r="F1549" s="65" t="s">
        <v>1302</v>
      </c>
      <c r="G1549" s="193">
        <v>0</v>
      </c>
      <c r="H1549" s="193">
        <v>0</v>
      </c>
      <c r="I1549" s="177" t="s">
        <v>3</v>
      </c>
      <c r="J1549" s="65" t="s">
        <v>1555</v>
      </c>
      <c r="K1549" s="66" t="s">
        <v>4289</v>
      </c>
      <c r="L1549" s="67"/>
      <c r="M1549" s="63" t="s">
        <v>1844</v>
      </c>
      <c r="N1549" s="13"/>
      <c r="O1549"/>
      <c r="P1549" t="str">
        <f t="shared" si="376"/>
        <v/>
      </c>
      <c r="Q1549" t="str">
        <f>IF(ISNA(VLOOKUP(AC1549,#REF!,1)),"//","")</f>
        <v/>
      </c>
      <c r="R1549"/>
      <c r="S1549" s="43" t="e">
        <f t="shared" si="378"/>
        <v>#REF!</v>
      </c>
      <c r="T1549" s="92" t="s">
        <v>2444</v>
      </c>
      <c r="U1549" s="70" t="s">
        <v>2444</v>
      </c>
      <c r="V1549" s="70" t="s">
        <v>2444</v>
      </c>
      <c r="W1549" s="44" t="str">
        <f t="shared" si="379"/>
        <v>"LOADR"</v>
      </c>
      <c r="X1549" s="25" t="str">
        <f t="shared" si="380"/>
        <v>LOADR</v>
      </c>
      <c r="Y1549" s="1">
        <f t="shared" si="381"/>
        <v>1511</v>
      </c>
      <c r="Z1549" t="str">
        <f t="shared" si="382"/>
        <v>ITM_LOADR</v>
      </c>
      <c r="AA1549" s="161" t="str">
        <f>IF(ISNA(VLOOKUP(X1549,Sheet2!J:J,1,0)),"//","")</f>
        <v>//</v>
      </c>
      <c r="AC1549" s="110" t="str">
        <f t="shared" si="383"/>
        <v>LOADR</v>
      </c>
      <c r="AD1549" t="b">
        <f t="shared" si="384"/>
        <v>1</v>
      </c>
    </row>
    <row r="1550" spans="1:30">
      <c r="A1550" s="56">
        <f t="shared" si="385"/>
        <v>1550</v>
      </c>
      <c r="B1550" s="55">
        <f t="shared" si="386"/>
        <v>1512</v>
      </c>
      <c r="C1550" s="59" t="s">
        <v>3933</v>
      </c>
      <c r="D1550" s="59" t="s">
        <v>2784</v>
      </c>
      <c r="E1550" s="65" t="s">
        <v>185</v>
      </c>
      <c r="F1550" s="65" t="s">
        <v>185</v>
      </c>
      <c r="G1550" s="193">
        <v>0</v>
      </c>
      <c r="H1550" s="193">
        <v>0</v>
      </c>
      <c r="I1550" s="177" t="s">
        <v>3</v>
      </c>
      <c r="J1550" s="65" t="s">
        <v>1555</v>
      </c>
      <c r="K1550" s="66" t="s">
        <v>4289</v>
      </c>
      <c r="L1550" s="67"/>
      <c r="M1550" s="63" t="s">
        <v>1845</v>
      </c>
      <c r="N1550" s="13"/>
      <c r="O1550"/>
      <c r="P1550" t="str">
        <f t="shared" si="376"/>
        <v/>
      </c>
      <c r="Q1550" t="str">
        <f>IF(ISNA(VLOOKUP(AC1550,#REF!,1)),"//","")</f>
        <v/>
      </c>
      <c r="R1550"/>
      <c r="S1550" s="43" t="e">
        <f t="shared" si="378"/>
        <v>#REF!</v>
      </c>
      <c r="T1550" s="92" t="s">
        <v>2444</v>
      </c>
      <c r="U1550" s="70" t="s">
        <v>2444</v>
      </c>
      <c r="V1550" s="70" t="s">
        <v>2444</v>
      </c>
      <c r="W1550" s="44" t="str">
        <f t="shared" si="379"/>
        <v>"LOADSS"</v>
      </c>
      <c r="X1550" s="25" t="str">
        <f t="shared" si="380"/>
        <v>LOADSS</v>
      </c>
      <c r="Y1550" s="1">
        <f t="shared" si="381"/>
        <v>1512</v>
      </c>
      <c r="Z1550" t="str">
        <f t="shared" si="382"/>
        <v>ITM_LOADSS</v>
      </c>
      <c r="AA1550" s="161" t="str">
        <f>IF(ISNA(VLOOKUP(X1550,Sheet2!J:J,1,0)),"//","")</f>
        <v>//</v>
      </c>
      <c r="AC1550" s="110" t="str">
        <f t="shared" si="383"/>
        <v>LOADSS</v>
      </c>
      <c r="AD1550" t="b">
        <f t="shared" si="384"/>
        <v>1</v>
      </c>
    </row>
    <row r="1551" spans="1:30">
      <c r="A1551" s="56">
        <f t="shared" si="385"/>
        <v>1551</v>
      </c>
      <c r="B1551" s="55">
        <f t="shared" si="386"/>
        <v>1513</v>
      </c>
      <c r="C1551" s="59" t="s">
        <v>3933</v>
      </c>
      <c r="D1551" s="59" t="s">
        <v>2785</v>
      </c>
      <c r="E1551" s="65" t="s">
        <v>186</v>
      </c>
      <c r="F1551" s="65" t="s">
        <v>186</v>
      </c>
      <c r="G1551" s="193">
        <v>0</v>
      </c>
      <c r="H1551" s="193">
        <v>0</v>
      </c>
      <c r="I1551" s="177" t="s">
        <v>3</v>
      </c>
      <c r="J1551" s="65" t="s">
        <v>1555</v>
      </c>
      <c r="K1551" s="66" t="s">
        <v>4289</v>
      </c>
      <c r="L1551" s="67"/>
      <c r="M1551" s="63" t="s">
        <v>1846</v>
      </c>
      <c r="N1551" s="13"/>
      <c r="O1551"/>
      <c r="P1551" t="str">
        <f t="shared" si="376"/>
        <v/>
      </c>
      <c r="Q1551" t="str">
        <f>IF(ISNA(VLOOKUP(AC1551,#REF!,1)),"//","")</f>
        <v/>
      </c>
      <c r="R1551"/>
      <c r="S1551" s="43" t="e">
        <f t="shared" si="378"/>
        <v>#REF!</v>
      </c>
      <c r="T1551" s="92" t="s">
        <v>2444</v>
      </c>
      <c r="U1551" s="70" t="s">
        <v>2444</v>
      </c>
      <c r="V1551" s="70" t="s">
        <v>2444</v>
      </c>
      <c r="W1551" s="44" t="str">
        <f t="shared" si="379"/>
        <v>"LOAD" STD_SIGMA</v>
      </c>
      <c r="X1551" s="25" t="str">
        <f t="shared" si="380"/>
        <v>LOADSUM</v>
      </c>
      <c r="Y1551" s="1">
        <f t="shared" si="381"/>
        <v>1513</v>
      </c>
      <c r="Z1551" t="str">
        <f t="shared" si="382"/>
        <v>ITM_LOADSIGMA</v>
      </c>
      <c r="AA1551" s="161" t="str">
        <f>IF(ISNA(VLOOKUP(X1551,Sheet2!J:J,1,0)),"//","")</f>
        <v>//</v>
      </c>
      <c r="AC1551" s="110" t="str">
        <f t="shared" si="383"/>
        <v>LOADSUM</v>
      </c>
      <c r="AD1551" t="b">
        <f t="shared" si="384"/>
        <v>1</v>
      </c>
    </row>
    <row r="1552" spans="1:30">
      <c r="A1552" s="56">
        <f t="shared" si="385"/>
        <v>1552</v>
      </c>
      <c r="B1552" s="55">
        <f t="shared" si="386"/>
        <v>1514</v>
      </c>
      <c r="C1552" s="59" t="s">
        <v>4107</v>
      </c>
      <c r="D1552" s="59" t="s">
        <v>12</v>
      </c>
      <c r="E1552" s="65" t="s">
        <v>187</v>
      </c>
      <c r="F1552" s="65" t="s">
        <v>187</v>
      </c>
      <c r="G1552" s="193">
        <v>0</v>
      </c>
      <c r="H1552" s="193">
        <v>99</v>
      </c>
      <c r="I1552" s="177" t="s">
        <v>3</v>
      </c>
      <c r="J1552" s="65" t="s">
        <v>1555</v>
      </c>
      <c r="K1552" s="66" t="s">
        <v>4289</v>
      </c>
      <c r="L1552" s="67"/>
      <c r="M1552" s="63" t="s">
        <v>1847</v>
      </c>
      <c r="N1552" s="13"/>
      <c r="O1552"/>
      <c r="P1552" t="str">
        <f t="shared" si="376"/>
        <v/>
      </c>
      <c r="Q1552" t="str">
        <f>IF(ISNA(VLOOKUP(AC1552,#REF!,1)),"//","")</f>
        <v/>
      </c>
      <c r="R1552"/>
      <c r="S1552" s="43" t="e">
        <f t="shared" si="378"/>
        <v>#REF!</v>
      </c>
      <c r="T1552" s="92" t="s">
        <v>2444</v>
      </c>
      <c r="U1552" s="70" t="s">
        <v>2444</v>
      </c>
      <c r="V1552" s="70" t="s">
        <v>2444</v>
      </c>
      <c r="W1552" s="44" t="str">
        <f t="shared" si="379"/>
        <v>"LOCR"</v>
      </c>
      <c r="X1552" s="25" t="str">
        <f t="shared" si="380"/>
        <v>LOCR</v>
      </c>
      <c r="Y1552" s="1">
        <f t="shared" si="381"/>
        <v>1514</v>
      </c>
      <c r="Z1552" t="str">
        <f t="shared" si="382"/>
        <v>ITM_LocR</v>
      </c>
      <c r="AA1552" s="161" t="str">
        <f>IF(ISNA(VLOOKUP(X1552,Sheet2!J:J,1,0)),"//","")</f>
        <v>//</v>
      </c>
      <c r="AC1552" s="110" t="str">
        <f t="shared" si="383"/>
        <v>LOCR</v>
      </c>
      <c r="AD1552" t="b">
        <f t="shared" si="384"/>
        <v>1</v>
      </c>
    </row>
    <row r="1553" spans="1:30">
      <c r="A1553" s="56">
        <f t="shared" si="385"/>
        <v>1553</v>
      </c>
      <c r="B1553" s="55">
        <f t="shared" si="386"/>
        <v>1515</v>
      </c>
      <c r="C1553" s="59" t="s">
        <v>3934</v>
      </c>
      <c r="D1553" s="59" t="s">
        <v>7</v>
      </c>
      <c r="E1553" s="65" t="s">
        <v>1303</v>
      </c>
      <c r="F1553" s="65" t="s">
        <v>1303</v>
      </c>
      <c r="G1553" s="193">
        <v>0</v>
      </c>
      <c r="H1553" s="193">
        <v>0</v>
      </c>
      <c r="I1553" s="177" t="s">
        <v>3</v>
      </c>
      <c r="J1553" s="65" t="s">
        <v>1555</v>
      </c>
      <c r="K1553" s="66" t="s">
        <v>4289</v>
      </c>
      <c r="L1553" s="67"/>
      <c r="M1553" s="63" t="s">
        <v>1848</v>
      </c>
      <c r="N1553" s="13"/>
      <c r="O1553"/>
      <c r="P1553" t="str">
        <f t="shared" si="376"/>
        <v/>
      </c>
      <c r="Q1553" t="str">
        <f>IF(ISNA(VLOOKUP(AC1553,#REF!,1)),"//","")</f>
        <v/>
      </c>
      <c r="R1553"/>
      <c r="S1553" s="43" t="e">
        <f t="shared" si="378"/>
        <v>#REF!</v>
      </c>
      <c r="T1553" s="92" t="s">
        <v>2444</v>
      </c>
      <c r="U1553" s="70" t="s">
        <v>2444</v>
      </c>
      <c r="V1553" s="70" t="s">
        <v>2444</v>
      </c>
      <c r="W1553" s="44" t="str">
        <f t="shared" si="379"/>
        <v>"LOCR?"</v>
      </c>
      <c r="X1553" s="25" t="str">
        <f t="shared" si="380"/>
        <v>LOCR?</v>
      </c>
      <c r="Y1553" s="1">
        <f t="shared" si="381"/>
        <v>1515</v>
      </c>
      <c r="Z1553" t="str">
        <f t="shared" si="382"/>
        <v>ITM_LocRQ</v>
      </c>
      <c r="AA1553" s="161" t="str">
        <f>IF(ISNA(VLOOKUP(X1553,Sheet2!J:J,1,0)),"//","")</f>
        <v>//</v>
      </c>
      <c r="AC1553" s="110" t="str">
        <f t="shared" si="383"/>
        <v>LOCR?</v>
      </c>
      <c r="AD1553" t="b">
        <f t="shared" si="384"/>
        <v>1</v>
      </c>
    </row>
    <row r="1554" spans="1:30">
      <c r="A1554" s="56">
        <f t="shared" si="385"/>
        <v>1554</v>
      </c>
      <c r="B1554" s="55">
        <f t="shared" si="386"/>
        <v>1516</v>
      </c>
      <c r="C1554" s="59" t="s">
        <v>4825</v>
      </c>
      <c r="D1554" s="59" t="s">
        <v>7</v>
      </c>
      <c r="E1554" s="65" t="s">
        <v>194</v>
      </c>
      <c r="F1554" s="65" t="s">
        <v>194</v>
      </c>
      <c r="G1554" s="193">
        <v>0</v>
      </c>
      <c r="H1554" s="193">
        <v>0</v>
      </c>
      <c r="I1554" s="177" t="s">
        <v>3</v>
      </c>
      <c r="J1554" s="65" t="s">
        <v>1555</v>
      </c>
      <c r="K1554" s="66" t="s">
        <v>4289</v>
      </c>
      <c r="L1554" s="67"/>
      <c r="M1554" s="63" t="s">
        <v>1861</v>
      </c>
      <c r="N1554" s="13"/>
      <c r="O1554"/>
      <c r="P1554" t="str">
        <f t="shared" si="376"/>
        <v/>
      </c>
      <c r="Q1554" t="str">
        <f>IF(ISNA(VLOOKUP(AC1554,#REF!,1)),"//","")</f>
        <v/>
      </c>
      <c r="R1554"/>
      <c r="S1554" s="43" t="e">
        <f t="shared" si="378"/>
        <v>#REF!</v>
      </c>
      <c r="T1554" s="92" t="s">
        <v>2444</v>
      </c>
      <c r="U1554" s="70" t="s">
        <v>2444</v>
      </c>
      <c r="V1554" s="70" t="s">
        <v>2444</v>
      </c>
      <c r="W1554" s="44" t="str">
        <f t="shared" si="379"/>
        <v>"L.R."</v>
      </c>
      <c r="X1554" s="25" t="str">
        <f t="shared" si="380"/>
        <v>L.R.</v>
      </c>
      <c r="Y1554" s="1">
        <f t="shared" si="381"/>
        <v>1516</v>
      </c>
      <c r="Z1554" t="str">
        <f t="shared" si="382"/>
        <v>ITM_LR</v>
      </c>
      <c r="AA1554" s="161" t="str">
        <f>IF(ISNA(VLOOKUP(X1554,Sheet2!J:J,1,0)),"//","")</f>
        <v>//</v>
      </c>
      <c r="AC1554" s="110" t="str">
        <f t="shared" si="383"/>
        <v>L.R.</v>
      </c>
      <c r="AD1554" t="b">
        <f t="shared" si="384"/>
        <v>1</v>
      </c>
    </row>
    <row r="1555" spans="1:30">
      <c r="A1555" s="56">
        <f t="shared" si="385"/>
        <v>1555</v>
      </c>
      <c r="B1555" s="55">
        <f t="shared" si="386"/>
        <v>1517</v>
      </c>
      <c r="C1555" s="59" t="s">
        <v>3935</v>
      </c>
      <c r="D1555" s="59" t="s">
        <v>7</v>
      </c>
      <c r="E1555" s="65" t="s">
        <v>195</v>
      </c>
      <c r="F1555" s="65" t="s">
        <v>195</v>
      </c>
      <c r="G1555" s="193">
        <v>0</v>
      </c>
      <c r="H1555" s="193">
        <v>0</v>
      </c>
      <c r="I1555" s="177" t="s">
        <v>3</v>
      </c>
      <c r="J1555" s="65" t="s">
        <v>1555</v>
      </c>
      <c r="K1555" s="66" t="s">
        <v>4289</v>
      </c>
      <c r="L1555" s="67"/>
      <c r="M1555" s="63" t="s">
        <v>1862</v>
      </c>
      <c r="N1555" s="13"/>
      <c r="O1555"/>
      <c r="P1555" t="str">
        <f t="shared" si="376"/>
        <v/>
      </c>
      <c r="Q1555" t="str">
        <f>IF(ISNA(VLOOKUP(AC1555,#REF!,1)),"//","")</f>
        <v/>
      </c>
      <c r="R1555"/>
      <c r="S1555" s="43" t="e">
        <f t="shared" si="378"/>
        <v>#REF!</v>
      </c>
      <c r="T1555" s="92" t="s">
        <v>2444</v>
      </c>
      <c r="U1555" s="70" t="s">
        <v>2444</v>
      </c>
      <c r="V1555" s="70" t="s">
        <v>2444</v>
      </c>
      <c r="W1555" s="44" t="str">
        <f t="shared" si="379"/>
        <v>"MANT"</v>
      </c>
      <c r="X1555" s="25" t="str">
        <f t="shared" si="380"/>
        <v>MANT</v>
      </c>
      <c r="Y1555" s="1">
        <f t="shared" si="381"/>
        <v>1517</v>
      </c>
      <c r="Z1555" t="str">
        <f t="shared" si="382"/>
        <v>ITM_MANT</v>
      </c>
      <c r="AA1555" s="161" t="str">
        <f>IF(ISNA(VLOOKUP(X1555,Sheet2!J:J,1,0)),"//","")</f>
        <v>//</v>
      </c>
      <c r="AC1555" s="110" t="str">
        <f t="shared" si="383"/>
        <v>MANT</v>
      </c>
      <c r="AD1555" t="b">
        <f t="shared" si="384"/>
        <v>1</v>
      </c>
    </row>
    <row r="1556" spans="1:30" s="17" customFormat="1">
      <c r="A1556" s="56">
        <f t="shared" si="385"/>
        <v>1556</v>
      </c>
      <c r="B1556" s="55">
        <f t="shared" si="386"/>
        <v>1518</v>
      </c>
      <c r="C1556" s="112" t="s">
        <v>5001</v>
      </c>
      <c r="D1556" s="112" t="s">
        <v>7</v>
      </c>
      <c r="E1556" s="137" t="s">
        <v>1316</v>
      </c>
      <c r="F1556" s="113" t="s">
        <v>4414</v>
      </c>
      <c r="G1556" s="194">
        <v>0</v>
      </c>
      <c r="H1556" s="194">
        <v>0</v>
      </c>
      <c r="I1556" s="177" t="s">
        <v>3</v>
      </c>
      <c r="J1556" s="65" t="s">
        <v>1555</v>
      </c>
      <c r="K1556" s="66" t="s">
        <v>4289</v>
      </c>
      <c r="M1556" s="138" t="s">
        <v>4673</v>
      </c>
      <c r="N1556" s="16"/>
      <c r="P1556" s="17" t="str">
        <f t="shared" si="376"/>
        <v>NOT EQUAL</v>
      </c>
      <c r="Q1556" s="17" t="str">
        <f>IF(ISNA(VLOOKUP(AC1556,#REF!,1)),"//","")</f>
        <v/>
      </c>
      <c r="S1556" s="43" t="e">
        <f t="shared" si="378"/>
        <v>#REF!</v>
      </c>
      <c r="T1556" s="110" t="s">
        <v>2444</v>
      </c>
      <c r="U1556" s="117" t="s">
        <v>2444</v>
      </c>
      <c r="V1556" s="117" t="s">
        <v>2444</v>
      </c>
      <c r="W1556" s="44" t="str">
        <f t="shared" si="379"/>
        <v>"MAT_X"</v>
      </c>
      <c r="X1556" s="25" t="str">
        <f t="shared" si="380"/>
        <v>MAT_X</v>
      </c>
      <c r="Y1556" s="1">
        <f t="shared" si="381"/>
        <v>1518</v>
      </c>
      <c r="Z1556" t="str">
        <f t="shared" si="382"/>
        <v>ITM_MATX</v>
      </c>
      <c r="AA1556" s="161" t="str">
        <f>IF(ISNA(VLOOKUP(X1556,Sheet2!J:J,1,0)),"//","")</f>
        <v>//</v>
      </c>
      <c r="AC1556" s="110" t="str">
        <f t="shared" si="383"/>
        <v>MAT_X</v>
      </c>
      <c r="AD1556" t="b">
        <f t="shared" si="384"/>
        <v>1</v>
      </c>
    </row>
    <row r="1557" spans="1:30">
      <c r="A1557" s="56">
        <f t="shared" si="385"/>
        <v>1557</v>
      </c>
      <c r="B1557" s="55">
        <f t="shared" si="386"/>
        <v>1519</v>
      </c>
      <c r="C1557" s="59" t="s">
        <v>3936</v>
      </c>
      <c r="D1557" s="59" t="s">
        <v>7</v>
      </c>
      <c r="E1557" s="65" t="s">
        <v>198</v>
      </c>
      <c r="F1557" s="65" t="s">
        <v>198</v>
      </c>
      <c r="G1557" s="193">
        <v>0</v>
      </c>
      <c r="H1557" s="193">
        <v>0</v>
      </c>
      <c r="I1557" s="177" t="s">
        <v>3</v>
      </c>
      <c r="J1557" s="65" t="s">
        <v>1555</v>
      </c>
      <c r="K1557" s="66" t="s">
        <v>4289</v>
      </c>
      <c r="L1557" s="67"/>
      <c r="M1557" s="63" t="s">
        <v>1870</v>
      </c>
      <c r="N1557" s="13"/>
      <c r="O1557"/>
      <c r="P1557" t="str">
        <f t="shared" si="376"/>
        <v/>
      </c>
      <c r="Q1557" t="str">
        <f>IF(ISNA(VLOOKUP(AC1557,#REF!,1)),"//","")</f>
        <v/>
      </c>
      <c r="R1557"/>
      <c r="S1557" s="43" t="e">
        <f t="shared" si="378"/>
        <v>#REF!</v>
      </c>
      <c r="T1557" s="92" t="s">
        <v>2962</v>
      </c>
      <c r="U1557" s="70" t="s">
        <v>2444</v>
      </c>
      <c r="V1557" s="70" t="s">
        <v>2444</v>
      </c>
      <c r="W1557" s="44" t="str">
        <f t="shared" si="379"/>
        <v>"MEM?"</v>
      </c>
      <c r="X1557" s="25" t="str">
        <f t="shared" si="380"/>
        <v>MEM?</v>
      </c>
      <c r="Y1557" s="1">
        <f t="shared" si="381"/>
        <v>1519</v>
      </c>
      <c r="Z1557" t="str">
        <f t="shared" si="382"/>
        <v>ITM_MEM</v>
      </c>
      <c r="AA1557" s="161" t="str">
        <f>IF(ISNA(VLOOKUP(X1557,Sheet2!J:J,1,0)),"//","")</f>
        <v>//</v>
      </c>
      <c r="AC1557" s="110" t="str">
        <f t="shared" si="383"/>
        <v>MEM?</v>
      </c>
      <c r="AD1557" t="b">
        <f t="shared" si="384"/>
        <v>1</v>
      </c>
    </row>
    <row r="1558" spans="1:30">
      <c r="A1558" s="56">
        <f t="shared" si="385"/>
        <v>1558</v>
      </c>
      <c r="B1558" s="55">
        <f t="shared" si="386"/>
        <v>1520</v>
      </c>
      <c r="C1558" s="59" t="s">
        <v>4105</v>
      </c>
      <c r="D1558" s="59" t="s">
        <v>7</v>
      </c>
      <c r="E1558" s="65" t="s">
        <v>199</v>
      </c>
      <c r="F1558" s="65" t="s">
        <v>199</v>
      </c>
      <c r="G1558" s="193">
        <v>0</v>
      </c>
      <c r="H1558" s="193">
        <v>0</v>
      </c>
      <c r="I1558" s="177" t="s">
        <v>3</v>
      </c>
      <c r="J1558" s="65" t="s">
        <v>1555</v>
      </c>
      <c r="K1558" s="66" t="s">
        <v>4289</v>
      </c>
      <c r="L1558" s="67"/>
      <c r="M1558" s="63" t="s">
        <v>1871</v>
      </c>
      <c r="N1558" s="13"/>
      <c r="O1558"/>
      <c r="P1558" t="str">
        <f t="shared" si="376"/>
        <v/>
      </c>
      <c r="Q1558" t="str">
        <f>IF(ISNA(VLOOKUP(AC1558,#REF!,1)),"//","")</f>
        <v/>
      </c>
      <c r="R1558"/>
      <c r="S1558" s="43" t="e">
        <f t="shared" si="378"/>
        <v>#REF!</v>
      </c>
      <c r="T1558" s="92" t="s">
        <v>2444</v>
      </c>
      <c r="U1558" s="70" t="s">
        <v>2444</v>
      </c>
      <c r="V1558" s="70" t="s">
        <v>2444</v>
      </c>
      <c r="W1558" s="44" t="str">
        <f t="shared" si="379"/>
        <v>"MENU"</v>
      </c>
      <c r="X1558" s="25" t="str">
        <f t="shared" si="380"/>
        <v>MENU</v>
      </c>
      <c r="Y1558" s="1">
        <f t="shared" si="381"/>
        <v>1520</v>
      </c>
      <c r="Z1558" t="str">
        <f t="shared" si="382"/>
        <v>ITM_MENU</v>
      </c>
      <c r="AA1558" s="161" t="str">
        <f>IF(ISNA(VLOOKUP(X1558,Sheet2!J:J,1,0)),"//","")</f>
        <v>//</v>
      </c>
      <c r="AC1558" s="110" t="str">
        <f t="shared" si="383"/>
        <v>MENU</v>
      </c>
      <c r="AD1558" t="b">
        <f t="shared" si="384"/>
        <v>1</v>
      </c>
    </row>
    <row r="1559" spans="1:30">
      <c r="A1559" s="56">
        <f t="shared" si="385"/>
        <v>1559</v>
      </c>
      <c r="B1559" s="55">
        <f t="shared" si="386"/>
        <v>1521</v>
      </c>
      <c r="C1559" s="59" t="s">
        <v>4579</v>
      </c>
      <c r="D1559" s="59" t="s">
        <v>7</v>
      </c>
      <c r="E1559" s="65" t="s">
        <v>1321</v>
      </c>
      <c r="F1559" s="65" t="s">
        <v>1321</v>
      </c>
      <c r="G1559" s="193">
        <v>0</v>
      </c>
      <c r="H1559" s="193">
        <v>0</v>
      </c>
      <c r="I1559" s="177" t="s">
        <v>3</v>
      </c>
      <c r="J1559" s="65" t="s">
        <v>1555</v>
      </c>
      <c r="K1559" s="66" t="s">
        <v>4289</v>
      </c>
      <c r="L1559" s="67"/>
      <c r="M1559" s="63" t="s">
        <v>1880</v>
      </c>
      <c r="N1559" s="13"/>
      <c r="O1559"/>
      <c r="P1559" t="str">
        <f t="shared" si="376"/>
        <v/>
      </c>
      <c r="Q1559" t="str">
        <f>IF(ISNA(VLOOKUP(AC1559,#REF!,1)),"//","")</f>
        <v/>
      </c>
      <c r="R1559"/>
      <c r="S1559" s="43" t="e">
        <f t="shared" si="378"/>
        <v>#REF!</v>
      </c>
      <c r="T1559" s="92" t="s">
        <v>2444</v>
      </c>
      <c r="U1559" s="70" t="s">
        <v>2444</v>
      </c>
      <c r="V1559" s="70" t="s">
        <v>2444</v>
      </c>
      <c r="W1559" s="44" t="str">
        <f t="shared" si="379"/>
        <v>"MONTH"</v>
      </c>
      <c r="X1559" s="25" t="str">
        <f t="shared" si="380"/>
        <v>MONTH</v>
      </c>
      <c r="Y1559" s="1">
        <f t="shared" si="381"/>
        <v>1521</v>
      </c>
      <c r="Z1559" t="str">
        <f t="shared" si="382"/>
        <v>ITM_MONTH</v>
      </c>
      <c r="AA1559" s="161" t="str">
        <f>IF(ISNA(VLOOKUP(X1559,Sheet2!J:J,1,0)),"//","")</f>
        <v>//</v>
      </c>
      <c r="AC1559" s="110" t="str">
        <f t="shared" si="383"/>
        <v>MONTH</v>
      </c>
      <c r="AD1559" t="b">
        <f t="shared" si="384"/>
        <v>1</v>
      </c>
    </row>
    <row r="1560" spans="1:30">
      <c r="A1560" s="56">
        <f t="shared" si="385"/>
        <v>1560</v>
      </c>
      <c r="B1560" s="55">
        <f t="shared" si="386"/>
        <v>1522</v>
      </c>
      <c r="C1560" s="59" t="s">
        <v>4105</v>
      </c>
      <c r="D1560" s="59" t="s">
        <v>7</v>
      </c>
      <c r="E1560" s="65" t="s">
        <v>1322</v>
      </c>
      <c r="F1560" s="65" t="s">
        <v>1322</v>
      </c>
      <c r="G1560" s="193">
        <v>0</v>
      </c>
      <c r="H1560" s="193">
        <v>0</v>
      </c>
      <c r="I1560" s="177" t="s">
        <v>3</v>
      </c>
      <c r="J1560" s="65" t="s">
        <v>1555</v>
      </c>
      <c r="K1560" s="66" t="s">
        <v>4289</v>
      </c>
      <c r="L1560" s="67"/>
      <c r="M1560" s="63" t="s">
        <v>1884</v>
      </c>
      <c r="N1560" s="13"/>
      <c r="O1560"/>
      <c r="P1560" t="str">
        <f t="shared" si="376"/>
        <v/>
      </c>
      <c r="Q1560" t="str">
        <f>IF(ISNA(VLOOKUP(AC1560,#REF!,1)),"//","")</f>
        <v/>
      </c>
      <c r="R1560"/>
      <c r="S1560" s="43" t="e">
        <f t="shared" si="378"/>
        <v>#REF!</v>
      </c>
      <c r="T1560" s="92" t="s">
        <v>2444</v>
      </c>
      <c r="U1560" s="70" t="s">
        <v>2444</v>
      </c>
      <c r="V1560" s="70" t="s">
        <v>2444</v>
      </c>
      <c r="W1560" s="44" t="str">
        <f t="shared" si="379"/>
        <v>"MSG"</v>
      </c>
      <c r="X1560" s="25" t="str">
        <f t="shared" si="380"/>
        <v>MSG</v>
      </c>
      <c r="Y1560" s="1">
        <f t="shared" si="381"/>
        <v>1522</v>
      </c>
      <c r="Z1560" t="str">
        <f t="shared" si="382"/>
        <v>ITM_MSG</v>
      </c>
      <c r="AA1560" s="161" t="str">
        <f>IF(ISNA(VLOOKUP(X1560,Sheet2!J:J,1,0)),"//","")</f>
        <v>//</v>
      </c>
      <c r="AC1560" s="110" t="str">
        <f t="shared" si="383"/>
        <v>MSG</v>
      </c>
      <c r="AD1560" t="b">
        <f t="shared" si="384"/>
        <v>1</v>
      </c>
    </row>
    <row r="1561" spans="1:30">
      <c r="A1561" s="56">
        <f t="shared" si="385"/>
        <v>1561</v>
      </c>
      <c r="B1561" s="55">
        <f t="shared" si="386"/>
        <v>1523</v>
      </c>
      <c r="C1561" s="59" t="s">
        <v>3913</v>
      </c>
      <c r="D1561" s="59" t="s">
        <v>4801</v>
      </c>
      <c r="E1561" s="65" t="s">
        <v>211</v>
      </c>
      <c r="F1561" s="65" t="s">
        <v>211</v>
      </c>
      <c r="G1561" s="193">
        <v>0</v>
      </c>
      <c r="H1561" s="193">
        <v>0</v>
      </c>
      <c r="I1561" s="177" t="s">
        <v>3</v>
      </c>
      <c r="J1561" s="65" t="s">
        <v>1555</v>
      </c>
      <c r="K1561" s="66" t="s">
        <v>4289</v>
      </c>
      <c r="L1561" s="67"/>
      <c r="M1561" s="63" t="s">
        <v>1887</v>
      </c>
      <c r="N1561" s="13"/>
      <c r="O1561"/>
      <c r="P1561" t="str">
        <f t="shared" si="376"/>
        <v/>
      </c>
      <c r="Q1561" t="str">
        <f>IF(ISNA(VLOOKUP(AC1561,#REF!,1)),"//","")</f>
        <v/>
      </c>
      <c r="R1561"/>
      <c r="S1561" s="43" t="e">
        <f t="shared" si="378"/>
        <v>#REF!</v>
      </c>
      <c r="T1561" s="92" t="s">
        <v>2444</v>
      </c>
      <c r="U1561" s="70" t="s">
        <v>2868</v>
      </c>
      <c r="V1561" s="70" t="s">
        <v>2444</v>
      </c>
      <c r="W1561" s="44" t="str">
        <f t="shared" si="379"/>
        <v>"MUL" STD_PI</v>
      </c>
      <c r="X1561" s="25" t="str">
        <f t="shared" si="380"/>
        <v>MULPI</v>
      </c>
      <c r="Y1561" s="1">
        <f t="shared" si="381"/>
        <v>1523</v>
      </c>
      <c r="Z1561" t="str">
        <f t="shared" si="382"/>
        <v>ITM_MULPI</v>
      </c>
      <c r="AA1561" s="161" t="str">
        <f>IF(ISNA(VLOOKUP(X1561,Sheet2!J:J,1,0)),"//","")</f>
        <v/>
      </c>
      <c r="AC1561" s="110" t="str">
        <f t="shared" si="383"/>
        <v>MULPI</v>
      </c>
      <c r="AD1561" t="b">
        <f t="shared" si="384"/>
        <v>1</v>
      </c>
    </row>
    <row r="1562" spans="1:30">
      <c r="A1562" s="56">
        <f t="shared" si="385"/>
        <v>1562</v>
      </c>
      <c r="B1562" s="55">
        <f t="shared" si="386"/>
        <v>1524</v>
      </c>
      <c r="C1562" s="59" t="s">
        <v>4105</v>
      </c>
      <c r="D1562" s="59" t="s">
        <v>7</v>
      </c>
      <c r="E1562" s="65" t="s">
        <v>212</v>
      </c>
      <c r="F1562" s="65" t="s">
        <v>212</v>
      </c>
      <c r="G1562" s="193">
        <v>0</v>
      </c>
      <c r="H1562" s="193">
        <v>0</v>
      </c>
      <c r="I1562" s="177" t="s">
        <v>3</v>
      </c>
      <c r="J1562" s="65" t="s">
        <v>1555</v>
      </c>
      <c r="K1562" s="66" t="s">
        <v>4289</v>
      </c>
      <c r="L1562" s="67"/>
      <c r="M1562" s="63" t="s">
        <v>1888</v>
      </c>
      <c r="N1562" s="13"/>
      <c r="O1562"/>
      <c r="P1562" t="str">
        <f t="shared" si="376"/>
        <v/>
      </c>
      <c r="Q1562" t="str">
        <f>IF(ISNA(VLOOKUP(AC1562,#REF!,1)),"//","")</f>
        <v/>
      </c>
      <c r="R1562"/>
      <c r="S1562" s="43" t="e">
        <f t="shared" si="378"/>
        <v>#REF!</v>
      </c>
      <c r="T1562" s="92" t="s">
        <v>2444</v>
      </c>
      <c r="U1562" s="70" t="s">
        <v>2444</v>
      </c>
      <c r="V1562" s="70" t="s">
        <v>2444</v>
      </c>
      <c r="W1562" s="44" t="str">
        <f t="shared" si="379"/>
        <v>"MVAR"</v>
      </c>
      <c r="X1562" s="25" t="str">
        <f t="shared" si="380"/>
        <v>MVAR</v>
      </c>
      <c r="Y1562" s="1">
        <f t="shared" si="381"/>
        <v>1524</v>
      </c>
      <c r="Z1562" t="str">
        <f t="shared" si="382"/>
        <v>ITM_MVAR</v>
      </c>
      <c r="AA1562" s="161" t="str">
        <f>IF(ISNA(VLOOKUP(X1562,Sheet2!J:J,1,0)),"//","")</f>
        <v>//</v>
      </c>
      <c r="AC1562" s="110" t="str">
        <f t="shared" si="383"/>
        <v>MVAR</v>
      </c>
      <c r="AD1562" t="b">
        <f t="shared" si="384"/>
        <v>1</v>
      </c>
    </row>
    <row r="1563" spans="1:30">
      <c r="A1563" s="56">
        <f t="shared" si="385"/>
        <v>1563</v>
      </c>
      <c r="B1563" s="55">
        <f t="shared" si="386"/>
        <v>1525</v>
      </c>
      <c r="C1563" t="s">
        <v>5003</v>
      </c>
      <c r="D1563" t="s">
        <v>7</v>
      </c>
      <c r="E1563" s="65" t="s">
        <v>1323</v>
      </c>
      <c r="F1563" s="65" t="s">
        <v>216</v>
      </c>
      <c r="G1563" s="193">
        <v>0</v>
      </c>
      <c r="H1563">
        <v>0</v>
      </c>
      <c r="I1563" t="s">
        <v>3</v>
      </c>
      <c r="J1563" t="s">
        <v>1555</v>
      </c>
      <c r="K1563" t="s">
        <v>5002</v>
      </c>
      <c r="L1563" s="67"/>
      <c r="M1563" s="63" t="s">
        <v>1892</v>
      </c>
      <c r="N1563" s="13"/>
      <c r="O1563"/>
      <c r="P1563" t="str">
        <f t="shared" si="376"/>
        <v>NOT EQUAL</v>
      </c>
      <c r="Q1563" t="str">
        <f>IF(ISNA(VLOOKUP(AC1563,#REF!,1)),"//","")</f>
        <v/>
      </c>
      <c r="R1563"/>
      <c r="S1563" s="43" t="e">
        <f t="shared" si="378"/>
        <v>#REF!</v>
      </c>
      <c r="T1563" s="92" t="s">
        <v>2444</v>
      </c>
      <c r="U1563" s="70" t="s">
        <v>2444</v>
      </c>
      <c r="V1563" s="70" t="s">
        <v>2444</v>
      </c>
      <c r="W1563" s="44" t="str">
        <f t="shared" si="379"/>
        <v>"M.DELR"</v>
      </c>
      <c r="X1563" s="25" t="str">
        <f t="shared" si="380"/>
        <v>M.DELR</v>
      </c>
      <c r="Y1563" s="1">
        <f t="shared" si="381"/>
        <v>1525</v>
      </c>
      <c r="Z1563" t="str">
        <f t="shared" si="382"/>
        <v>ITM_M_DELR</v>
      </c>
      <c r="AA1563" s="161" t="str">
        <f>IF(ISNA(VLOOKUP(X1563,Sheet2!J:J,1,0)),"//","")</f>
        <v>//</v>
      </c>
      <c r="AC1563" s="110" t="str">
        <f t="shared" si="383"/>
        <v>M.DELR</v>
      </c>
      <c r="AD1563" t="b">
        <f t="shared" si="384"/>
        <v>1</v>
      </c>
    </row>
    <row r="1564" spans="1:30">
      <c r="A1564" s="56">
        <f t="shared" si="385"/>
        <v>1564</v>
      </c>
      <c r="B1564" s="55">
        <f t="shared" si="386"/>
        <v>1526</v>
      </c>
      <c r="C1564" t="s">
        <v>5004</v>
      </c>
      <c r="D1564" t="s">
        <v>5005</v>
      </c>
      <c r="E1564" s="65" t="s">
        <v>1324</v>
      </c>
      <c r="F1564" s="65" t="s">
        <v>1325</v>
      </c>
      <c r="G1564" s="193">
        <v>0</v>
      </c>
      <c r="H1564">
        <v>99</v>
      </c>
      <c r="I1564" t="s">
        <v>3</v>
      </c>
      <c r="J1564" t="s">
        <v>1556</v>
      </c>
      <c r="K1564" t="s">
        <v>5002</v>
      </c>
      <c r="L1564" s="67"/>
      <c r="M1564" s="63" t="s">
        <v>1893</v>
      </c>
      <c r="N1564" s="13"/>
      <c r="O1564"/>
      <c r="P1564" t="str">
        <f t="shared" si="376"/>
        <v>NOT EQUAL</v>
      </c>
      <c r="Q1564" t="str">
        <f>IF(ISNA(VLOOKUP(AC1564,#REF!,1)),"//","")</f>
        <v/>
      </c>
      <c r="R1564"/>
      <c r="S1564" s="43" t="e">
        <f t="shared" si="378"/>
        <v>#REF!</v>
      </c>
      <c r="T1564" s="92" t="s">
        <v>2444</v>
      </c>
      <c r="U1564" s="70" t="s">
        <v>2444</v>
      </c>
      <c r="V1564" s="70" t="s">
        <v>2444</v>
      </c>
      <c r="W1564" s="44" t="str">
        <f t="shared" si="379"/>
        <v/>
      </c>
      <c r="X1564" s="25" t="str">
        <f t="shared" si="380"/>
        <v/>
      </c>
      <c r="Y1564" s="1">
        <f t="shared" si="381"/>
        <v>1526</v>
      </c>
      <c r="Z1564" t="str">
        <f t="shared" si="382"/>
        <v>ITM_M_DIM</v>
      </c>
      <c r="AA1564" s="161" t="str">
        <f>IF(ISNA(VLOOKUP(X1564,Sheet2!J:J,1,0)),"//","")</f>
        <v/>
      </c>
      <c r="AC1564" s="110" t="str">
        <f t="shared" si="383"/>
        <v/>
      </c>
      <c r="AD1564" t="b">
        <f t="shared" si="384"/>
        <v>1</v>
      </c>
    </row>
    <row r="1565" spans="1:30">
      <c r="A1565" s="56">
        <f t="shared" si="385"/>
        <v>1565</v>
      </c>
      <c r="B1565" s="55">
        <f t="shared" si="386"/>
        <v>1527</v>
      </c>
      <c r="C1565" t="s">
        <v>5006</v>
      </c>
      <c r="D1565" t="s">
        <v>7</v>
      </c>
      <c r="E1565" s="65" t="s">
        <v>1326</v>
      </c>
      <c r="F1565" s="65" t="s">
        <v>217</v>
      </c>
      <c r="G1565" s="193">
        <v>0</v>
      </c>
      <c r="H1565">
        <v>0</v>
      </c>
      <c r="I1565" t="s">
        <v>3</v>
      </c>
      <c r="J1565" t="s">
        <v>1555</v>
      </c>
      <c r="K1565" t="s">
        <v>5002</v>
      </c>
      <c r="L1565" s="67"/>
      <c r="M1565" s="63" t="s">
        <v>1894</v>
      </c>
      <c r="N1565" s="13"/>
      <c r="O1565"/>
      <c r="P1565" t="str">
        <f t="shared" si="376"/>
        <v>NOT EQUAL</v>
      </c>
      <c r="Q1565" t="str">
        <f>IF(ISNA(VLOOKUP(AC1565,#REF!,1)),"//","")</f>
        <v/>
      </c>
      <c r="R1565"/>
      <c r="S1565" s="43" t="e">
        <f t="shared" si="378"/>
        <v>#REF!</v>
      </c>
      <c r="T1565" s="92" t="s">
        <v>2444</v>
      </c>
      <c r="U1565" s="70" t="s">
        <v>2444</v>
      </c>
      <c r="V1565" s="70" t="s">
        <v>2444</v>
      </c>
      <c r="W1565" s="44" t="str">
        <f t="shared" si="379"/>
        <v>"M.DIM?"</v>
      </c>
      <c r="X1565" s="25" t="str">
        <f t="shared" si="380"/>
        <v>M.DIM?</v>
      </c>
      <c r="Y1565" s="1">
        <f t="shared" si="381"/>
        <v>1527</v>
      </c>
      <c r="Z1565" t="str">
        <f t="shared" si="382"/>
        <v>ITM_M_DIMQ</v>
      </c>
      <c r="AA1565" s="161" t="str">
        <f>IF(ISNA(VLOOKUP(X1565,Sheet2!J:J,1,0)),"//","")</f>
        <v>//</v>
      </c>
      <c r="AC1565" s="110" t="str">
        <f t="shared" si="383"/>
        <v>M.DIM?</v>
      </c>
      <c r="AD1565" t="b">
        <f t="shared" si="384"/>
        <v>1</v>
      </c>
    </row>
    <row r="1566" spans="1:30">
      <c r="A1566" s="56">
        <f t="shared" si="385"/>
        <v>1566</v>
      </c>
      <c r="B1566" s="55">
        <f t="shared" si="386"/>
        <v>1528</v>
      </c>
      <c r="C1566" t="s">
        <v>3918</v>
      </c>
      <c r="D1566" t="s">
        <v>1895</v>
      </c>
      <c r="E1566" s="65" t="s">
        <v>218</v>
      </c>
      <c r="F1566" s="65" t="s">
        <v>218</v>
      </c>
      <c r="G1566" s="193">
        <v>0</v>
      </c>
      <c r="H1566">
        <v>0</v>
      </c>
      <c r="I1566" t="s">
        <v>3</v>
      </c>
      <c r="J1566" t="s">
        <v>1555</v>
      </c>
      <c r="K1566" t="s">
        <v>5002</v>
      </c>
      <c r="L1566" s="67"/>
      <c r="M1566" s="63" t="s">
        <v>1895</v>
      </c>
      <c r="N1566" s="13"/>
      <c r="O1566"/>
      <c r="P1566" t="str">
        <f t="shared" si="376"/>
        <v/>
      </c>
      <c r="Q1566" t="str">
        <f>IF(ISNA(VLOOKUP(AC1566,#REF!,1)),"//","")</f>
        <v/>
      </c>
      <c r="R1566"/>
      <c r="S1566" s="43" t="e">
        <f t="shared" si="378"/>
        <v>#REF!</v>
      </c>
      <c r="T1566" s="92" t="s">
        <v>2444</v>
      </c>
      <c r="U1566" s="70" t="s">
        <v>2444</v>
      </c>
      <c r="V1566" s="70" t="s">
        <v>2444</v>
      </c>
      <c r="W1566" s="44" t="str">
        <f t="shared" si="379"/>
        <v>"M.DY"</v>
      </c>
      <c r="X1566" s="25" t="str">
        <f t="shared" si="380"/>
        <v>M.DY</v>
      </c>
      <c r="Y1566" s="1">
        <f t="shared" si="381"/>
        <v>1528</v>
      </c>
      <c r="Z1566" t="str">
        <f t="shared" si="382"/>
        <v>ITM_MDY</v>
      </c>
      <c r="AA1566" s="161" t="str">
        <f>IF(ISNA(VLOOKUP(X1566,Sheet2!J:J,1,0)),"//","")</f>
        <v>//</v>
      </c>
      <c r="AC1566" s="110" t="str">
        <f t="shared" si="383"/>
        <v>M.DY</v>
      </c>
      <c r="AD1566" t="b">
        <f t="shared" si="384"/>
        <v>1</v>
      </c>
    </row>
    <row r="1567" spans="1:30">
      <c r="A1567" s="56">
        <f t="shared" si="385"/>
        <v>1567</v>
      </c>
      <c r="B1567" s="55">
        <f t="shared" si="386"/>
        <v>1529</v>
      </c>
      <c r="C1567" t="s">
        <v>5007</v>
      </c>
      <c r="D1567" t="s">
        <v>7</v>
      </c>
      <c r="E1567" s="65" t="s">
        <v>1327</v>
      </c>
      <c r="F1567" s="65" t="s">
        <v>90</v>
      </c>
      <c r="G1567" s="193">
        <v>0</v>
      </c>
      <c r="H1567">
        <v>0</v>
      </c>
      <c r="I1567" t="s">
        <v>3</v>
      </c>
      <c r="J1567" t="s">
        <v>1556</v>
      </c>
      <c r="K1567" t="s">
        <v>5002</v>
      </c>
      <c r="L1567" s="67"/>
      <c r="M1567" s="63" t="s">
        <v>1896</v>
      </c>
      <c r="N1567" s="13"/>
      <c r="O1567"/>
      <c r="P1567" t="str">
        <f t="shared" si="376"/>
        <v>NOT EQUAL</v>
      </c>
      <c r="Q1567" t="str">
        <f>IF(ISNA(VLOOKUP(AC1567,#REF!,1)),"//","")</f>
        <v/>
      </c>
      <c r="R1567"/>
      <c r="S1567" s="43" t="e">
        <f t="shared" si="378"/>
        <v>#REF!</v>
      </c>
      <c r="T1567" s="92" t="s">
        <v>2444</v>
      </c>
      <c r="U1567" s="70" t="s">
        <v>2444</v>
      </c>
      <c r="V1567" s="70" t="s">
        <v>2444</v>
      </c>
      <c r="W1567" s="44" t="str">
        <f t="shared" si="379"/>
        <v/>
      </c>
      <c r="X1567" s="25" t="str">
        <f t="shared" si="380"/>
        <v/>
      </c>
      <c r="Y1567" s="1">
        <f t="shared" si="381"/>
        <v>1529</v>
      </c>
      <c r="Z1567" t="str">
        <f t="shared" si="382"/>
        <v>ITM_M_EDI</v>
      </c>
      <c r="AA1567" s="161" t="str">
        <f>IF(ISNA(VLOOKUP(X1567,Sheet2!J:J,1,0)),"//","")</f>
        <v/>
      </c>
      <c r="AC1567" s="110" t="str">
        <f t="shared" si="383"/>
        <v/>
      </c>
      <c r="AD1567" t="b">
        <f t="shared" si="384"/>
        <v>1</v>
      </c>
    </row>
    <row r="1568" spans="1:30">
      <c r="A1568" s="56">
        <f t="shared" si="385"/>
        <v>1568</v>
      </c>
      <c r="B1568" s="55">
        <f t="shared" si="386"/>
        <v>1530</v>
      </c>
      <c r="C1568" t="s">
        <v>5007</v>
      </c>
      <c r="D1568" t="s">
        <v>2486</v>
      </c>
      <c r="E1568" s="65" t="s">
        <v>1328</v>
      </c>
      <c r="F1568" s="65" t="s">
        <v>219</v>
      </c>
      <c r="G1568" s="193">
        <v>0</v>
      </c>
      <c r="H1568">
        <v>99</v>
      </c>
      <c r="I1568" t="s">
        <v>3</v>
      </c>
      <c r="J1568" t="s">
        <v>1556</v>
      </c>
      <c r="K1568" t="s">
        <v>5002</v>
      </c>
      <c r="L1568" s="67"/>
      <c r="M1568" s="63" t="s">
        <v>2805</v>
      </c>
      <c r="N1568" s="13"/>
      <c r="O1568"/>
      <c r="P1568" t="str">
        <f t="shared" si="376"/>
        <v>NOT EQUAL</v>
      </c>
      <c r="Q1568" t="str">
        <f>IF(ISNA(VLOOKUP(AC1568,#REF!,1)),"//","")</f>
        <v/>
      </c>
      <c r="R1568"/>
      <c r="S1568" s="43" t="e">
        <f t="shared" si="378"/>
        <v>#REF!</v>
      </c>
      <c r="T1568" s="92" t="s">
        <v>2444</v>
      </c>
      <c r="U1568" s="70" t="s">
        <v>2444</v>
      </c>
      <c r="V1568" s="70" t="s">
        <v>2444</v>
      </c>
      <c r="W1568" s="44" t="str">
        <f t="shared" si="379"/>
        <v/>
      </c>
      <c r="X1568" s="25" t="str">
        <f t="shared" si="380"/>
        <v/>
      </c>
      <c r="Y1568" s="1">
        <f t="shared" si="381"/>
        <v>1530</v>
      </c>
      <c r="Z1568" t="str">
        <f t="shared" si="382"/>
        <v>ITM_M_EDIN</v>
      </c>
      <c r="AA1568" s="161" t="str">
        <f>IF(ISNA(VLOOKUP(X1568,Sheet2!J:J,1,0)),"//","")</f>
        <v/>
      </c>
      <c r="AC1568" s="110" t="str">
        <f t="shared" si="383"/>
        <v/>
      </c>
      <c r="AD1568" t="b">
        <f t="shared" si="384"/>
        <v>1</v>
      </c>
    </row>
    <row r="1569" spans="1:30">
      <c r="A1569" s="56">
        <f t="shared" si="385"/>
        <v>1569</v>
      </c>
      <c r="B1569" s="55">
        <f t="shared" si="386"/>
        <v>1531</v>
      </c>
      <c r="C1569" t="s">
        <v>5008</v>
      </c>
      <c r="D1569" t="s">
        <v>7</v>
      </c>
      <c r="E1569" s="65" t="s">
        <v>1330</v>
      </c>
      <c r="F1569" s="65" t="s">
        <v>1331</v>
      </c>
      <c r="G1569" s="193">
        <v>0</v>
      </c>
      <c r="H1569">
        <v>0</v>
      </c>
      <c r="I1569" t="s">
        <v>3</v>
      </c>
      <c r="J1569" t="s">
        <v>1555</v>
      </c>
      <c r="K1569" t="s">
        <v>5002</v>
      </c>
      <c r="L1569" s="67"/>
      <c r="M1569" s="63" t="s">
        <v>1897</v>
      </c>
      <c r="N1569" s="13"/>
      <c r="O1569"/>
      <c r="P1569" t="str">
        <f t="shared" si="376"/>
        <v>NOT EQUAL</v>
      </c>
      <c r="Q1569" t="str">
        <f>IF(ISNA(VLOOKUP(AC1569,#REF!,1)),"//","")</f>
        <v/>
      </c>
      <c r="R1569"/>
      <c r="S1569" s="43" t="e">
        <f t="shared" si="378"/>
        <v>#REF!</v>
      </c>
      <c r="T1569" s="92" t="s">
        <v>2444</v>
      </c>
      <c r="U1569" s="70" t="s">
        <v>2444</v>
      </c>
      <c r="V1569" s="70" t="s">
        <v>2444</v>
      </c>
      <c r="W1569" s="44" t="str">
        <f t="shared" si="379"/>
        <v>"M.GET"</v>
      </c>
      <c r="X1569" s="25" t="str">
        <f t="shared" si="380"/>
        <v>M.GET</v>
      </c>
      <c r="Y1569" s="1">
        <f t="shared" si="381"/>
        <v>1531</v>
      </c>
      <c r="Z1569" t="str">
        <f t="shared" si="382"/>
        <v>ITM_M_GET</v>
      </c>
      <c r="AA1569" s="161" t="str">
        <f>IF(ISNA(VLOOKUP(X1569,Sheet2!J:J,1,0)),"//","")</f>
        <v>//</v>
      </c>
      <c r="AC1569" s="110" t="str">
        <f t="shared" si="383"/>
        <v>M.GET</v>
      </c>
      <c r="AD1569" t="b">
        <f t="shared" si="384"/>
        <v>1</v>
      </c>
    </row>
    <row r="1570" spans="1:30">
      <c r="A1570" s="56">
        <f t="shared" si="385"/>
        <v>1570</v>
      </c>
      <c r="B1570" s="55">
        <f t="shared" si="386"/>
        <v>1532</v>
      </c>
      <c r="C1570" t="s">
        <v>5009</v>
      </c>
      <c r="D1570" t="s">
        <v>7</v>
      </c>
      <c r="E1570" s="65" t="s">
        <v>1332</v>
      </c>
      <c r="F1570" s="65" t="s">
        <v>220</v>
      </c>
      <c r="G1570" s="193">
        <v>0</v>
      </c>
      <c r="H1570">
        <v>0</v>
      </c>
      <c r="I1570" t="s">
        <v>3</v>
      </c>
      <c r="J1570" t="s">
        <v>1555</v>
      </c>
      <c r="K1570" t="s">
        <v>5002</v>
      </c>
      <c r="L1570" s="67"/>
      <c r="M1570" s="63" t="s">
        <v>1898</v>
      </c>
      <c r="N1570" s="13"/>
      <c r="O1570"/>
      <c r="P1570" t="str">
        <f t="shared" si="376"/>
        <v>NOT EQUAL</v>
      </c>
      <c r="Q1570" t="str">
        <f>IF(ISNA(VLOOKUP(AC1570,#REF!,1)),"//","")</f>
        <v/>
      </c>
      <c r="R1570"/>
      <c r="S1570" s="43" t="e">
        <f t="shared" si="378"/>
        <v>#REF!</v>
      </c>
      <c r="T1570" s="92" t="s">
        <v>2444</v>
      </c>
      <c r="U1570" s="70" t="s">
        <v>2444</v>
      </c>
      <c r="V1570" s="70" t="s">
        <v>2444</v>
      </c>
      <c r="W1570" s="44" t="str">
        <f t="shared" si="379"/>
        <v>"M.GOTO"</v>
      </c>
      <c r="X1570" s="25" t="str">
        <f t="shared" si="380"/>
        <v>M.GOTO</v>
      </c>
      <c r="Y1570" s="1">
        <f t="shared" si="381"/>
        <v>1532</v>
      </c>
      <c r="Z1570" t="str">
        <f t="shared" si="382"/>
        <v>ITM_M_GOTO</v>
      </c>
      <c r="AA1570" s="161" t="str">
        <f>IF(ISNA(VLOOKUP(X1570,Sheet2!J:J,1,0)),"//","")</f>
        <v>//</v>
      </c>
      <c r="AC1570" s="110" t="str">
        <f t="shared" si="383"/>
        <v>M.GOTO</v>
      </c>
      <c r="AD1570" t="b">
        <f t="shared" si="384"/>
        <v>1</v>
      </c>
    </row>
    <row r="1571" spans="1:30">
      <c r="A1571" s="56">
        <f t="shared" si="385"/>
        <v>1571</v>
      </c>
      <c r="B1571" s="55">
        <f t="shared" si="386"/>
        <v>1533</v>
      </c>
      <c r="C1571" t="s">
        <v>5010</v>
      </c>
      <c r="D1571" t="s">
        <v>5011</v>
      </c>
      <c r="E1571" s="65" t="s">
        <v>1333</v>
      </c>
      <c r="F1571" s="65" t="s">
        <v>221</v>
      </c>
      <c r="G1571" s="193">
        <v>0</v>
      </c>
      <c r="H1571">
        <v>0</v>
      </c>
      <c r="I1571" t="s">
        <v>3</v>
      </c>
      <c r="J1571" t="s">
        <v>1556</v>
      </c>
      <c r="K1571" t="s">
        <v>4125</v>
      </c>
      <c r="L1571" s="67"/>
      <c r="M1571" s="63" t="s">
        <v>1899</v>
      </c>
      <c r="N1571" s="13"/>
      <c r="O1571"/>
      <c r="P1571" t="str">
        <f t="shared" si="376"/>
        <v>NOT EQUAL</v>
      </c>
      <c r="Q1571" t="str">
        <f>IF(ISNA(VLOOKUP(AC1571,#REF!,1)),"//","")</f>
        <v/>
      </c>
      <c r="R1571"/>
      <c r="S1571" s="43" t="e">
        <f t="shared" si="378"/>
        <v>#REF!</v>
      </c>
      <c r="T1571" s="92" t="s">
        <v>2444</v>
      </c>
      <c r="U1571" s="70" t="s">
        <v>2444</v>
      </c>
      <c r="V1571" s="70" t="s">
        <v>2444</v>
      </c>
      <c r="W1571" s="44" t="str">
        <f t="shared" si="379"/>
        <v/>
      </c>
      <c r="X1571" s="25" t="str">
        <f t="shared" si="380"/>
        <v/>
      </c>
      <c r="Y1571" s="1">
        <f t="shared" si="381"/>
        <v>1533</v>
      </c>
      <c r="Z1571" t="str">
        <f t="shared" si="382"/>
        <v>ITM_M_GROW</v>
      </c>
      <c r="AA1571" s="161" t="str">
        <f>IF(ISNA(VLOOKUP(X1571,Sheet2!J:J,1,0)),"//","")</f>
        <v/>
      </c>
      <c r="AC1571" s="110" t="str">
        <f t="shared" si="383"/>
        <v/>
      </c>
      <c r="AD1571" t="b">
        <f t="shared" si="384"/>
        <v>1</v>
      </c>
    </row>
    <row r="1572" spans="1:30">
      <c r="A1572" s="56">
        <f t="shared" si="385"/>
        <v>1572</v>
      </c>
      <c r="B1572" s="55">
        <f t="shared" si="386"/>
        <v>1534</v>
      </c>
      <c r="C1572" t="s">
        <v>5012</v>
      </c>
      <c r="D1572" t="s">
        <v>7</v>
      </c>
      <c r="E1572" s="65" t="s">
        <v>1334</v>
      </c>
      <c r="F1572" s="65" t="s">
        <v>222</v>
      </c>
      <c r="G1572" s="193">
        <v>0</v>
      </c>
      <c r="H1572">
        <v>0</v>
      </c>
      <c r="I1572" t="s">
        <v>3</v>
      </c>
      <c r="J1572" t="s">
        <v>1555</v>
      </c>
      <c r="K1572" t="s">
        <v>5002</v>
      </c>
      <c r="L1572" s="67"/>
      <c r="M1572" s="63" t="s">
        <v>1900</v>
      </c>
      <c r="N1572" s="13"/>
      <c r="O1572"/>
      <c r="P1572" t="str">
        <f t="shared" si="376"/>
        <v>NOT EQUAL</v>
      </c>
      <c r="Q1572" t="str">
        <f>IF(ISNA(VLOOKUP(AC1572,#REF!,1)),"//","")</f>
        <v/>
      </c>
      <c r="R1572"/>
      <c r="S1572" s="43" t="e">
        <f t="shared" si="378"/>
        <v>#REF!</v>
      </c>
      <c r="T1572" s="92" t="s">
        <v>2444</v>
      </c>
      <c r="U1572" s="70" t="s">
        <v>2444</v>
      </c>
      <c r="V1572" s="70" t="s">
        <v>2444</v>
      </c>
      <c r="W1572" s="44" t="str">
        <f t="shared" si="379"/>
        <v>"M.INSR"</v>
      </c>
      <c r="X1572" s="25" t="str">
        <f t="shared" si="380"/>
        <v>M.INSR</v>
      </c>
      <c r="Y1572" s="1">
        <f t="shared" si="381"/>
        <v>1534</v>
      </c>
      <c r="Z1572" t="str">
        <f t="shared" si="382"/>
        <v>ITM_M_INSR</v>
      </c>
      <c r="AA1572" s="161" t="str">
        <f>IF(ISNA(VLOOKUP(X1572,Sheet2!J:J,1,0)),"//","")</f>
        <v>//</v>
      </c>
      <c r="AC1572" s="110" t="str">
        <f t="shared" si="383"/>
        <v>M.INSR</v>
      </c>
      <c r="AD1572" t="b">
        <f t="shared" si="384"/>
        <v>1</v>
      </c>
    </row>
    <row r="1573" spans="1:30">
      <c r="A1573" s="56">
        <f t="shared" si="385"/>
        <v>1573</v>
      </c>
      <c r="B1573" s="55">
        <f t="shared" si="386"/>
        <v>1535</v>
      </c>
      <c r="C1573" t="s">
        <v>5013</v>
      </c>
      <c r="D1573" t="s">
        <v>7</v>
      </c>
      <c r="E1573" s="65" t="s">
        <v>223</v>
      </c>
      <c r="F1573" s="65" t="s">
        <v>223</v>
      </c>
      <c r="G1573" s="193">
        <v>0</v>
      </c>
      <c r="H1573">
        <v>0</v>
      </c>
      <c r="I1573" t="s">
        <v>3</v>
      </c>
      <c r="J1573" t="s">
        <v>1555</v>
      </c>
      <c r="K1573" t="s">
        <v>5002</v>
      </c>
      <c r="L1573" s="67"/>
      <c r="M1573" s="63" t="s">
        <v>1901</v>
      </c>
      <c r="N1573" s="13"/>
      <c r="O1573"/>
      <c r="P1573" t="str">
        <f t="shared" si="376"/>
        <v/>
      </c>
      <c r="Q1573" t="str">
        <f>IF(ISNA(VLOOKUP(AC1573,#REF!,1)),"//","")</f>
        <v/>
      </c>
      <c r="R1573"/>
      <c r="S1573" s="43" t="e">
        <f t="shared" si="378"/>
        <v>#REF!</v>
      </c>
      <c r="T1573" s="92" t="s">
        <v>2444</v>
      </c>
      <c r="U1573" s="70" t="s">
        <v>2444</v>
      </c>
      <c r="V1573" s="70" t="s">
        <v>2444</v>
      </c>
      <c r="W1573" s="44" t="str">
        <f t="shared" si="379"/>
        <v>"M.LU"</v>
      </c>
      <c r="X1573" s="25" t="str">
        <f t="shared" si="380"/>
        <v>M.LU</v>
      </c>
      <c r="Y1573" s="1">
        <f t="shared" si="381"/>
        <v>1535</v>
      </c>
      <c r="Z1573" t="str">
        <f t="shared" si="382"/>
        <v>ITM_M_LU</v>
      </c>
      <c r="AA1573" s="161" t="str">
        <f>IF(ISNA(VLOOKUP(X1573,Sheet2!J:J,1,0)),"//","")</f>
        <v>//</v>
      </c>
      <c r="AC1573" s="110" t="str">
        <f t="shared" si="383"/>
        <v>M.LU</v>
      </c>
      <c r="AD1573" t="b">
        <f t="shared" si="384"/>
        <v>1</v>
      </c>
    </row>
    <row r="1574" spans="1:30">
      <c r="A1574" s="56">
        <f t="shared" si="385"/>
        <v>1574</v>
      </c>
      <c r="B1574" s="55">
        <f t="shared" si="386"/>
        <v>1536</v>
      </c>
      <c r="C1574" t="s">
        <v>5014</v>
      </c>
      <c r="D1574" t="s">
        <v>7</v>
      </c>
      <c r="E1574" s="65" t="s">
        <v>1335</v>
      </c>
      <c r="F1574" s="65" t="s">
        <v>91</v>
      </c>
      <c r="G1574" s="193">
        <v>0</v>
      </c>
      <c r="H1574">
        <v>0</v>
      </c>
      <c r="I1574" t="s">
        <v>3</v>
      </c>
      <c r="J1574" t="s">
        <v>1555</v>
      </c>
      <c r="K1574" t="s">
        <v>5002</v>
      </c>
      <c r="L1574" s="67"/>
      <c r="M1574" s="63" t="s">
        <v>1902</v>
      </c>
      <c r="N1574" s="13"/>
      <c r="O1574"/>
      <c r="P1574" t="str">
        <f t="shared" si="376"/>
        <v>NOT EQUAL</v>
      </c>
      <c r="Q1574" t="str">
        <f>IF(ISNA(VLOOKUP(AC1574,#REF!,1)),"//","")</f>
        <v/>
      </c>
      <c r="R1574"/>
      <c r="S1574" s="43" t="e">
        <f t="shared" si="378"/>
        <v>#REF!</v>
      </c>
      <c r="T1574" s="92" t="s">
        <v>2444</v>
      </c>
      <c r="U1574" s="70" t="s">
        <v>2444</v>
      </c>
      <c r="V1574" s="70" t="s">
        <v>2444</v>
      </c>
      <c r="W1574" s="44" t="str">
        <f t="shared" si="379"/>
        <v>"M.NEW"</v>
      </c>
      <c r="X1574" s="25" t="str">
        <f t="shared" si="380"/>
        <v>M.NEW</v>
      </c>
      <c r="Y1574" s="1">
        <f t="shared" si="381"/>
        <v>1536</v>
      </c>
      <c r="Z1574" t="str">
        <f t="shared" si="382"/>
        <v>ITM_M_NEW</v>
      </c>
      <c r="AA1574" s="161" t="str">
        <f>IF(ISNA(VLOOKUP(X1574,Sheet2!J:J,1,0)),"//","")</f>
        <v>//</v>
      </c>
      <c r="AC1574" s="110" t="str">
        <f t="shared" si="383"/>
        <v>M.NEW</v>
      </c>
      <c r="AD1574" t="b">
        <f t="shared" si="384"/>
        <v>1</v>
      </c>
    </row>
    <row r="1575" spans="1:30">
      <c r="A1575" s="56">
        <f t="shared" si="385"/>
        <v>1575</v>
      </c>
      <c r="B1575" s="55">
        <f t="shared" si="386"/>
        <v>1537</v>
      </c>
      <c r="C1575" t="s">
        <v>5015</v>
      </c>
      <c r="D1575" t="s">
        <v>7</v>
      </c>
      <c r="E1575" s="65" t="s">
        <v>1336</v>
      </c>
      <c r="F1575" s="65" t="s">
        <v>1337</v>
      </c>
      <c r="G1575" s="193">
        <v>0</v>
      </c>
      <c r="H1575">
        <v>0</v>
      </c>
      <c r="I1575" t="s">
        <v>3</v>
      </c>
      <c r="J1575" t="s">
        <v>1555</v>
      </c>
      <c r="K1575" t="s">
        <v>5002</v>
      </c>
      <c r="L1575" s="67"/>
      <c r="M1575" s="63" t="s">
        <v>1903</v>
      </c>
      <c r="N1575" s="13"/>
      <c r="O1575"/>
      <c r="P1575" t="str">
        <f t="shared" si="376"/>
        <v>NOT EQUAL</v>
      </c>
      <c r="Q1575" t="str">
        <f>IF(ISNA(VLOOKUP(AC1575,#REF!,1)),"//","")</f>
        <v/>
      </c>
      <c r="R1575"/>
      <c r="S1575" s="43" t="e">
        <f t="shared" si="378"/>
        <v>#REF!</v>
      </c>
      <c r="T1575" s="92" t="s">
        <v>2444</v>
      </c>
      <c r="U1575" s="70" t="s">
        <v>2444</v>
      </c>
      <c r="V1575" s="70" t="s">
        <v>2444</v>
      </c>
      <c r="W1575" s="44" t="str">
        <f t="shared" si="379"/>
        <v>"M.OLD"</v>
      </c>
      <c r="X1575" s="25" t="str">
        <f t="shared" si="380"/>
        <v>M.OLD</v>
      </c>
      <c r="Y1575" s="1">
        <f t="shared" si="381"/>
        <v>1537</v>
      </c>
      <c r="Z1575" t="str">
        <f t="shared" si="382"/>
        <v>ITM_M_OLD</v>
      </c>
      <c r="AA1575" s="161" t="str">
        <f>IF(ISNA(VLOOKUP(X1575,Sheet2!J:J,1,0)),"//","")</f>
        <v>//</v>
      </c>
      <c r="AC1575" s="110" t="str">
        <f t="shared" si="383"/>
        <v>M.OLD</v>
      </c>
      <c r="AD1575" t="b">
        <f t="shared" si="384"/>
        <v>1</v>
      </c>
    </row>
    <row r="1576" spans="1:30">
      <c r="A1576" s="56">
        <f t="shared" si="385"/>
        <v>1576</v>
      </c>
      <c r="B1576" s="55">
        <f t="shared" si="386"/>
        <v>1538</v>
      </c>
      <c r="C1576" t="s">
        <v>5016</v>
      </c>
      <c r="D1576" t="s">
        <v>7</v>
      </c>
      <c r="E1576" s="65" t="s">
        <v>1338</v>
      </c>
      <c r="F1576" s="65" t="s">
        <v>1339</v>
      </c>
      <c r="G1576" s="193">
        <v>0</v>
      </c>
      <c r="H1576">
        <v>0</v>
      </c>
      <c r="I1576" t="s">
        <v>3</v>
      </c>
      <c r="J1576" t="s">
        <v>1555</v>
      </c>
      <c r="K1576" t="s">
        <v>5002</v>
      </c>
      <c r="L1576" s="67"/>
      <c r="M1576" s="63" t="s">
        <v>1904</v>
      </c>
      <c r="N1576" s="13"/>
      <c r="O1576"/>
      <c r="P1576" t="str">
        <f t="shared" si="376"/>
        <v>NOT EQUAL</v>
      </c>
      <c r="Q1576" t="str">
        <f>IF(ISNA(VLOOKUP(AC1576,#REF!,1)),"//","")</f>
        <v/>
      </c>
      <c r="R1576"/>
      <c r="S1576" s="43" t="e">
        <f t="shared" si="378"/>
        <v>#REF!</v>
      </c>
      <c r="T1576" s="92" t="s">
        <v>2444</v>
      </c>
      <c r="U1576" s="70" t="s">
        <v>2444</v>
      </c>
      <c r="V1576" s="70" t="s">
        <v>2444</v>
      </c>
      <c r="W1576" s="44" t="str">
        <f t="shared" si="379"/>
        <v>"M.PUT"</v>
      </c>
      <c r="X1576" s="25" t="str">
        <f t="shared" si="380"/>
        <v>M.PUT</v>
      </c>
      <c r="Y1576" s="1">
        <f t="shared" si="381"/>
        <v>1538</v>
      </c>
      <c r="Z1576" t="str">
        <f t="shared" si="382"/>
        <v>ITM_M_PUT</v>
      </c>
      <c r="AA1576" s="161" t="str">
        <f>IF(ISNA(VLOOKUP(X1576,Sheet2!J:J,1,0)),"//","")</f>
        <v>//</v>
      </c>
      <c r="AC1576" s="110" t="str">
        <f t="shared" si="383"/>
        <v>M.PUT</v>
      </c>
      <c r="AD1576" t="b">
        <f t="shared" si="384"/>
        <v>1</v>
      </c>
    </row>
    <row r="1577" spans="1:30">
      <c r="A1577" s="56">
        <f t="shared" si="385"/>
        <v>1577</v>
      </c>
      <c r="B1577" s="55">
        <f t="shared" si="386"/>
        <v>1539</v>
      </c>
      <c r="C1577" t="s">
        <v>5017</v>
      </c>
      <c r="D1577" t="s">
        <v>7</v>
      </c>
      <c r="E1577" s="65" t="s">
        <v>1340</v>
      </c>
      <c r="F1577" s="65" t="s">
        <v>1341</v>
      </c>
      <c r="G1577" s="193">
        <v>0</v>
      </c>
      <c r="H1577">
        <v>0</v>
      </c>
      <c r="I1577" t="s">
        <v>3</v>
      </c>
      <c r="J1577" t="s">
        <v>1555</v>
      </c>
      <c r="K1577" t="s">
        <v>5002</v>
      </c>
      <c r="L1577" s="67"/>
      <c r="M1577" s="63" t="s">
        <v>2807</v>
      </c>
      <c r="N1577" s="13"/>
      <c r="O1577"/>
      <c r="P1577" t="str">
        <f t="shared" si="376"/>
        <v>NOT EQUAL</v>
      </c>
      <c r="Q1577" t="str">
        <f>IF(ISNA(VLOOKUP(AC1577,#REF!,1)),"//","")</f>
        <v/>
      </c>
      <c r="R1577"/>
      <c r="S1577" s="43" t="e">
        <f t="shared" si="378"/>
        <v>#REF!</v>
      </c>
      <c r="T1577" s="92" t="s">
        <v>2444</v>
      </c>
      <c r="U1577" s="70" t="s">
        <v>2444</v>
      </c>
      <c r="V1577" s="70" t="s">
        <v>2444</v>
      </c>
      <c r="W1577" s="44" t="str">
        <f t="shared" si="379"/>
        <v>"M.R" STD_LEFT_RIGHT_ARROWS "R"</v>
      </c>
      <c r="X1577" s="25" t="str">
        <f t="shared" si="380"/>
        <v>M.R&lt;&gt;R</v>
      </c>
      <c r="Y1577" s="1">
        <f t="shared" si="381"/>
        <v>1539</v>
      </c>
      <c r="Z1577" t="str">
        <f t="shared" si="382"/>
        <v>ITM_M_RR</v>
      </c>
      <c r="AA1577" s="161" t="str">
        <f>IF(ISNA(VLOOKUP(X1577,Sheet2!J:J,1,0)),"//","")</f>
        <v>//</v>
      </c>
      <c r="AC1577" s="110" t="str">
        <f t="shared" si="383"/>
        <v>M.R&lt;&gt;R</v>
      </c>
      <c r="AD1577" t="b">
        <f t="shared" si="384"/>
        <v>1</v>
      </c>
    </row>
    <row r="1578" spans="1:30">
      <c r="A1578" s="56">
        <f t="shared" si="385"/>
        <v>1578</v>
      </c>
      <c r="B1578" s="55">
        <f t="shared" si="386"/>
        <v>1540</v>
      </c>
      <c r="C1578" t="s">
        <v>3821</v>
      </c>
      <c r="D1578" t="s">
        <v>7</v>
      </c>
      <c r="E1578" s="65" t="s">
        <v>3057</v>
      </c>
      <c r="F1578" s="65" t="s">
        <v>3057</v>
      </c>
      <c r="G1578" s="91">
        <v>0</v>
      </c>
      <c r="H1578">
        <v>0</v>
      </c>
      <c r="I1578" t="s">
        <v>3</v>
      </c>
      <c r="J1578" t="s">
        <v>1555</v>
      </c>
      <c r="K1578" t="s">
        <v>5002</v>
      </c>
      <c r="L1578" s="67"/>
      <c r="M1578" s="63" t="s">
        <v>3058</v>
      </c>
      <c r="N1578" s="13"/>
      <c r="O1578"/>
      <c r="P1578" t="str">
        <f t="shared" si="376"/>
        <v/>
      </c>
      <c r="Q1578" t="str">
        <f>IF(ISNA(VLOOKUP(AC1578,#REF!,1)),"//","")</f>
        <v/>
      </c>
      <c r="R1578"/>
      <c r="S1578" s="43" t="e">
        <f t="shared" si="378"/>
        <v>#REF!</v>
      </c>
      <c r="T1578" s="92" t="s">
        <v>2933</v>
      </c>
      <c r="U1578" s="70" t="s">
        <v>2444</v>
      </c>
      <c r="V1578" s="70" t="s">
        <v>2444</v>
      </c>
      <c r="W1578" s="44" t="str">
        <f t="shared" si="379"/>
        <v>"SINC" STD_PI</v>
      </c>
      <c r="X1578" s="25" t="str">
        <f t="shared" si="380"/>
        <v>SINCPI</v>
      </c>
      <c r="Y1578" s="1">
        <f t="shared" si="381"/>
        <v>1540</v>
      </c>
      <c r="Z1578" t="str">
        <f t="shared" si="382"/>
        <v>ITM_sincpi</v>
      </c>
      <c r="AA1578" s="161" t="str">
        <f>IF(ISNA(VLOOKUP(X1578,Sheet2!J:J,1,0)),"//","")</f>
        <v/>
      </c>
      <c r="AC1578" s="110" t="str">
        <f t="shared" si="383"/>
        <v>SINCPI</v>
      </c>
      <c r="AD1578" t="b">
        <f t="shared" si="384"/>
        <v>1</v>
      </c>
    </row>
    <row r="1579" spans="1:30">
      <c r="A1579" s="56">
        <f t="shared" si="385"/>
        <v>1579</v>
      </c>
      <c r="B1579" s="55">
        <f t="shared" si="386"/>
        <v>1541</v>
      </c>
      <c r="C1579" t="s">
        <v>5010</v>
      </c>
      <c r="D1579" t="s">
        <v>5018</v>
      </c>
      <c r="E1579" s="65" t="s">
        <v>1342</v>
      </c>
      <c r="F1579" s="65" t="s">
        <v>226</v>
      </c>
      <c r="G1579" s="193">
        <v>0</v>
      </c>
      <c r="H1579">
        <v>0</v>
      </c>
      <c r="I1579" t="s">
        <v>3</v>
      </c>
      <c r="J1579" t="s">
        <v>1556</v>
      </c>
      <c r="K1579" t="s">
        <v>4125</v>
      </c>
      <c r="L1579" s="67"/>
      <c r="M1579" s="63" t="s">
        <v>1906</v>
      </c>
      <c r="N1579" s="13"/>
      <c r="O1579"/>
      <c r="P1579" t="str">
        <f t="shared" si="376"/>
        <v>NOT EQUAL</v>
      </c>
      <c r="Q1579" t="str">
        <f>IF(ISNA(VLOOKUP(AC1579,#REF!,1)),"//","")</f>
        <v/>
      </c>
      <c r="R1579"/>
      <c r="S1579" s="43" t="e">
        <f t="shared" si="378"/>
        <v>#REF!</v>
      </c>
      <c r="T1579" s="92" t="s">
        <v>2444</v>
      </c>
      <c r="U1579" s="70" t="s">
        <v>2444</v>
      </c>
      <c r="V1579" s="70" t="s">
        <v>2444</v>
      </c>
      <c r="W1579" s="44" t="str">
        <f t="shared" si="379"/>
        <v/>
      </c>
      <c r="X1579" s="25" t="str">
        <f t="shared" si="380"/>
        <v/>
      </c>
      <c r="Y1579" s="1">
        <f t="shared" si="381"/>
        <v>1541</v>
      </c>
      <c r="Z1579" t="str">
        <f t="shared" si="382"/>
        <v>ITM_M_WRAP</v>
      </c>
      <c r="AA1579" s="161" t="str">
        <f>IF(ISNA(VLOOKUP(X1579,Sheet2!J:J,1,0)),"//","")</f>
        <v/>
      </c>
      <c r="AC1579" s="110" t="str">
        <f t="shared" si="383"/>
        <v/>
      </c>
      <c r="AD1579" t="b">
        <f t="shared" si="384"/>
        <v>1</v>
      </c>
    </row>
    <row r="1580" spans="1:30">
      <c r="A1580" s="56">
        <f t="shared" si="385"/>
        <v>1580</v>
      </c>
      <c r="B1580" s="55">
        <f t="shared" si="386"/>
        <v>1542</v>
      </c>
      <c r="C1580" s="59" t="s">
        <v>3937</v>
      </c>
      <c r="D1580" s="59" t="s">
        <v>7</v>
      </c>
      <c r="E1580" s="65" t="s">
        <v>1347</v>
      </c>
      <c r="F1580" s="65" t="s">
        <v>1347</v>
      </c>
      <c r="G1580" s="193">
        <v>0</v>
      </c>
      <c r="H1580" s="193">
        <v>0</v>
      </c>
      <c r="I1580" s="177" t="s">
        <v>3</v>
      </c>
      <c r="J1580" s="65" t="s">
        <v>1555</v>
      </c>
      <c r="K1580" s="66" t="s">
        <v>4289</v>
      </c>
      <c r="L1580" s="67"/>
      <c r="M1580" s="63" t="s">
        <v>1927</v>
      </c>
      <c r="N1580" s="13"/>
      <c r="O1580"/>
      <c r="P1580" t="str">
        <f t="shared" si="376"/>
        <v/>
      </c>
      <c r="Q1580" t="str">
        <f>IF(ISNA(VLOOKUP(AC1580,#REF!,1)),"//","")</f>
        <v/>
      </c>
      <c r="R1580"/>
      <c r="S1580" s="43" t="e">
        <f t="shared" si="378"/>
        <v>#REF!</v>
      </c>
      <c r="T1580" s="92" t="s">
        <v>2444</v>
      </c>
      <c r="U1580" s="70" t="s">
        <v>2444</v>
      </c>
      <c r="V1580" s="70" t="s">
        <v>2444</v>
      </c>
      <c r="W1580" s="44" t="str">
        <f t="shared" si="379"/>
        <v>"NOP"</v>
      </c>
      <c r="X1580" s="25" t="str">
        <f t="shared" si="380"/>
        <v>NOP</v>
      </c>
      <c r="Y1580" s="1">
        <f t="shared" si="381"/>
        <v>1542</v>
      </c>
      <c r="Z1580" t="str">
        <f t="shared" si="382"/>
        <v>ITM_NOP</v>
      </c>
      <c r="AA1580" s="161" t="str">
        <f>IF(ISNA(VLOOKUP(X1580,Sheet2!J:J,1,0)),"//","")</f>
        <v>//</v>
      </c>
      <c r="AC1580" s="110" t="str">
        <f t="shared" si="383"/>
        <v>NOP</v>
      </c>
      <c r="AD1580" t="b">
        <f t="shared" si="384"/>
        <v>1</v>
      </c>
    </row>
    <row r="1581" spans="1:30">
      <c r="A1581" s="56">
        <f t="shared" si="385"/>
        <v>1581</v>
      </c>
      <c r="B1581" s="55">
        <f t="shared" si="386"/>
        <v>1543</v>
      </c>
      <c r="C1581" s="59" t="s">
        <v>3938</v>
      </c>
      <c r="D1581" s="59" t="s">
        <v>7</v>
      </c>
      <c r="E1581" s="65" t="s">
        <v>1354</v>
      </c>
      <c r="F1581" s="65" t="s">
        <v>1354</v>
      </c>
      <c r="G1581" s="193">
        <v>0</v>
      </c>
      <c r="H1581" s="193">
        <v>0</v>
      </c>
      <c r="I1581" s="177" t="s">
        <v>3</v>
      </c>
      <c r="J1581" s="65" t="s">
        <v>1555</v>
      </c>
      <c r="K1581" s="66" t="s">
        <v>4289</v>
      </c>
      <c r="L1581" s="67"/>
      <c r="M1581" s="63" t="s">
        <v>1938</v>
      </c>
      <c r="N1581" s="13"/>
      <c r="O1581"/>
      <c r="P1581" t="str">
        <f t="shared" si="376"/>
        <v/>
      </c>
      <c r="Q1581" t="str">
        <f>IF(ISNA(VLOOKUP(AC1581,#REF!,1)),"//","")</f>
        <v/>
      </c>
      <c r="R1581"/>
      <c r="S1581" s="43" t="e">
        <f t="shared" si="378"/>
        <v>#REF!</v>
      </c>
      <c r="T1581" s="92" t="s">
        <v>2444</v>
      </c>
      <c r="U1581" s="70" t="s">
        <v>2444</v>
      </c>
      <c r="V1581" s="70" t="s">
        <v>2444</v>
      </c>
      <c r="W1581" s="44" t="str">
        <f t="shared" si="379"/>
        <v>"OFF"</v>
      </c>
      <c r="X1581" s="25" t="str">
        <f t="shared" si="380"/>
        <v>OFF</v>
      </c>
      <c r="Y1581" s="1">
        <f t="shared" si="381"/>
        <v>1543</v>
      </c>
      <c r="Z1581" t="str">
        <f t="shared" si="382"/>
        <v>ITM_OFF</v>
      </c>
      <c r="AA1581" s="161" t="str">
        <f>IF(ISNA(VLOOKUP(X1581,Sheet2!J:J,1,0)),"//","")</f>
        <v>//</v>
      </c>
      <c r="AC1581" s="110" t="str">
        <f t="shared" si="383"/>
        <v>OFF</v>
      </c>
      <c r="AD1581" t="b">
        <f t="shared" si="384"/>
        <v>1</v>
      </c>
    </row>
    <row r="1582" spans="1:30" s="128" customFormat="1">
      <c r="A1582" s="56">
        <f t="shared" si="385"/>
        <v>1582</v>
      </c>
      <c r="B1582" s="55">
        <f t="shared" si="386"/>
        <v>1544</v>
      </c>
      <c r="C1582" s="124" t="s">
        <v>3748</v>
      </c>
      <c r="D1582" s="124" t="s">
        <v>7</v>
      </c>
      <c r="E1582" s="125" t="s">
        <v>1227</v>
      </c>
      <c r="F1582" s="125" t="s">
        <v>1227</v>
      </c>
      <c r="G1582" s="192">
        <v>0</v>
      </c>
      <c r="H1582" s="192">
        <v>0</v>
      </c>
      <c r="I1582" s="177" t="s">
        <v>3</v>
      </c>
      <c r="J1582" s="65" t="s">
        <v>1555</v>
      </c>
      <c r="K1582" s="127" t="s">
        <v>4289</v>
      </c>
      <c r="M1582" s="18" t="s">
        <v>1679</v>
      </c>
      <c r="N1582" s="18"/>
      <c r="P1582" s="128" t="str">
        <f t="shared" si="376"/>
        <v/>
      </c>
      <c r="Q1582" s="128" t="str">
        <f>IF(ISNA(VLOOKUP(AC1582,#REF!,1)),"//","")</f>
        <v/>
      </c>
      <c r="S1582" s="43" t="e">
        <f t="shared" si="378"/>
        <v>#REF!</v>
      </c>
      <c r="T1582" s="131" t="s">
        <v>2957</v>
      </c>
      <c r="U1582" s="126" t="s">
        <v>2444</v>
      </c>
      <c r="V1582" s="126" t="s">
        <v>2444</v>
      </c>
      <c r="W1582" s="44" t="str">
        <f t="shared" si="379"/>
        <v>"DROPY"</v>
      </c>
      <c r="X1582" s="25" t="str">
        <f t="shared" si="380"/>
        <v>DROPY</v>
      </c>
      <c r="Y1582" s="1">
        <f t="shared" si="381"/>
        <v>1544</v>
      </c>
      <c r="Z1582" t="str">
        <f t="shared" si="382"/>
        <v>ITM_DROPY</v>
      </c>
      <c r="AA1582" s="161" t="str">
        <f>IF(ISNA(VLOOKUP(X1582,Sheet2!J:J,1,0)),"//","")</f>
        <v>//</v>
      </c>
      <c r="AC1582" s="110" t="str">
        <f t="shared" si="383"/>
        <v>DROPY</v>
      </c>
      <c r="AD1582" t="b">
        <f t="shared" si="384"/>
        <v>1</v>
      </c>
    </row>
    <row r="1583" spans="1:30" s="128" customFormat="1">
      <c r="A1583" s="56">
        <f t="shared" si="385"/>
        <v>1583</v>
      </c>
      <c r="B1583" s="55">
        <f t="shared" si="386"/>
        <v>1545</v>
      </c>
      <c r="C1583" s="124" t="s">
        <v>3759</v>
      </c>
      <c r="D1583" s="124" t="s">
        <v>7</v>
      </c>
      <c r="E1583" s="125" t="s">
        <v>1423</v>
      </c>
      <c r="F1583" s="125" t="s">
        <v>282</v>
      </c>
      <c r="G1583" s="192">
        <v>0</v>
      </c>
      <c r="H1583" s="192">
        <v>0</v>
      </c>
      <c r="I1583" s="177" t="s">
        <v>3</v>
      </c>
      <c r="J1583" s="65" t="s">
        <v>1555</v>
      </c>
      <c r="K1583" s="127" t="s">
        <v>4289</v>
      </c>
      <c r="M1583" s="18" t="s">
        <v>2080</v>
      </c>
      <c r="N1583" s="18"/>
      <c r="P1583" s="128" t="str">
        <f t="shared" si="376"/>
        <v>NOT EQUAL</v>
      </c>
      <c r="Q1583" s="128" t="str">
        <f>IF(ISNA(VLOOKUP(AC1583,#REF!,1)),"//","")</f>
        <v/>
      </c>
      <c r="S1583" s="43" t="e">
        <f t="shared" si="378"/>
        <v>#REF!</v>
      </c>
      <c r="T1583" s="123" t="s">
        <v>2957</v>
      </c>
      <c r="U1583" s="126" t="s">
        <v>2861</v>
      </c>
      <c r="V1583" s="126" t="s">
        <v>2444</v>
      </c>
      <c r="W1583" s="44" t="str">
        <f t="shared" si="379"/>
        <v/>
      </c>
      <c r="X1583" s="25" t="str">
        <f t="shared" si="380"/>
        <v/>
      </c>
      <c r="Y1583" s="1">
        <f t="shared" si="381"/>
        <v>1545</v>
      </c>
      <c r="Z1583" t="str">
        <f t="shared" si="382"/>
        <v>ITM_STOMIN</v>
      </c>
      <c r="AA1583" s="161" t="str">
        <f>IF(ISNA(VLOOKUP(X1583,Sheet2!J:J,1,0)),"//","")</f>
        <v/>
      </c>
      <c r="AC1583" s="110" t="str">
        <f t="shared" si="383"/>
        <v/>
      </c>
      <c r="AD1583" t="b">
        <f t="shared" si="384"/>
        <v>1</v>
      </c>
    </row>
    <row r="1584" spans="1:30">
      <c r="A1584" s="56">
        <f t="shared" si="385"/>
        <v>1584</v>
      </c>
      <c r="B1584" s="55">
        <f t="shared" si="386"/>
        <v>1546</v>
      </c>
      <c r="C1584" s="59" t="s">
        <v>4105</v>
      </c>
      <c r="D1584" s="59" t="s">
        <v>7</v>
      </c>
      <c r="E1584" s="65" t="s">
        <v>256</v>
      </c>
      <c r="F1584" s="65" t="s">
        <v>256</v>
      </c>
      <c r="G1584" s="193">
        <v>0</v>
      </c>
      <c r="H1584" s="193">
        <v>0</v>
      </c>
      <c r="I1584" s="177" t="s">
        <v>3</v>
      </c>
      <c r="J1584" s="65" t="s">
        <v>1555</v>
      </c>
      <c r="K1584" s="66" t="s">
        <v>4289</v>
      </c>
      <c r="L1584" s="67"/>
      <c r="M1584" s="63" t="s">
        <v>1951</v>
      </c>
      <c r="N1584" s="13"/>
      <c r="O1584"/>
      <c r="P1584" t="str">
        <f t="shared" si="376"/>
        <v/>
      </c>
      <c r="Q1584" t="str">
        <f>IF(ISNA(VLOOKUP(AC1584,#REF!,1)),"//","")</f>
        <v/>
      </c>
      <c r="R1584"/>
      <c r="S1584" s="43" t="e">
        <f t="shared" si="378"/>
        <v>#REF!</v>
      </c>
      <c r="T1584" s="92" t="s">
        <v>2444</v>
      </c>
      <c r="U1584" s="70" t="s">
        <v>2444</v>
      </c>
      <c r="V1584" s="70" t="s">
        <v>2444</v>
      </c>
      <c r="W1584" s="44" t="str">
        <f t="shared" si="379"/>
        <v>"PGMINT"</v>
      </c>
      <c r="X1584" s="25" t="str">
        <f t="shared" si="380"/>
        <v>PGMINT</v>
      </c>
      <c r="Y1584" s="1">
        <f t="shared" si="381"/>
        <v>1546</v>
      </c>
      <c r="Z1584" t="str">
        <f t="shared" si="382"/>
        <v>ITM_PGMINT</v>
      </c>
      <c r="AA1584" s="161" t="str">
        <f>IF(ISNA(VLOOKUP(X1584,Sheet2!J:J,1,0)),"//","")</f>
        <v>//</v>
      </c>
      <c r="AC1584" s="110" t="str">
        <f t="shared" si="383"/>
        <v>PGMINT</v>
      </c>
      <c r="AD1584" t="b">
        <f t="shared" si="384"/>
        <v>1</v>
      </c>
    </row>
    <row r="1585" spans="1:30">
      <c r="A1585" s="56">
        <f t="shared" si="385"/>
        <v>1585</v>
      </c>
      <c r="B1585" s="55">
        <f t="shared" si="386"/>
        <v>1547</v>
      </c>
      <c r="C1585" s="59" t="s">
        <v>4105</v>
      </c>
      <c r="D1585" s="59" t="s">
        <v>7</v>
      </c>
      <c r="E1585" s="65" t="s">
        <v>257</v>
      </c>
      <c r="F1585" s="65" t="s">
        <v>257</v>
      </c>
      <c r="G1585" s="193">
        <v>0</v>
      </c>
      <c r="H1585" s="193">
        <v>0</v>
      </c>
      <c r="I1585" s="177" t="s">
        <v>3</v>
      </c>
      <c r="J1585" s="65" t="s">
        <v>1555</v>
      </c>
      <c r="K1585" s="66" t="s">
        <v>4289</v>
      </c>
      <c r="L1585" s="67"/>
      <c r="M1585" s="63" t="s">
        <v>1952</v>
      </c>
      <c r="N1585" s="13"/>
      <c r="O1585"/>
      <c r="P1585" t="str">
        <f t="shared" si="376"/>
        <v/>
      </c>
      <c r="Q1585" t="str">
        <f>IF(ISNA(VLOOKUP(AC1585,#REF!,1)),"//","")</f>
        <v/>
      </c>
      <c r="R1585"/>
      <c r="S1585" s="43" t="e">
        <f t="shared" si="378"/>
        <v>#REF!</v>
      </c>
      <c r="T1585" s="92" t="s">
        <v>2444</v>
      </c>
      <c r="U1585" s="70" t="s">
        <v>2444</v>
      </c>
      <c r="V1585" s="70" t="s">
        <v>2444</v>
      </c>
      <c r="W1585" s="44" t="str">
        <f t="shared" si="379"/>
        <v>"PGMSLV"</v>
      </c>
      <c r="X1585" s="25" t="str">
        <f t="shared" si="380"/>
        <v>PGMSLV</v>
      </c>
      <c r="Y1585" s="1">
        <f t="shared" si="381"/>
        <v>1547</v>
      </c>
      <c r="Z1585" t="str">
        <f t="shared" si="382"/>
        <v>ITM_PGMSLV</v>
      </c>
      <c r="AA1585" s="161" t="str">
        <f>IF(ISNA(VLOOKUP(X1585,Sheet2!J:J,1,0)),"//","")</f>
        <v>//</v>
      </c>
      <c r="AC1585" s="110" t="str">
        <f t="shared" si="383"/>
        <v>PGMSLV</v>
      </c>
      <c r="AD1585" t="b">
        <f t="shared" si="384"/>
        <v>1</v>
      </c>
    </row>
    <row r="1586" spans="1:30">
      <c r="A1586" s="56">
        <f t="shared" si="385"/>
        <v>1586</v>
      </c>
      <c r="B1586" s="55">
        <f t="shared" si="386"/>
        <v>1548</v>
      </c>
      <c r="C1586" s="59" t="s">
        <v>4105</v>
      </c>
      <c r="D1586" s="59" t="s">
        <v>7</v>
      </c>
      <c r="E1586" s="65" t="s">
        <v>1361</v>
      </c>
      <c r="F1586" s="65" t="s">
        <v>1361</v>
      </c>
      <c r="G1586" s="193">
        <v>0</v>
      </c>
      <c r="H1586" s="193">
        <v>0</v>
      </c>
      <c r="I1586" s="177" t="s">
        <v>3</v>
      </c>
      <c r="J1586" s="65" t="s">
        <v>1555</v>
      </c>
      <c r="K1586" s="66" t="s">
        <v>4289</v>
      </c>
      <c r="L1586" s="67"/>
      <c r="M1586" s="63" t="s">
        <v>1953</v>
      </c>
      <c r="N1586" s="13"/>
      <c r="O1586"/>
      <c r="P1586" t="str">
        <f t="shared" ref="P1586:P1649" si="387">IF(E1586=F1586,"","NOT EQUAL")</f>
        <v/>
      </c>
      <c r="Q1586" t="str">
        <f>IF(ISNA(VLOOKUP(AC1586,#REF!,1)),"//","")</f>
        <v/>
      </c>
      <c r="R1586"/>
      <c r="S1586" s="43" t="e">
        <f t="shared" si="378"/>
        <v>#REF!</v>
      </c>
      <c r="T1586" s="92" t="s">
        <v>2444</v>
      </c>
      <c r="U1586" s="70" t="s">
        <v>2444</v>
      </c>
      <c r="V1586" s="70" t="s">
        <v>2444</v>
      </c>
      <c r="W1586" s="44" t="str">
        <f t="shared" si="379"/>
        <v>"PIXEL"</v>
      </c>
      <c r="X1586" s="25" t="str">
        <f t="shared" si="380"/>
        <v>PIXEL</v>
      </c>
      <c r="Y1586" s="1">
        <f t="shared" si="381"/>
        <v>1548</v>
      </c>
      <c r="Z1586" t="str">
        <f t="shared" si="382"/>
        <v>ITM_PIXEL</v>
      </c>
      <c r="AA1586" s="161" t="str">
        <f>IF(ISNA(VLOOKUP(X1586,Sheet2!J:J,1,0)),"//","")</f>
        <v>//</v>
      </c>
      <c r="AC1586" s="110" t="str">
        <f t="shared" si="383"/>
        <v>PIXEL</v>
      </c>
      <c r="AD1586" t="b">
        <f t="shared" si="384"/>
        <v>1</v>
      </c>
    </row>
    <row r="1587" spans="1:30" s="206" customFormat="1">
      <c r="A1587" s="56">
        <f t="shared" si="385"/>
        <v>1587</v>
      </c>
      <c r="B1587" s="55">
        <f t="shared" si="386"/>
        <v>1549</v>
      </c>
      <c r="C1587" s="202" t="s">
        <v>4797</v>
      </c>
      <c r="D1587" s="210" t="s">
        <v>4819</v>
      </c>
      <c r="E1587" s="209" t="s">
        <v>258</v>
      </c>
      <c r="F1587" s="209" t="s">
        <v>258</v>
      </c>
      <c r="G1587" s="203">
        <v>0</v>
      </c>
      <c r="H1587" s="203">
        <v>0</v>
      </c>
      <c r="I1587" s="204" t="s">
        <v>3</v>
      </c>
      <c r="J1587" s="204" t="s">
        <v>1555</v>
      </c>
      <c r="K1587" s="205" t="s">
        <v>4289</v>
      </c>
      <c r="M1587" s="207" t="s">
        <v>1954</v>
      </c>
      <c r="N1587" s="207"/>
      <c r="P1587" s="206" t="str">
        <f t="shared" si="387"/>
        <v/>
      </c>
      <c r="Q1587" s="206" t="str">
        <f>IF(ISNA(VLOOKUP(AC1587,#REF!,1)),"//","")</f>
        <v/>
      </c>
      <c r="S1587" s="43" t="e">
        <f t="shared" si="378"/>
        <v>#REF!</v>
      </c>
      <c r="T1587" s="201" t="s">
        <v>2960</v>
      </c>
      <c r="U1587" s="208" t="s">
        <v>2868</v>
      </c>
      <c r="V1587" s="208" t="s">
        <v>2444</v>
      </c>
      <c r="W1587" s="44" t="str">
        <f t="shared" si="379"/>
        <v>"PLOT"</v>
      </c>
      <c r="X1587" s="25" t="str">
        <f t="shared" si="380"/>
        <v>PLOT</v>
      </c>
      <c r="Y1587" s="1">
        <f t="shared" si="381"/>
        <v>1549</v>
      </c>
      <c r="Z1587" t="str">
        <f t="shared" si="382"/>
        <v>ITM_PLOT</v>
      </c>
      <c r="AA1587" s="161" t="str">
        <f>IF(ISNA(VLOOKUP(X1587,Sheet2!J:J,1,0)),"//","")</f>
        <v/>
      </c>
      <c r="AC1587" s="110" t="str">
        <f t="shared" si="383"/>
        <v>PLOT</v>
      </c>
      <c r="AD1587" t="b">
        <f t="shared" si="384"/>
        <v>1</v>
      </c>
    </row>
    <row r="1588" spans="1:30">
      <c r="A1588" s="56">
        <f t="shared" si="385"/>
        <v>1588</v>
      </c>
      <c r="B1588" s="55">
        <f t="shared" si="386"/>
        <v>1550</v>
      </c>
      <c r="C1588" s="59" t="s">
        <v>4684</v>
      </c>
      <c r="D1588" s="59" t="s">
        <v>7</v>
      </c>
      <c r="E1588" s="65" t="s">
        <v>1363</v>
      </c>
      <c r="F1588" s="65" t="s">
        <v>1363</v>
      </c>
      <c r="G1588" s="193">
        <v>0</v>
      </c>
      <c r="H1588" s="193">
        <v>0</v>
      </c>
      <c r="I1588" s="177" t="s">
        <v>3</v>
      </c>
      <c r="J1588" s="65" t="s">
        <v>1555</v>
      </c>
      <c r="K1588" s="66" t="s">
        <v>4289</v>
      </c>
      <c r="L1588" s="67"/>
      <c r="M1588" s="63" t="s">
        <v>4362</v>
      </c>
      <c r="N1588" s="13"/>
      <c r="O1588"/>
      <c r="P1588" t="str">
        <f t="shared" si="387"/>
        <v/>
      </c>
      <c r="Q1588" t="str">
        <f>IF(ISNA(VLOOKUP(AC1588,#REF!,1)),"//","")</f>
        <v/>
      </c>
      <c r="R1588"/>
      <c r="S1588" s="43" t="e">
        <f t="shared" si="378"/>
        <v>#REF!</v>
      </c>
      <c r="T1588" s="92" t="s">
        <v>2444</v>
      </c>
      <c r="U1588" s="70" t="s">
        <v>2444</v>
      </c>
      <c r="V1588" s="70" t="s">
        <v>2444</v>
      </c>
      <c r="W1588" s="44" t="str">
        <f t="shared" si="379"/>
        <v>"P" STD_SUB_N</v>
      </c>
      <c r="X1588" s="25" t="str">
        <f t="shared" si="380"/>
        <v>PN</v>
      </c>
      <c r="Y1588" s="1">
        <f t="shared" si="381"/>
        <v>1550</v>
      </c>
      <c r="Z1588" t="str">
        <f t="shared" si="382"/>
        <v>ITM_Pn</v>
      </c>
      <c r="AA1588" s="161" t="str">
        <f>IF(ISNA(VLOOKUP(X1588,Sheet2!J:J,1,0)),"//","")</f>
        <v>//</v>
      </c>
      <c r="AC1588" s="110" t="str">
        <f t="shared" si="383"/>
        <v>PN</v>
      </c>
      <c r="AD1588" t="b">
        <f t="shared" si="384"/>
        <v>1</v>
      </c>
    </row>
    <row r="1589" spans="1:30">
      <c r="A1589" s="56">
        <f t="shared" si="385"/>
        <v>1589</v>
      </c>
      <c r="B1589" s="55">
        <f t="shared" si="386"/>
        <v>1551</v>
      </c>
      <c r="C1589" s="59" t="s">
        <v>4105</v>
      </c>
      <c r="D1589" s="59" t="s">
        <v>7</v>
      </c>
      <c r="E1589" s="65" t="s">
        <v>1364</v>
      </c>
      <c r="F1589" s="65" t="s">
        <v>1364</v>
      </c>
      <c r="G1589" s="193">
        <v>0</v>
      </c>
      <c r="H1589" s="193">
        <v>0</v>
      </c>
      <c r="I1589" s="177" t="s">
        <v>3</v>
      </c>
      <c r="J1589" s="65" t="s">
        <v>1555</v>
      </c>
      <c r="K1589" s="66" t="s">
        <v>4289</v>
      </c>
      <c r="L1589" s="67"/>
      <c r="M1589" s="63" t="s">
        <v>1955</v>
      </c>
      <c r="N1589" s="13"/>
      <c r="O1589"/>
      <c r="P1589" t="str">
        <f t="shared" si="387"/>
        <v/>
      </c>
      <c r="Q1589" t="str">
        <f>IF(ISNA(VLOOKUP(AC1589,#REF!,1)),"//","")</f>
        <v/>
      </c>
      <c r="R1589"/>
      <c r="S1589" s="43" t="e">
        <f t="shared" si="378"/>
        <v>#REF!</v>
      </c>
      <c r="T1589" s="92" t="s">
        <v>2444</v>
      </c>
      <c r="U1589" s="70" t="s">
        <v>2444</v>
      </c>
      <c r="V1589" s="70" t="s">
        <v>2444</v>
      </c>
      <c r="W1589" s="44" t="str">
        <f t="shared" si="379"/>
        <v>"POINT"</v>
      </c>
      <c r="X1589" s="25" t="str">
        <f t="shared" si="380"/>
        <v>POINT</v>
      </c>
      <c r="Y1589" s="1">
        <f t="shared" si="381"/>
        <v>1551</v>
      </c>
      <c r="Z1589" t="str">
        <f t="shared" si="382"/>
        <v>ITM_POINT</v>
      </c>
      <c r="AA1589" s="161" t="str">
        <f>IF(ISNA(VLOOKUP(X1589,Sheet2!J:J,1,0)),"//","")</f>
        <v>//</v>
      </c>
      <c r="AC1589" s="110" t="str">
        <f t="shared" si="383"/>
        <v>POINT</v>
      </c>
      <c r="AD1589" t="b">
        <f t="shared" si="384"/>
        <v>1</v>
      </c>
    </row>
    <row r="1590" spans="1:30">
      <c r="A1590" s="56">
        <f t="shared" si="385"/>
        <v>1590</v>
      </c>
      <c r="B1590" s="55">
        <f t="shared" si="386"/>
        <v>1552</v>
      </c>
      <c r="C1590" s="59" t="s">
        <v>3933</v>
      </c>
      <c r="D1590" s="59" t="s">
        <v>2851</v>
      </c>
      <c r="E1590" s="65" t="s">
        <v>2852</v>
      </c>
      <c r="F1590" s="65" t="s">
        <v>2852</v>
      </c>
      <c r="G1590" s="193">
        <v>0</v>
      </c>
      <c r="H1590" s="193">
        <v>0</v>
      </c>
      <c r="I1590" s="177" t="s">
        <v>3</v>
      </c>
      <c r="J1590" s="65" t="s">
        <v>1555</v>
      </c>
      <c r="K1590" s="66" t="s">
        <v>4289</v>
      </c>
      <c r="L1590" s="67"/>
      <c r="M1590" s="63" t="s">
        <v>2853</v>
      </c>
      <c r="N1590" s="13"/>
      <c r="O1590"/>
      <c r="P1590" t="str">
        <f t="shared" si="387"/>
        <v/>
      </c>
      <c r="Q1590" t="str">
        <f>IF(ISNA(VLOOKUP(AC1590,#REF!,1)),"//","")</f>
        <v/>
      </c>
      <c r="R1590"/>
      <c r="S1590" s="43" t="e">
        <f t="shared" si="378"/>
        <v>#REF!</v>
      </c>
      <c r="T1590" s="92" t="s">
        <v>2444</v>
      </c>
      <c r="U1590" s="70" t="s">
        <v>2444</v>
      </c>
      <c r="V1590" s="70" t="s">
        <v>2444</v>
      </c>
      <c r="W1590" s="44" t="str">
        <f t="shared" si="379"/>
        <v>"LOADV"</v>
      </c>
      <c r="X1590" s="25" t="str">
        <f t="shared" si="380"/>
        <v>LOADV</v>
      </c>
      <c r="Y1590" s="1">
        <f t="shared" si="381"/>
        <v>1552</v>
      </c>
      <c r="Z1590" t="str">
        <f t="shared" si="382"/>
        <v>ITM_LOADV</v>
      </c>
      <c r="AA1590" s="161" t="str">
        <f>IF(ISNA(VLOOKUP(X1590,Sheet2!J:J,1,0)),"//","")</f>
        <v>//</v>
      </c>
      <c r="AC1590" s="110" t="str">
        <f t="shared" si="383"/>
        <v>LOADV</v>
      </c>
      <c r="AD1590" t="b">
        <f t="shared" si="384"/>
        <v>1</v>
      </c>
    </row>
    <row r="1591" spans="1:30">
      <c r="A1591" s="56">
        <f t="shared" si="385"/>
        <v>1591</v>
      </c>
      <c r="B1591" s="55">
        <f t="shared" si="386"/>
        <v>1553</v>
      </c>
      <c r="C1591" s="59" t="s">
        <v>4105</v>
      </c>
      <c r="D1591" s="59" t="s">
        <v>7</v>
      </c>
      <c r="E1591" s="155" t="s">
        <v>1367</v>
      </c>
      <c r="F1591" s="155" t="s">
        <v>1367</v>
      </c>
      <c r="G1591" s="156">
        <v>0</v>
      </c>
      <c r="H1591" s="156">
        <v>0</v>
      </c>
      <c r="I1591" s="177" t="s">
        <v>3</v>
      </c>
      <c r="J1591" s="65" t="s">
        <v>1555</v>
      </c>
      <c r="K1591" s="66" t="s">
        <v>4289</v>
      </c>
      <c r="L1591" s="67"/>
      <c r="M1591" s="63" t="s">
        <v>1962</v>
      </c>
      <c r="N1591" s="20"/>
      <c r="O1591"/>
      <c r="P1591" t="str">
        <f t="shared" si="387"/>
        <v/>
      </c>
      <c r="Q1591" t="str">
        <f>IF(ISNA(VLOOKUP(AC1591,#REF!,1)),"//","")</f>
        <v/>
      </c>
      <c r="R1591"/>
      <c r="S1591" s="43" t="e">
        <f t="shared" si="378"/>
        <v>#REF!</v>
      </c>
      <c r="T1591" s="92" t="s">
        <v>2444</v>
      </c>
      <c r="U1591" s="70" t="s">
        <v>2444</v>
      </c>
      <c r="V1591" s="70" t="s">
        <v>2444</v>
      </c>
      <c r="W1591" s="44" t="str">
        <f t="shared" si="379"/>
        <v>"POPLR"</v>
      </c>
      <c r="X1591" s="25" t="str">
        <f t="shared" si="380"/>
        <v>POPLR</v>
      </c>
      <c r="Y1591" s="1">
        <f t="shared" si="381"/>
        <v>1553</v>
      </c>
      <c r="Z1591" t="str">
        <f t="shared" si="382"/>
        <v>ITM_POPLR</v>
      </c>
      <c r="AA1591" s="161" t="str">
        <f>IF(ISNA(VLOOKUP(X1591,Sheet2!J:J,1,0)),"//","")</f>
        <v>//</v>
      </c>
      <c r="AC1591" s="110" t="str">
        <f t="shared" si="383"/>
        <v>POPLR</v>
      </c>
      <c r="AD1591" t="b">
        <f t="shared" si="384"/>
        <v>1</v>
      </c>
    </row>
    <row r="1592" spans="1:30">
      <c r="A1592" s="56">
        <f t="shared" si="385"/>
        <v>1592</v>
      </c>
      <c r="B1592" s="55">
        <f t="shared" si="386"/>
        <v>1554</v>
      </c>
      <c r="C1592" s="59" t="s">
        <v>4105</v>
      </c>
      <c r="D1592" s="59" t="s">
        <v>7</v>
      </c>
      <c r="E1592" s="154" t="s">
        <v>263</v>
      </c>
      <c r="F1592" s="154" t="s">
        <v>263</v>
      </c>
      <c r="G1592" s="196">
        <v>0</v>
      </c>
      <c r="H1592" s="196">
        <v>0</v>
      </c>
      <c r="I1592" s="177" t="s">
        <v>3</v>
      </c>
      <c r="J1592" s="65" t="s">
        <v>1555</v>
      </c>
      <c r="K1592" s="66" t="s">
        <v>4289</v>
      </c>
      <c r="L1592" s="67"/>
      <c r="M1592" s="63" t="s">
        <v>1965</v>
      </c>
      <c r="N1592" s="13"/>
      <c r="O1592"/>
      <c r="P1592" t="str">
        <f t="shared" si="387"/>
        <v/>
      </c>
      <c r="Q1592" t="str">
        <f>IF(ISNA(VLOOKUP(AC1592,#REF!,1)),"//","")</f>
        <v/>
      </c>
      <c r="R1592"/>
      <c r="S1592" s="43" t="e">
        <f t="shared" si="378"/>
        <v>#REF!</v>
      </c>
      <c r="T1592" s="92" t="s">
        <v>2444</v>
      </c>
      <c r="U1592" s="70" t="s">
        <v>2444</v>
      </c>
      <c r="V1592" s="70" t="s">
        <v>2444</v>
      </c>
      <c r="W1592" s="44" t="str">
        <f t="shared" si="379"/>
        <v>"PRCL"</v>
      </c>
      <c r="X1592" s="25" t="str">
        <f t="shared" si="380"/>
        <v>PRCL</v>
      </c>
      <c r="Y1592" s="1">
        <f t="shared" si="381"/>
        <v>1554</v>
      </c>
      <c r="Z1592" t="str">
        <f t="shared" si="382"/>
        <v>ITM_PRCL</v>
      </c>
      <c r="AA1592" s="161" t="str">
        <f>IF(ISNA(VLOOKUP(X1592,Sheet2!J:J,1,0)),"//","")</f>
        <v>//</v>
      </c>
      <c r="AC1592" s="110" t="str">
        <f t="shared" si="383"/>
        <v>PRCL</v>
      </c>
      <c r="AD1592" t="b">
        <f t="shared" si="384"/>
        <v>1</v>
      </c>
    </row>
    <row r="1593" spans="1:30">
      <c r="A1593" s="56">
        <f t="shared" si="385"/>
        <v>1593</v>
      </c>
      <c r="B1593" s="55">
        <f t="shared" si="386"/>
        <v>1555</v>
      </c>
      <c r="C1593" s="59" t="s">
        <v>4105</v>
      </c>
      <c r="D1593" s="59" t="s">
        <v>7</v>
      </c>
      <c r="E1593" s="154" t="s">
        <v>267</v>
      </c>
      <c r="F1593" s="154" t="s">
        <v>267</v>
      </c>
      <c r="G1593" s="196">
        <v>0</v>
      </c>
      <c r="H1593" s="196">
        <v>0</v>
      </c>
      <c r="I1593" s="177" t="s">
        <v>3</v>
      </c>
      <c r="J1593" s="65" t="s">
        <v>1555</v>
      </c>
      <c r="K1593" s="66" t="s">
        <v>4289</v>
      </c>
      <c r="L1593" s="67"/>
      <c r="M1593" s="63" t="s">
        <v>1970</v>
      </c>
      <c r="N1593" s="13"/>
      <c r="O1593"/>
      <c r="P1593" t="str">
        <f t="shared" si="387"/>
        <v/>
      </c>
      <c r="Q1593" t="str">
        <f>IF(ISNA(VLOOKUP(AC1593,#REF!,1)),"//","")</f>
        <v/>
      </c>
      <c r="R1593"/>
      <c r="S1593" s="43" t="e">
        <f t="shared" si="378"/>
        <v>#REF!</v>
      </c>
      <c r="T1593" s="92" t="s">
        <v>2444</v>
      </c>
      <c r="U1593" s="70" t="s">
        <v>2444</v>
      </c>
      <c r="V1593" s="70" t="s">
        <v>2444</v>
      </c>
      <c r="W1593" s="44" t="str">
        <f t="shared" si="379"/>
        <v>"PSTO"</v>
      </c>
      <c r="X1593" s="25" t="str">
        <f t="shared" si="380"/>
        <v>PSTO</v>
      </c>
      <c r="Y1593" s="1">
        <f t="shared" si="381"/>
        <v>1555</v>
      </c>
      <c r="Z1593" t="str">
        <f t="shared" si="382"/>
        <v>ITM_PSTO</v>
      </c>
      <c r="AA1593" s="161" t="str">
        <f>IF(ISNA(VLOOKUP(X1593,Sheet2!J:J,1,0)),"//","")</f>
        <v>//</v>
      </c>
      <c r="AC1593" s="110" t="str">
        <f t="shared" si="383"/>
        <v>PSTO</v>
      </c>
      <c r="AD1593" t="b">
        <f t="shared" si="384"/>
        <v>1</v>
      </c>
    </row>
    <row r="1594" spans="1:30">
      <c r="A1594" s="56">
        <f t="shared" si="385"/>
        <v>1594</v>
      </c>
      <c r="B1594" s="55">
        <f t="shared" si="386"/>
        <v>1556</v>
      </c>
      <c r="C1594" s="59" t="s">
        <v>4105</v>
      </c>
      <c r="D1594" s="59" t="s">
        <v>7</v>
      </c>
      <c r="E1594" s="65" t="s">
        <v>268</v>
      </c>
      <c r="F1594" s="65" t="s">
        <v>268</v>
      </c>
      <c r="G1594" s="193">
        <v>0</v>
      </c>
      <c r="H1594" s="193">
        <v>0</v>
      </c>
      <c r="I1594" s="177" t="s">
        <v>3</v>
      </c>
      <c r="J1594" s="65" t="s">
        <v>1555</v>
      </c>
      <c r="K1594" s="66" t="s">
        <v>4289</v>
      </c>
      <c r="L1594" s="67"/>
      <c r="M1594" s="63" t="s">
        <v>1971</v>
      </c>
      <c r="N1594" s="13"/>
      <c r="O1594"/>
      <c r="P1594" t="str">
        <f t="shared" si="387"/>
        <v/>
      </c>
      <c r="Q1594" t="str">
        <f>IF(ISNA(VLOOKUP(AC1594,#REF!,1)),"//","")</f>
        <v/>
      </c>
      <c r="R1594"/>
      <c r="S1594" s="43" t="e">
        <f t="shared" si="378"/>
        <v>#REF!</v>
      </c>
      <c r="T1594" s="92" t="s">
        <v>2444</v>
      </c>
      <c r="U1594" s="70" t="s">
        <v>2444</v>
      </c>
      <c r="V1594" s="70" t="s">
        <v>2444</v>
      </c>
      <c r="W1594" s="44" t="str">
        <f t="shared" si="379"/>
        <v>"PUTK"</v>
      </c>
      <c r="X1594" s="25" t="str">
        <f t="shared" si="380"/>
        <v>PUTK</v>
      </c>
      <c r="Y1594" s="1">
        <f t="shared" si="381"/>
        <v>1556</v>
      </c>
      <c r="Z1594" t="str">
        <f t="shared" si="382"/>
        <v>ITM_PUTK</v>
      </c>
      <c r="AA1594" s="161" t="str">
        <f>IF(ISNA(VLOOKUP(X1594,Sheet2!J:J,1,0)),"//","")</f>
        <v>//</v>
      </c>
      <c r="AC1594" s="110" t="str">
        <f t="shared" si="383"/>
        <v>PUTK</v>
      </c>
      <c r="AD1594" t="b">
        <f t="shared" si="384"/>
        <v>1</v>
      </c>
    </row>
    <row r="1595" spans="1:30">
      <c r="A1595" s="56">
        <f t="shared" si="385"/>
        <v>1595</v>
      </c>
      <c r="B1595" s="55">
        <f t="shared" si="386"/>
        <v>1557</v>
      </c>
      <c r="C1595" s="59" t="s">
        <v>3913</v>
      </c>
      <c r="D1595" s="59" t="s">
        <v>4799</v>
      </c>
      <c r="E1595" s="65" t="s">
        <v>1372</v>
      </c>
      <c r="F1595" s="65" t="s">
        <v>1372</v>
      </c>
      <c r="G1595" s="193">
        <v>0</v>
      </c>
      <c r="H1595" s="193">
        <v>0</v>
      </c>
      <c r="I1595" s="177" t="s">
        <v>3</v>
      </c>
      <c r="J1595" s="65" t="s">
        <v>1555</v>
      </c>
      <c r="K1595" s="66" t="s">
        <v>4289</v>
      </c>
      <c r="L1595" s="67"/>
      <c r="M1595" s="63" t="s">
        <v>1976</v>
      </c>
      <c r="N1595" s="13"/>
      <c r="O1595"/>
      <c r="P1595" t="str">
        <f t="shared" si="387"/>
        <v/>
      </c>
      <c r="Q1595" t="str">
        <f>IF(ISNA(VLOOKUP(AC1595,#REF!,1)),"//","")</f>
        <v/>
      </c>
      <c r="R1595"/>
      <c r="S1595" s="43" t="e">
        <f t="shared" si="378"/>
        <v>#REF!</v>
      </c>
      <c r="T1595" s="92" t="s">
        <v>2444</v>
      </c>
      <c r="U1595" s="70" t="s">
        <v>2868</v>
      </c>
      <c r="V1595" s="70" t="s">
        <v>2444</v>
      </c>
      <c r="W1595" s="44" t="str">
        <f t="shared" si="379"/>
        <v>"RAD"</v>
      </c>
      <c r="X1595" s="25" t="str">
        <f t="shared" si="380"/>
        <v>RAD</v>
      </c>
      <c r="Y1595" s="1">
        <f t="shared" si="381"/>
        <v>1557</v>
      </c>
      <c r="Z1595" t="str">
        <f t="shared" si="382"/>
        <v>ITM_RAD</v>
      </c>
      <c r="AA1595" s="161" t="str">
        <f>IF(ISNA(VLOOKUP(X1595,Sheet2!J:J,1,0)),"//","")</f>
        <v/>
      </c>
      <c r="AC1595" s="110" t="str">
        <f t="shared" si="383"/>
        <v>RAD</v>
      </c>
      <c r="AD1595" t="b">
        <f t="shared" si="384"/>
        <v>1</v>
      </c>
    </row>
    <row r="1596" spans="1:30">
      <c r="A1596" s="56">
        <f t="shared" si="385"/>
        <v>1596</v>
      </c>
      <c r="B1596" s="55">
        <f t="shared" si="386"/>
        <v>1558</v>
      </c>
      <c r="C1596" s="59" t="s">
        <v>3914</v>
      </c>
      <c r="D1596" s="59" t="s">
        <v>4799</v>
      </c>
      <c r="E1596" s="65" t="s">
        <v>1373</v>
      </c>
      <c r="F1596" s="65" t="s">
        <v>1373</v>
      </c>
      <c r="G1596" s="193">
        <v>0</v>
      </c>
      <c r="H1596" s="193">
        <v>0</v>
      </c>
      <c r="I1596" s="177" t="s">
        <v>3</v>
      </c>
      <c r="J1596" s="65" t="s">
        <v>1555</v>
      </c>
      <c r="K1596" s="66" t="s">
        <v>4289</v>
      </c>
      <c r="L1596" s="67"/>
      <c r="M1596" s="63" t="s">
        <v>1977</v>
      </c>
      <c r="N1596" s="13"/>
      <c r="O1596"/>
      <c r="P1596" t="str">
        <f t="shared" si="387"/>
        <v/>
      </c>
      <c r="Q1596" t="str">
        <f>IF(ISNA(VLOOKUP(AC1596,#REF!,1)),"//","")</f>
        <v/>
      </c>
      <c r="R1596"/>
      <c r="S1596" s="43" t="e">
        <f t="shared" si="378"/>
        <v>#REF!</v>
      </c>
      <c r="T1596" s="92" t="s">
        <v>2933</v>
      </c>
      <c r="U1596" s="70" t="s">
        <v>2444</v>
      </c>
      <c r="V1596" s="70" t="s">
        <v>2444</v>
      </c>
      <c r="W1596" s="44" t="str">
        <f t="shared" si="379"/>
        <v>"RAD" STD_RIGHT_ARROW</v>
      </c>
      <c r="X1596" s="25" t="str">
        <f t="shared" si="380"/>
        <v>RAD&gt;</v>
      </c>
      <c r="Y1596" s="1">
        <f t="shared" si="381"/>
        <v>1558</v>
      </c>
      <c r="Z1596" t="str">
        <f t="shared" si="382"/>
        <v>ITM_RADto</v>
      </c>
      <c r="AA1596" s="161" t="str">
        <f>IF(ISNA(VLOOKUP(X1596,Sheet2!J:J,1,0)),"//","")</f>
        <v>//</v>
      </c>
      <c r="AC1596" s="110" t="str">
        <f t="shared" si="383"/>
        <v>RAD&gt;</v>
      </c>
      <c r="AD1596" t="b">
        <f t="shared" si="384"/>
        <v>1</v>
      </c>
    </row>
    <row r="1597" spans="1:30">
      <c r="A1597" s="56">
        <f t="shared" si="385"/>
        <v>1597</v>
      </c>
      <c r="B1597" s="55">
        <f t="shared" si="386"/>
        <v>1559</v>
      </c>
      <c r="C1597" s="59" t="s">
        <v>3941</v>
      </c>
      <c r="D1597" s="59" t="s">
        <v>7</v>
      </c>
      <c r="E1597" s="65" t="s">
        <v>272</v>
      </c>
      <c r="F1597" s="65" t="s">
        <v>272</v>
      </c>
      <c r="G1597" s="193">
        <v>0</v>
      </c>
      <c r="H1597" s="193">
        <v>0</v>
      </c>
      <c r="I1597" s="177" t="s">
        <v>3</v>
      </c>
      <c r="J1597" s="65" t="s">
        <v>1555</v>
      </c>
      <c r="K1597" s="66" t="s">
        <v>4289</v>
      </c>
      <c r="L1597" s="67"/>
      <c r="M1597" s="63" t="s">
        <v>1979</v>
      </c>
      <c r="N1597" s="13"/>
      <c r="O1597"/>
      <c r="P1597" t="str">
        <f t="shared" si="387"/>
        <v/>
      </c>
      <c r="Q1597" t="str">
        <f>IF(ISNA(VLOOKUP(AC1597,#REF!,1)),"//","")</f>
        <v/>
      </c>
      <c r="R1597"/>
      <c r="S1597" s="43" t="e">
        <f t="shared" si="378"/>
        <v>#REF!</v>
      </c>
      <c r="T1597" s="92" t="s">
        <v>2934</v>
      </c>
      <c r="U1597" s="70" t="s">
        <v>2444</v>
      </c>
      <c r="V1597" s="70" t="s">
        <v>2444</v>
      </c>
      <c r="W1597" s="44" t="str">
        <f t="shared" si="379"/>
        <v>"RAN#"</v>
      </c>
      <c r="X1597" s="25" t="str">
        <f t="shared" si="380"/>
        <v>RAN#</v>
      </c>
      <c r="Y1597" s="1">
        <f t="shared" si="381"/>
        <v>1559</v>
      </c>
      <c r="Z1597" t="str">
        <f t="shared" si="382"/>
        <v>ITM_RAN</v>
      </c>
      <c r="AA1597" s="161" t="str">
        <f>IF(ISNA(VLOOKUP(X1597,Sheet2!J:J,1,0)),"//","")</f>
        <v/>
      </c>
      <c r="AC1597" s="110" t="str">
        <f t="shared" si="383"/>
        <v>RAN#</v>
      </c>
      <c r="AD1597" t="b">
        <f t="shared" si="384"/>
        <v>1</v>
      </c>
    </row>
    <row r="1598" spans="1:30">
      <c r="A1598" s="56">
        <f t="shared" si="385"/>
        <v>1598</v>
      </c>
      <c r="B1598" s="55">
        <f t="shared" si="386"/>
        <v>1560</v>
      </c>
      <c r="C1598" s="59" t="s">
        <v>4108</v>
      </c>
      <c r="D1598" s="59" t="s">
        <v>3090</v>
      </c>
      <c r="E1598" s="65" t="s">
        <v>273</v>
      </c>
      <c r="F1598" s="65" t="s">
        <v>287</v>
      </c>
      <c r="G1598" s="193">
        <v>0</v>
      </c>
      <c r="H1598" s="193">
        <v>0</v>
      </c>
      <c r="I1598" s="177" t="s">
        <v>3</v>
      </c>
      <c r="J1598" s="65" t="s">
        <v>1555</v>
      </c>
      <c r="K1598" s="66" t="s">
        <v>4289</v>
      </c>
      <c r="L1598" s="67" t="s">
        <v>274</v>
      </c>
      <c r="M1598" s="63" t="s">
        <v>1980</v>
      </c>
      <c r="N1598" s="13"/>
      <c r="O1598"/>
      <c r="P1598" t="str">
        <f t="shared" si="387"/>
        <v>NOT EQUAL</v>
      </c>
      <c r="Q1598" t="str">
        <f>IF(ISNA(VLOOKUP(AC1598,#REF!,1)),"//","")</f>
        <v/>
      </c>
      <c r="R1598"/>
      <c r="S1598" s="43" t="e">
        <f t="shared" si="378"/>
        <v>#REF!</v>
      </c>
      <c r="T1598" s="92" t="s">
        <v>2444</v>
      </c>
      <c r="U1598" s="70" t="s">
        <v>2444</v>
      </c>
      <c r="V1598" s="70" t="s">
        <v>2444</v>
      </c>
      <c r="W1598" s="44" t="str">
        <f t="shared" si="379"/>
        <v>"REGS.V"</v>
      </c>
      <c r="X1598" s="25" t="str">
        <f t="shared" si="380"/>
        <v>REGS.V</v>
      </c>
      <c r="Y1598" s="1">
        <f t="shared" si="381"/>
        <v>1560</v>
      </c>
      <c r="Z1598" t="str">
        <f t="shared" si="382"/>
        <v>ITM_RBR</v>
      </c>
      <c r="AA1598" s="161" t="str">
        <f>IF(ISNA(VLOOKUP(X1598,Sheet2!J:J,1,0)),"//","")</f>
        <v>//</v>
      </c>
      <c r="AC1598" s="110" t="str">
        <f t="shared" si="383"/>
        <v>REGS.V</v>
      </c>
      <c r="AD1598" t="b">
        <f t="shared" si="384"/>
        <v>1</v>
      </c>
    </row>
    <row r="1599" spans="1:30">
      <c r="A1599" s="56">
        <f t="shared" si="385"/>
        <v>1599</v>
      </c>
      <c r="B1599" s="55">
        <f t="shared" si="386"/>
        <v>1561</v>
      </c>
      <c r="C1599" s="59" t="s">
        <v>3942</v>
      </c>
      <c r="D1599" s="69" t="s">
        <v>7</v>
      </c>
      <c r="E1599" s="65" t="s">
        <v>1376</v>
      </c>
      <c r="F1599" s="65" t="s">
        <v>276</v>
      </c>
      <c r="G1599" s="193">
        <v>0</v>
      </c>
      <c r="H1599" s="193">
        <v>0</v>
      </c>
      <c r="I1599" s="177" t="s">
        <v>3</v>
      </c>
      <c r="J1599" s="65" t="s">
        <v>1555</v>
      </c>
      <c r="K1599" s="66" t="s">
        <v>4289</v>
      </c>
      <c r="L1599" s="59"/>
      <c r="M1599" s="63" t="s">
        <v>1982</v>
      </c>
      <c r="N1599" s="13"/>
      <c r="O1599"/>
      <c r="P1599" t="str">
        <f t="shared" si="387"/>
        <v>NOT EQUAL</v>
      </c>
      <c r="Q1599" t="str">
        <f>IF(ISNA(VLOOKUP(AC1599,#REF!,1)),"//","")</f>
        <v/>
      </c>
      <c r="R1599"/>
      <c r="S1599" s="43" t="e">
        <f t="shared" si="378"/>
        <v>#REF!</v>
      </c>
      <c r="T1599" s="92" t="s">
        <v>2444</v>
      </c>
      <c r="U1599" s="70" t="s">
        <v>2444</v>
      </c>
      <c r="V1599" s="70" t="s">
        <v>2444</v>
      </c>
      <c r="W1599" s="44" t="str">
        <f t="shared" si="379"/>
        <v>"RCLCFG"</v>
      </c>
      <c r="X1599" s="25" t="str">
        <f t="shared" si="380"/>
        <v>RCLCFG</v>
      </c>
      <c r="Y1599" s="1">
        <f t="shared" si="381"/>
        <v>1561</v>
      </c>
      <c r="Z1599" t="str">
        <f t="shared" si="382"/>
        <v>ITM_RCLCFG</v>
      </c>
      <c r="AA1599" s="161" t="str">
        <f>IF(ISNA(VLOOKUP(X1599,Sheet2!J:J,1,0)),"//","")</f>
        <v>//</v>
      </c>
      <c r="AC1599" s="110" t="str">
        <f t="shared" si="383"/>
        <v>RCLCFG</v>
      </c>
      <c r="AD1599" t="b">
        <f t="shared" si="384"/>
        <v>1</v>
      </c>
    </row>
    <row r="1600" spans="1:30">
      <c r="A1600" s="56">
        <f t="shared" si="385"/>
        <v>1600</v>
      </c>
      <c r="B1600" s="55">
        <f t="shared" si="386"/>
        <v>1562</v>
      </c>
      <c r="C1600" s="59" t="s">
        <v>3943</v>
      </c>
      <c r="D1600" s="59" t="s">
        <v>7</v>
      </c>
      <c r="E1600" s="65" t="s">
        <v>1377</v>
      </c>
      <c r="F1600" s="65" t="s">
        <v>1377</v>
      </c>
      <c r="G1600" s="193">
        <v>0</v>
      </c>
      <c r="H1600" s="193">
        <v>0</v>
      </c>
      <c r="I1600" s="177" t="s">
        <v>3</v>
      </c>
      <c r="J1600" s="65" t="s">
        <v>1555</v>
      </c>
      <c r="K1600" s="66" t="s">
        <v>4289</v>
      </c>
      <c r="L1600" s="67"/>
      <c r="M1600" s="63" t="s">
        <v>1983</v>
      </c>
      <c r="N1600" s="13"/>
      <c r="O1600"/>
      <c r="P1600" t="str">
        <f t="shared" si="387"/>
        <v/>
      </c>
      <c r="Q1600" t="str">
        <f>IF(ISNA(VLOOKUP(AC1600,#REF!,1)),"//","")</f>
        <v/>
      </c>
      <c r="R1600"/>
      <c r="S1600" s="43" t="e">
        <f t="shared" si="378"/>
        <v>#REF!</v>
      </c>
      <c r="T1600" s="92" t="s">
        <v>2957</v>
      </c>
      <c r="U1600" s="70" t="s">
        <v>2444</v>
      </c>
      <c r="V1600" s="70" t="s">
        <v>2444</v>
      </c>
      <c r="W1600" s="44" t="str">
        <f t="shared" si="379"/>
        <v>"RCLEL"</v>
      </c>
      <c r="X1600" s="25" t="str">
        <f t="shared" si="380"/>
        <v>RCLEL</v>
      </c>
      <c r="Y1600" s="1">
        <f t="shared" si="381"/>
        <v>1562</v>
      </c>
      <c r="Z1600" t="str">
        <f t="shared" si="382"/>
        <v>ITM_RCLEL</v>
      </c>
      <c r="AA1600" s="161" t="str">
        <f>IF(ISNA(VLOOKUP(X1600,Sheet2!J:J,1,0)),"//","")</f>
        <v>//</v>
      </c>
      <c r="AC1600" s="110" t="str">
        <f t="shared" si="383"/>
        <v>RCLEL</v>
      </c>
      <c r="AD1600" t="b">
        <f t="shared" si="384"/>
        <v>1</v>
      </c>
    </row>
    <row r="1601" spans="1:30">
      <c r="A1601" s="56">
        <f t="shared" si="385"/>
        <v>1601</v>
      </c>
      <c r="B1601" s="55">
        <f t="shared" si="386"/>
        <v>1563</v>
      </c>
      <c r="C1601" s="59" t="s">
        <v>3944</v>
      </c>
      <c r="D1601" s="59" t="s">
        <v>7</v>
      </c>
      <c r="E1601" s="65" t="s">
        <v>1378</v>
      </c>
      <c r="F1601" s="65" t="s">
        <v>1378</v>
      </c>
      <c r="G1601" s="193">
        <v>0</v>
      </c>
      <c r="H1601" s="193">
        <v>0</v>
      </c>
      <c r="I1601" s="177" t="s">
        <v>3</v>
      </c>
      <c r="J1601" s="65" t="s">
        <v>1555</v>
      </c>
      <c r="K1601" s="66" t="s">
        <v>4289</v>
      </c>
      <c r="L1601" s="67"/>
      <c r="M1601" s="63" t="s">
        <v>1984</v>
      </c>
      <c r="N1601" s="13"/>
      <c r="O1601"/>
      <c r="P1601" t="str">
        <f t="shared" si="387"/>
        <v/>
      </c>
      <c r="Q1601" t="str">
        <f>IF(ISNA(VLOOKUP(AC1601,#REF!,1)),"//","")</f>
        <v/>
      </c>
      <c r="R1601"/>
      <c r="S1601" s="43" t="e">
        <f t="shared" si="378"/>
        <v>#REF!</v>
      </c>
      <c r="T1601" s="92" t="s">
        <v>2957</v>
      </c>
      <c r="U1601" s="70" t="s">
        <v>2444</v>
      </c>
      <c r="V1601" s="70" t="s">
        <v>2444</v>
      </c>
      <c r="W1601" s="44" t="str">
        <f t="shared" si="379"/>
        <v>"RCLIJ"</v>
      </c>
      <c r="X1601" s="25" t="str">
        <f t="shared" si="380"/>
        <v>RCLIJ</v>
      </c>
      <c r="Y1601" s="1">
        <f t="shared" si="381"/>
        <v>1563</v>
      </c>
      <c r="Z1601" t="str">
        <f t="shared" si="382"/>
        <v>ITM_RCLIJ</v>
      </c>
      <c r="AA1601" s="161" t="str">
        <f>IF(ISNA(VLOOKUP(X1601,Sheet2!J:J,1,0)),"//","")</f>
        <v>//</v>
      </c>
      <c r="AC1601" s="110" t="str">
        <f t="shared" si="383"/>
        <v>RCLIJ</v>
      </c>
      <c r="AD1601" t="b">
        <f t="shared" si="384"/>
        <v>1</v>
      </c>
    </row>
    <row r="1602" spans="1:30">
      <c r="A1602" s="56">
        <f t="shared" si="385"/>
        <v>1602</v>
      </c>
      <c r="B1602" s="55">
        <f t="shared" si="386"/>
        <v>1564</v>
      </c>
      <c r="C1602" s="59" t="s">
        <v>3945</v>
      </c>
      <c r="D1602" s="59" t="s">
        <v>2486</v>
      </c>
      <c r="E1602" s="65" t="s">
        <v>1379</v>
      </c>
      <c r="F1602" s="65" t="s">
        <v>1379</v>
      </c>
      <c r="G1602" s="193">
        <v>0</v>
      </c>
      <c r="H1602" s="193">
        <v>99</v>
      </c>
      <c r="I1602" s="177" t="s">
        <v>3</v>
      </c>
      <c r="J1602" s="65" t="s">
        <v>1555</v>
      </c>
      <c r="K1602" s="66" t="s">
        <v>4289</v>
      </c>
      <c r="L1602" s="67"/>
      <c r="M1602" s="63" t="s">
        <v>1985</v>
      </c>
      <c r="N1602" s="13"/>
      <c r="O1602"/>
      <c r="P1602" t="str">
        <f t="shared" si="387"/>
        <v/>
      </c>
      <c r="Q1602" t="str">
        <f>IF(ISNA(VLOOKUP(AC1602,#REF!,1)),"//","")</f>
        <v/>
      </c>
      <c r="R1602"/>
      <c r="S1602" s="43" t="e">
        <f t="shared" si="378"/>
        <v>#REF!</v>
      </c>
      <c r="T1602" s="92" t="s">
        <v>2957</v>
      </c>
      <c r="U1602" s="70" t="s">
        <v>2444</v>
      </c>
      <c r="V1602" s="70" t="s">
        <v>2444</v>
      </c>
      <c r="W1602" s="44" t="str">
        <f t="shared" si="379"/>
        <v>"RCLS"</v>
      </c>
      <c r="X1602" s="25" t="str">
        <f t="shared" si="380"/>
        <v>RCLS</v>
      </c>
      <c r="Y1602" s="1">
        <f t="shared" si="381"/>
        <v>1564</v>
      </c>
      <c r="Z1602" t="str">
        <f t="shared" si="382"/>
        <v>ITM_RCLS</v>
      </c>
      <c r="AA1602" s="161" t="str">
        <f>IF(ISNA(VLOOKUP(X1602,Sheet2!J:J,1,0)),"//","")</f>
        <v>//</v>
      </c>
      <c r="AC1602" s="110" t="str">
        <f t="shared" si="383"/>
        <v>RCLS</v>
      </c>
      <c r="AD1602" t="b">
        <f t="shared" si="384"/>
        <v>1</v>
      </c>
    </row>
    <row r="1603" spans="1:30">
      <c r="A1603" s="56">
        <f t="shared" si="385"/>
        <v>1603</v>
      </c>
      <c r="B1603" s="55">
        <f t="shared" si="386"/>
        <v>1565</v>
      </c>
      <c r="C1603" s="59" t="s">
        <v>4612</v>
      </c>
      <c r="D1603" s="59" t="s">
        <v>12</v>
      </c>
      <c r="E1603" s="65" t="s">
        <v>1382</v>
      </c>
      <c r="F1603" s="65" t="s">
        <v>1382</v>
      </c>
      <c r="G1603" s="193">
        <v>0</v>
      </c>
      <c r="H1603" s="198">
        <v>99</v>
      </c>
      <c r="I1603" s="177" t="s">
        <v>3</v>
      </c>
      <c r="J1603" s="65" t="s">
        <v>1555</v>
      </c>
      <c r="K1603" s="66" t="s">
        <v>4289</v>
      </c>
      <c r="L1603" s="67"/>
      <c r="M1603" s="63" t="s">
        <v>1989</v>
      </c>
      <c r="N1603" s="13"/>
      <c r="O1603"/>
      <c r="P1603" t="str">
        <f t="shared" si="387"/>
        <v/>
      </c>
      <c r="Q1603" t="str">
        <f>IF(ISNA(VLOOKUP(AC1603,#REF!,1)),"//","")</f>
        <v/>
      </c>
      <c r="R1603"/>
      <c r="S1603" s="43" t="e">
        <f t="shared" si="378"/>
        <v>#REF!</v>
      </c>
      <c r="T1603" s="92" t="s">
        <v>2444</v>
      </c>
      <c r="U1603" s="70" t="s">
        <v>2444</v>
      </c>
      <c r="V1603" s="70" t="s">
        <v>2444</v>
      </c>
      <c r="W1603" s="44" t="str">
        <f t="shared" si="379"/>
        <v>"RDP"</v>
      </c>
      <c r="X1603" s="25" t="str">
        <f t="shared" si="380"/>
        <v>RDP</v>
      </c>
      <c r="Y1603" s="1">
        <f t="shared" si="381"/>
        <v>1565</v>
      </c>
      <c r="Z1603" t="str">
        <f t="shared" si="382"/>
        <v>ITM_RDP</v>
      </c>
      <c r="AA1603" s="161" t="str">
        <f>IF(ISNA(VLOOKUP(X1603,Sheet2!J:J,1,0)),"//","")</f>
        <v>//</v>
      </c>
      <c r="AC1603" s="110" t="str">
        <f t="shared" si="383"/>
        <v>RDP</v>
      </c>
      <c r="AD1603" t="b">
        <f t="shared" si="384"/>
        <v>1</v>
      </c>
    </row>
    <row r="1604" spans="1:30">
      <c r="A1604" s="56">
        <f t="shared" si="385"/>
        <v>1604</v>
      </c>
      <c r="B1604" s="55">
        <f t="shared" si="386"/>
        <v>1566</v>
      </c>
      <c r="C1604" s="59" t="s">
        <v>3946</v>
      </c>
      <c r="D1604" s="59" t="s">
        <v>7</v>
      </c>
      <c r="E1604" s="65" t="s">
        <v>285</v>
      </c>
      <c r="F1604" s="65" t="s">
        <v>285</v>
      </c>
      <c r="G1604" s="193">
        <v>0</v>
      </c>
      <c r="H1604" s="193">
        <v>0</v>
      </c>
      <c r="I1604" s="177" t="s">
        <v>3</v>
      </c>
      <c r="J1604" s="65" t="s">
        <v>1555</v>
      </c>
      <c r="K1604" s="66" t="s">
        <v>4289</v>
      </c>
      <c r="L1604" s="67"/>
      <c r="M1604" s="63" t="s">
        <v>1993</v>
      </c>
      <c r="N1604" s="13"/>
      <c r="O1604"/>
      <c r="P1604" t="str">
        <f t="shared" si="387"/>
        <v/>
      </c>
      <c r="Q1604" t="str">
        <f>IF(ISNA(VLOOKUP(AC1604,#REF!,1)),"//","")</f>
        <v/>
      </c>
      <c r="R1604"/>
      <c r="S1604" s="43" t="e">
        <f t="shared" si="378"/>
        <v>#REF!</v>
      </c>
      <c r="T1604" s="92" t="s">
        <v>2938</v>
      </c>
      <c r="U1604" s="70" t="s">
        <v>2444</v>
      </c>
      <c r="V1604" s="70" t="s">
        <v>2444</v>
      </c>
      <c r="W1604" s="44" t="str">
        <f t="shared" si="379"/>
        <v>"RE"</v>
      </c>
      <c r="X1604" s="25" t="str">
        <f t="shared" si="380"/>
        <v>RE</v>
      </c>
      <c r="Y1604" s="1">
        <f t="shared" si="381"/>
        <v>1566</v>
      </c>
      <c r="Z1604" t="str">
        <f t="shared" si="382"/>
        <v>ITM_RE</v>
      </c>
      <c r="AA1604" s="161" t="str">
        <f>IF(ISNA(VLOOKUP(X1604,Sheet2!J:J,1,0)),"//","")</f>
        <v/>
      </c>
      <c r="AC1604" s="110" t="str">
        <f t="shared" si="383"/>
        <v>RE</v>
      </c>
      <c r="AD1604" t="b">
        <f t="shared" si="384"/>
        <v>1</v>
      </c>
    </row>
    <row r="1605" spans="1:30">
      <c r="A1605" s="56">
        <f t="shared" si="385"/>
        <v>1605</v>
      </c>
      <c r="B1605" s="55">
        <f t="shared" si="386"/>
        <v>1567</v>
      </c>
      <c r="C1605" s="59" t="s">
        <v>4105</v>
      </c>
      <c r="D1605" s="59" t="s">
        <v>7</v>
      </c>
      <c r="E1605" s="65" t="s">
        <v>288</v>
      </c>
      <c r="F1605" s="65" t="s">
        <v>288</v>
      </c>
      <c r="G1605" s="193">
        <v>0</v>
      </c>
      <c r="H1605" s="193">
        <v>0</v>
      </c>
      <c r="I1605" s="177" t="s">
        <v>3</v>
      </c>
      <c r="J1605" s="65" t="s">
        <v>1555</v>
      </c>
      <c r="K1605" s="66" t="s">
        <v>4289</v>
      </c>
      <c r="L1605" s="67"/>
      <c r="M1605" s="63" t="s">
        <v>1997</v>
      </c>
      <c r="N1605" s="13"/>
      <c r="O1605"/>
      <c r="P1605" t="str">
        <f t="shared" si="387"/>
        <v/>
      </c>
      <c r="Q1605" t="str">
        <f>IF(ISNA(VLOOKUP(AC1605,#REF!,1)),"//","")</f>
        <v/>
      </c>
      <c r="R1605"/>
      <c r="S1605" s="43" t="e">
        <f t="shared" si="378"/>
        <v>#REF!</v>
      </c>
      <c r="T1605" s="92" t="s">
        <v>2444</v>
      </c>
      <c r="U1605" s="70" t="s">
        <v>2444</v>
      </c>
      <c r="V1605" s="70" t="s">
        <v>2444</v>
      </c>
      <c r="W1605" s="44" t="str">
        <f t="shared" si="379"/>
        <v>"RECV"</v>
      </c>
      <c r="X1605" s="25" t="str">
        <f t="shared" si="380"/>
        <v>RECV</v>
      </c>
      <c r="Y1605" s="1">
        <f t="shared" si="381"/>
        <v>1567</v>
      </c>
      <c r="Z1605" t="str">
        <f t="shared" si="382"/>
        <v>ITM_RECV</v>
      </c>
      <c r="AA1605" s="161" t="str">
        <f>IF(ISNA(VLOOKUP(X1605,Sheet2!J:J,1,0)),"//","")</f>
        <v>//</v>
      </c>
      <c r="AC1605" s="110" t="str">
        <f t="shared" si="383"/>
        <v>RECV</v>
      </c>
      <c r="AD1605" t="b">
        <f t="shared" si="384"/>
        <v>1</v>
      </c>
    </row>
    <row r="1606" spans="1:30">
      <c r="A1606" s="56">
        <f t="shared" si="385"/>
        <v>1606</v>
      </c>
      <c r="B1606" s="55">
        <f t="shared" si="386"/>
        <v>1568</v>
      </c>
      <c r="C1606" s="59" t="s">
        <v>3947</v>
      </c>
      <c r="D1606" s="59" t="s">
        <v>50</v>
      </c>
      <c r="E1606" s="65" t="s">
        <v>1385</v>
      </c>
      <c r="F1606" s="65" t="s">
        <v>1385</v>
      </c>
      <c r="G1606" s="193">
        <v>0</v>
      </c>
      <c r="H1606" s="193">
        <v>0</v>
      </c>
      <c r="I1606" s="177" t="s">
        <v>3</v>
      </c>
      <c r="J1606" s="65" t="s">
        <v>1555</v>
      </c>
      <c r="K1606" s="66" t="s">
        <v>4289</v>
      </c>
      <c r="L1606" s="67"/>
      <c r="M1606" s="63" t="s">
        <v>1998</v>
      </c>
      <c r="N1606" s="13"/>
      <c r="O1606"/>
      <c r="P1606" t="str">
        <f t="shared" si="387"/>
        <v/>
      </c>
      <c r="Q1606" t="str">
        <f>IF(ISNA(VLOOKUP(AC1606,#REF!,1)),"//","")</f>
        <v/>
      </c>
      <c r="R1606"/>
      <c r="S1606" s="43" t="e">
        <f t="shared" si="378"/>
        <v>#REF!</v>
      </c>
      <c r="T1606" s="92" t="s">
        <v>2444</v>
      </c>
      <c r="U1606" s="70" t="s">
        <v>2444</v>
      </c>
      <c r="V1606" s="70" t="s">
        <v>2444</v>
      </c>
      <c r="W1606" s="44" t="str">
        <f t="shared" si="379"/>
        <v>"RESET"</v>
      </c>
      <c r="X1606" s="25" t="str">
        <f t="shared" si="380"/>
        <v>RESET</v>
      </c>
      <c r="Y1606" s="1">
        <f t="shared" si="381"/>
        <v>1568</v>
      </c>
      <c r="Z1606" t="str">
        <f t="shared" si="382"/>
        <v>ITM_RESET</v>
      </c>
      <c r="AA1606" s="161" t="str">
        <f>IF(ISNA(VLOOKUP(X1606,Sheet2!J:J,1,0)),"//","")</f>
        <v>//</v>
      </c>
      <c r="AC1606" s="110" t="str">
        <f t="shared" si="383"/>
        <v>RESET</v>
      </c>
      <c r="AD1606" t="b">
        <f t="shared" si="384"/>
        <v>1</v>
      </c>
    </row>
    <row r="1607" spans="1:30">
      <c r="A1607" s="56">
        <f t="shared" si="385"/>
        <v>1607</v>
      </c>
      <c r="B1607" s="55">
        <f t="shared" si="386"/>
        <v>1569</v>
      </c>
      <c r="C1607" s="59" t="s">
        <v>3948</v>
      </c>
      <c r="D1607" s="59" t="s">
        <v>7</v>
      </c>
      <c r="E1607" s="65" t="s">
        <v>1386</v>
      </c>
      <c r="F1607" s="65" t="s">
        <v>1386</v>
      </c>
      <c r="G1607" s="193">
        <v>0</v>
      </c>
      <c r="H1607" s="193">
        <v>0</v>
      </c>
      <c r="I1607" s="177" t="s">
        <v>3</v>
      </c>
      <c r="J1607" s="65" t="s">
        <v>1555</v>
      </c>
      <c r="K1607" s="66" t="s">
        <v>4289</v>
      </c>
      <c r="L1607" s="67"/>
      <c r="M1607" s="63" t="s">
        <v>1999</v>
      </c>
      <c r="N1607" s="13"/>
      <c r="O1607"/>
      <c r="P1607" t="str">
        <f t="shared" si="387"/>
        <v/>
      </c>
      <c r="Q1607" t="str">
        <f>IF(ISNA(VLOOKUP(AC1607,#REF!,1)),"//","")</f>
        <v/>
      </c>
      <c r="R1607"/>
      <c r="S1607" s="43" t="e">
        <f t="shared" ref="S1607:S1670" si="388">IF(X1607&lt;&gt;"",S1606+1,S1606)</f>
        <v>#REF!</v>
      </c>
      <c r="T1607" s="92" t="s">
        <v>2938</v>
      </c>
      <c r="U1607" s="70" t="s">
        <v>2444</v>
      </c>
      <c r="V1607" s="70" t="s">
        <v>2444</v>
      </c>
      <c r="W1607" s="44" t="str">
        <f t="shared" ref="W1607:W1670" si="38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39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391">B1607</f>
        <v>1569</v>
      </c>
      <c r="Z1607" t="str">
        <f t="shared" ref="Z1607:Z1670" si="392">M1607</f>
        <v>ITM_REtoCX</v>
      </c>
      <c r="AA1607" s="161" t="str">
        <f>IF(ISNA(VLOOKUP(X1607,Sheet2!J:J,1,0)),"//","")</f>
        <v>//</v>
      </c>
      <c r="AC1607" s="110" t="str">
        <f t="shared" ref="AC1607:AC1670" si="39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394">X1607=AC1607</f>
        <v>1</v>
      </c>
    </row>
    <row r="1608" spans="1:30">
      <c r="A1608" s="56">
        <f t="shared" si="385"/>
        <v>1608</v>
      </c>
      <c r="B1608" s="55">
        <f t="shared" si="386"/>
        <v>1570</v>
      </c>
      <c r="C1608" s="59" t="s">
        <v>3949</v>
      </c>
      <c r="D1608" s="59" t="s">
        <v>7</v>
      </c>
      <c r="E1608" s="65" t="s">
        <v>1387</v>
      </c>
      <c r="F1608" s="65" t="s">
        <v>1387</v>
      </c>
      <c r="G1608" s="193">
        <v>0</v>
      </c>
      <c r="H1608" s="193">
        <v>0</v>
      </c>
      <c r="I1608" s="177" t="s">
        <v>3</v>
      </c>
      <c r="J1608" s="65" t="s">
        <v>1555</v>
      </c>
      <c r="K1608" s="66" t="s">
        <v>4289</v>
      </c>
      <c r="L1608" s="67"/>
      <c r="M1608" s="63" t="s">
        <v>2000</v>
      </c>
      <c r="N1608" s="13"/>
      <c r="O1608"/>
      <c r="P1608" t="str">
        <f t="shared" si="387"/>
        <v/>
      </c>
      <c r="Q1608" t="str">
        <f>IF(ISNA(VLOOKUP(AC1608,#REF!,1)),"//","")</f>
        <v/>
      </c>
      <c r="R1608"/>
      <c r="S1608" s="43" t="e">
        <f t="shared" si="388"/>
        <v>#REF!</v>
      </c>
      <c r="T1608" s="92" t="s">
        <v>2938</v>
      </c>
      <c r="U1608" s="70" t="s">
        <v>2444</v>
      </c>
      <c r="V1608" s="70" t="s">
        <v>2444</v>
      </c>
      <c r="W1608" s="44" t="str">
        <f t="shared" si="389"/>
        <v>"RE" STD_LEFT_RIGHT_ARROWS "IM"</v>
      </c>
      <c r="X1608" s="25" t="str">
        <f t="shared" si="390"/>
        <v>RE&lt;&gt;IM</v>
      </c>
      <c r="Y1608" s="1">
        <f t="shared" si="391"/>
        <v>1570</v>
      </c>
      <c r="Z1608" t="str">
        <f t="shared" si="392"/>
        <v>ITM_REexIM</v>
      </c>
      <c r="AA1608" s="161" t="str">
        <f>IF(ISNA(VLOOKUP(X1608,Sheet2!J:J,1,0)),"//","")</f>
        <v/>
      </c>
      <c r="AC1608" s="110" t="str">
        <f t="shared" si="393"/>
        <v>RE&lt;&gt;IM</v>
      </c>
      <c r="AD1608" t="b">
        <f t="shared" si="394"/>
        <v>1</v>
      </c>
    </row>
    <row r="1609" spans="1:30">
      <c r="A1609" s="56">
        <f t="shared" si="385"/>
        <v>1609</v>
      </c>
      <c r="B1609" s="55">
        <f t="shared" si="386"/>
        <v>1571</v>
      </c>
      <c r="C1609" s="59" t="s">
        <v>4613</v>
      </c>
      <c r="D1609" s="59" t="s">
        <v>4615</v>
      </c>
      <c r="E1609" s="65" t="s">
        <v>2461</v>
      </c>
      <c r="F1609" s="65" t="s">
        <v>2461</v>
      </c>
      <c r="G1609" s="193">
        <v>0</v>
      </c>
      <c r="H1609" s="198">
        <v>6</v>
      </c>
      <c r="I1609" s="177" t="s">
        <v>3</v>
      </c>
      <c r="J1609" s="65" t="s">
        <v>1555</v>
      </c>
      <c r="K1609" s="66" t="s">
        <v>4289</v>
      </c>
      <c r="L1609" s="67"/>
      <c r="M1609" s="63" t="s">
        <v>2006</v>
      </c>
      <c r="N1609" s="13"/>
      <c r="O1609"/>
      <c r="P1609" t="str">
        <f t="shared" si="387"/>
        <v/>
      </c>
      <c r="Q1609" t="str">
        <f>IF(ISNA(VLOOKUP(AC1609,#REF!,1)),"//","")</f>
        <v/>
      </c>
      <c r="R1609"/>
      <c r="S1609" s="43" t="e">
        <f t="shared" si="388"/>
        <v>#REF!</v>
      </c>
      <c r="T1609" s="92" t="s">
        <v>2444</v>
      </c>
      <c r="U1609" s="70" t="s">
        <v>2444</v>
      </c>
      <c r="V1609" s="70" t="s">
        <v>2444</v>
      </c>
      <c r="W1609" s="44" t="str">
        <f t="shared" si="389"/>
        <v>"RMODE"</v>
      </c>
      <c r="X1609" s="25" t="str">
        <f t="shared" si="390"/>
        <v>RMODE</v>
      </c>
      <c r="Y1609" s="1">
        <f t="shared" si="391"/>
        <v>1571</v>
      </c>
      <c r="Z1609" t="str">
        <f t="shared" si="392"/>
        <v>ITM_RM</v>
      </c>
      <c r="AA1609" s="161" t="str">
        <f>IF(ISNA(VLOOKUP(X1609,Sheet2!J:J,1,0)),"//","")</f>
        <v>//</v>
      </c>
      <c r="AC1609" s="110" t="str">
        <f t="shared" si="393"/>
        <v>RMODE</v>
      </c>
      <c r="AD1609" t="b">
        <f t="shared" si="394"/>
        <v>1</v>
      </c>
    </row>
    <row r="1610" spans="1:30">
      <c r="A1610" s="56">
        <f t="shared" ref="A1610:A1673" si="395">IF(B1610=INT(B1610),ROW(),"")</f>
        <v>1610</v>
      </c>
      <c r="B1610" s="55">
        <f t="shared" ref="B1610:B1673" si="396">IF(AND(MID(C1610,2,1)&lt;&gt;"/",MID(C1610,1,1)="/"),INT(B1609)+1,B1609+0.01)</f>
        <v>1572</v>
      </c>
      <c r="C1610" s="59" t="s">
        <v>3950</v>
      </c>
      <c r="D1610" s="69" t="s">
        <v>3090</v>
      </c>
      <c r="E1610" s="84" t="s">
        <v>2462</v>
      </c>
      <c r="F1610" s="84" t="s">
        <v>2462</v>
      </c>
      <c r="G1610" s="193">
        <v>0</v>
      </c>
      <c r="H1610" s="193">
        <v>0</v>
      </c>
      <c r="I1610" s="177" t="s">
        <v>3</v>
      </c>
      <c r="J1610" s="65" t="s">
        <v>1555</v>
      </c>
      <c r="K1610" s="66" t="s">
        <v>4289</v>
      </c>
      <c r="L1610" s="67"/>
      <c r="M1610" s="63" t="s">
        <v>2007</v>
      </c>
      <c r="N1610" s="13"/>
      <c r="O1610"/>
      <c r="P1610" t="str">
        <f t="shared" si="387"/>
        <v/>
      </c>
      <c r="Q1610" t="str">
        <f>IF(ISNA(VLOOKUP(AC1610,#REF!,1)),"//","")</f>
        <v/>
      </c>
      <c r="R1610"/>
      <c r="S1610" s="43" t="e">
        <f t="shared" si="388"/>
        <v>#REF!</v>
      </c>
      <c r="T1610" s="92" t="s">
        <v>2955</v>
      </c>
      <c r="U1610" s="70" t="s">
        <v>2444</v>
      </c>
      <c r="V1610" s="70" t="s">
        <v>2444</v>
      </c>
      <c r="W1610" s="44" t="str">
        <f t="shared" si="389"/>
        <v>"RMODE?"</v>
      </c>
      <c r="X1610" s="25" t="str">
        <f t="shared" si="390"/>
        <v>RMODE?</v>
      </c>
      <c r="Y1610" s="1">
        <f t="shared" si="391"/>
        <v>1572</v>
      </c>
      <c r="Z1610" t="str">
        <f t="shared" si="392"/>
        <v>ITM_RMQ</v>
      </c>
      <c r="AA1610" s="161" t="str">
        <f>IF(ISNA(VLOOKUP(X1610,Sheet2!J:J,1,0)),"//","")</f>
        <v>//</v>
      </c>
      <c r="AC1610" s="110" t="str">
        <f t="shared" si="393"/>
        <v>RMODE?</v>
      </c>
      <c r="AD1610" t="b">
        <f t="shared" si="394"/>
        <v>1</v>
      </c>
    </row>
    <row r="1611" spans="1:30" s="17" customFormat="1">
      <c r="A1611" s="56">
        <f t="shared" si="395"/>
        <v>1611</v>
      </c>
      <c r="B1611" s="55">
        <f t="shared" si="396"/>
        <v>1573</v>
      </c>
      <c r="C1611" s="225" t="s">
        <v>5047</v>
      </c>
      <c r="D1611" s="225" t="s">
        <v>12</v>
      </c>
      <c r="E1611" s="226" t="s">
        <v>5048</v>
      </c>
      <c r="F1611" s="226" t="s">
        <v>5048</v>
      </c>
      <c r="G1611" s="227">
        <v>0</v>
      </c>
      <c r="H1611" s="227">
        <v>15</v>
      </c>
      <c r="I1611" s="177" t="s">
        <v>3</v>
      </c>
      <c r="J1611" s="65" t="s">
        <v>1555</v>
      </c>
      <c r="K1611" s="66" t="s">
        <v>4289</v>
      </c>
      <c r="L1611" s="230"/>
      <c r="M1611" s="231" t="s">
        <v>5046</v>
      </c>
      <c r="N1611" s="231"/>
      <c r="O1611" s="230"/>
      <c r="P1611" s="230" t="str">
        <f t="shared" si="387"/>
        <v/>
      </c>
      <c r="Q1611" s="230" t="str">
        <f>IF(ISNA(VLOOKUP(AC1611,#REF!,1)),"//","")</f>
        <v/>
      </c>
      <c r="R1611" s="230"/>
      <c r="S1611" s="260" t="e">
        <f t="shared" si="388"/>
        <v>#REF!</v>
      </c>
      <c r="T1611" s="224" t="s">
        <v>2444</v>
      </c>
      <c r="U1611" s="232" t="s">
        <v>2444</v>
      </c>
      <c r="V1611" s="232" t="s">
        <v>2444</v>
      </c>
      <c r="W1611" s="44" t="str">
        <f t="shared" si="389"/>
        <v>"DSP"</v>
      </c>
      <c r="X1611" s="25" t="str">
        <f t="shared" si="390"/>
        <v>DSP</v>
      </c>
      <c r="Y1611" s="1">
        <f t="shared" si="391"/>
        <v>1573</v>
      </c>
      <c r="Z1611" t="str">
        <f t="shared" si="392"/>
        <v>ITM_DSP</v>
      </c>
      <c r="AA1611" s="161" t="str">
        <f>IF(ISNA(VLOOKUP(X1611,Sheet2!J:J,1,0)),"//","")</f>
        <v>//</v>
      </c>
      <c r="AC1611" s="110" t="str">
        <f t="shared" si="393"/>
        <v>DSP</v>
      </c>
      <c r="AD1611" t="b">
        <f t="shared" si="394"/>
        <v>1</v>
      </c>
    </row>
    <row r="1612" spans="1:30">
      <c r="A1612" s="56">
        <f t="shared" si="395"/>
        <v>1612</v>
      </c>
      <c r="B1612" s="55">
        <f t="shared" si="396"/>
        <v>1574</v>
      </c>
      <c r="C1612" s="59" t="s">
        <v>5019</v>
      </c>
      <c r="D1612" s="59" t="s">
        <v>7</v>
      </c>
      <c r="E1612" s="65" t="s">
        <v>1390</v>
      </c>
      <c r="F1612" s="65" t="s">
        <v>1390</v>
      </c>
      <c r="G1612" s="193">
        <v>0</v>
      </c>
      <c r="H1612" s="193">
        <v>0</v>
      </c>
      <c r="I1612" s="177" t="s">
        <v>3</v>
      </c>
      <c r="J1612" s="65" t="s">
        <v>1555</v>
      </c>
      <c r="K1612" s="66" t="s">
        <v>4289</v>
      </c>
      <c r="L1612" s="67"/>
      <c r="M1612" s="63" t="s">
        <v>2009</v>
      </c>
      <c r="N1612" s="13"/>
      <c r="O1612"/>
      <c r="P1612" t="str">
        <f t="shared" si="387"/>
        <v/>
      </c>
      <c r="Q1612" t="str">
        <f>IF(ISNA(VLOOKUP(AC1612,#REF!,1)),"//","")</f>
        <v/>
      </c>
      <c r="R1612"/>
      <c r="S1612" s="43" t="e">
        <f t="shared" si="388"/>
        <v>#REF!</v>
      </c>
      <c r="T1612" s="92" t="s">
        <v>2444</v>
      </c>
      <c r="U1612" s="70" t="s">
        <v>2444</v>
      </c>
      <c r="V1612" s="70" t="s">
        <v>2444</v>
      </c>
      <c r="W1612" s="44" t="str">
        <f t="shared" si="389"/>
        <v>"RNORM"</v>
      </c>
      <c r="X1612" s="25" t="str">
        <f t="shared" si="390"/>
        <v>RNORM</v>
      </c>
      <c r="Y1612" s="1">
        <f t="shared" si="391"/>
        <v>1574</v>
      </c>
      <c r="Z1612" t="str">
        <f t="shared" si="392"/>
        <v>ITM_RNORM</v>
      </c>
      <c r="AA1612" s="161" t="str">
        <f>IF(ISNA(VLOOKUP(X1612,Sheet2!J:J,1,0)),"//","")</f>
        <v>//</v>
      </c>
      <c r="AC1612" s="110" t="str">
        <f t="shared" si="393"/>
        <v>RNORM</v>
      </c>
      <c r="AD1612" t="b">
        <f t="shared" si="394"/>
        <v>1</v>
      </c>
    </row>
    <row r="1613" spans="1:30" s="128" customFormat="1">
      <c r="A1613" s="56">
        <f t="shared" si="395"/>
        <v>1613</v>
      </c>
      <c r="B1613" s="55">
        <f t="shared" si="396"/>
        <v>1575</v>
      </c>
      <c r="C1613" s="124" t="s">
        <v>3774</v>
      </c>
      <c r="D1613" s="124" t="s">
        <v>7</v>
      </c>
      <c r="E1613" s="125" t="s">
        <v>96</v>
      </c>
      <c r="F1613" s="125" t="s">
        <v>96</v>
      </c>
      <c r="G1613" s="192">
        <v>0</v>
      </c>
      <c r="H1613" s="192">
        <v>0</v>
      </c>
      <c r="I1613" s="177" t="s">
        <v>3</v>
      </c>
      <c r="J1613" s="65" t="s">
        <v>1555</v>
      </c>
      <c r="K1613" s="127" t="s">
        <v>4289</v>
      </c>
      <c r="M1613" s="18" t="s">
        <v>1716</v>
      </c>
      <c r="N1613" s="18"/>
      <c r="P1613" s="128" t="str">
        <f t="shared" si="387"/>
        <v/>
      </c>
      <c r="Q1613" s="128" t="str">
        <f>IF(ISNA(VLOOKUP(AC1613,#REF!,1)),"//","")</f>
        <v/>
      </c>
      <c r="S1613" s="43" t="e">
        <f t="shared" si="388"/>
        <v>#REF!</v>
      </c>
      <c r="T1613" s="123" t="s">
        <v>2934</v>
      </c>
      <c r="U1613" s="126" t="s">
        <v>2444</v>
      </c>
      <c r="V1613" s="126" t="s">
        <v>2444</v>
      </c>
      <c r="W1613" s="44" t="str">
        <f t="shared" si="389"/>
        <v>"E" STD_SUP_X "-1"</v>
      </c>
      <c r="X1613" s="25" t="str">
        <f t="shared" si="390"/>
        <v>E^X-1</v>
      </c>
      <c r="Y1613" s="1">
        <f t="shared" si="391"/>
        <v>1575</v>
      </c>
      <c r="Z1613" t="str">
        <f t="shared" si="392"/>
        <v>ITM_EX1</v>
      </c>
      <c r="AA1613" s="161" t="str">
        <f>IF(ISNA(VLOOKUP(X1613,Sheet2!J:J,1,0)),"//","")</f>
        <v/>
      </c>
      <c r="AC1613" s="110" t="str">
        <f t="shared" si="393"/>
        <v>E^X-1</v>
      </c>
      <c r="AD1613" t="b">
        <f t="shared" si="394"/>
        <v>1</v>
      </c>
    </row>
    <row r="1614" spans="1:30">
      <c r="A1614" s="56">
        <f t="shared" si="395"/>
        <v>1614</v>
      </c>
      <c r="B1614" s="55">
        <f t="shared" si="396"/>
        <v>1576</v>
      </c>
      <c r="C1614" s="61" t="s">
        <v>3953</v>
      </c>
      <c r="D1614" s="59" t="s">
        <v>7</v>
      </c>
      <c r="E1614" s="65" t="s">
        <v>293</v>
      </c>
      <c r="F1614" s="65" t="s">
        <v>293</v>
      </c>
      <c r="G1614" s="193">
        <v>0</v>
      </c>
      <c r="H1614" s="193">
        <v>0</v>
      </c>
      <c r="I1614" s="177" t="s">
        <v>3</v>
      </c>
      <c r="J1614" s="65" t="s">
        <v>1555</v>
      </c>
      <c r="K1614" s="66" t="s">
        <v>4289</v>
      </c>
      <c r="L1614" s="67"/>
      <c r="M1614" s="63" t="s">
        <v>2011</v>
      </c>
      <c r="N1614" s="13"/>
      <c r="O1614"/>
      <c r="P1614" t="str">
        <f t="shared" si="387"/>
        <v/>
      </c>
      <c r="Q1614" t="str">
        <f>IF(ISNA(VLOOKUP(AC1614,#REF!,1)),"//","")</f>
        <v/>
      </c>
      <c r="R1614"/>
      <c r="S1614" s="43" t="e">
        <f t="shared" si="388"/>
        <v>#REF!</v>
      </c>
      <c r="T1614" s="92" t="s">
        <v>2444</v>
      </c>
      <c r="U1614" s="70" t="s">
        <v>2861</v>
      </c>
      <c r="V1614" s="70" t="s">
        <v>2444</v>
      </c>
      <c r="W1614" s="44" t="str">
        <f t="shared" si="389"/>
        <v/>
      </c>
      <c r="X1614" s="25" t="str">
        <f t="shared" si="390"/>
        <v/>
      </c>
      <c r="Y1614" s="1">
        <f t="shared" si="391"/>
        <v>1576</v>
      </c>
      <c r="Z1614" t="str">
        <f t="shared" si="392"/>
        <v>ITM_ROUNDI</v>
      </c>
      <c r="AA1614" s="161" t="str">
        <f>IF(ISNA(VLOOKUP(X1614,Sheet2!J:J,1,0)),"//","")</f>
        <v/>
      </c>
      <c r="AC1614" s="110" t="str">
        <f t="shared" si="393"/>
        <v/>
      </c>
      <c r="AD1614" t="b">
        <f t="shared" si="394"/>
        <v>1</v>
      </c>
    </row>
    <row r="1615" spans="1:30">
      <c r="A1615" s="56">
        <f t="shared" si="395"/>
        <v>1615</v>
      </c>
      <c r="B1615" s="55">
        <f t="shared" si="396"/>
        <v>1577</v>
      </c>
      <c r="C1615" s="61" t="s">
        <v>4614</v>
      </c>
      <c r="D1615" s="59" t="s">
        <v>12</v>
      </c>
      <c r="E1615" s="65" t="s">
        <v>1393</v>
      </c>
      <c r="F1615" s="65" t="s">
        <v>1393</v>
      </c>
      <c r="G1615" s="193">
        <v>1</v>
      </c>
      <c r="H1615" s="198">
        <v>34</v>
      </c>
      <c r="I1615" s="177" t="s">
        <v>3</v>
      </c>
      <c r="J1615" s="65" t="s">
        <v>1555</v>
      </c>
      <c r="K1615" s="66" t="s">
        <v>4289</v>
      </c>
      <c r="L1615" s="67"/>
      <c r="M1615" s="63" t="s">
        <v>2014</v>
      </c>
      <c r="N1615" s="13"/>
      <c r="O1615"/>
      <c r="P1615" t="str">
        <f t="shared" si="387"/>
        <v/>
      </c>
      <c r="Q1615" t="str">
        <f>IF(ISNA(VLOOKUP(AC1615,#REF!,1)),"//","")</f>
        <v/>
      </c>
      <c r="R1615"/>
      <c r="S1615" s="43" t="e">
        <f t="shared" si="388"/>
        <v>#REF!</v>
      </c>
      <c r="T1615" s="92" t="s">
        <v>2444</v>
      </c>
      <c r="U1615" s="70" t="s">
        <v>2444</v>
      </c>
      <c r="V1615" s="70" t="s">
        <v>2444</v>
      </c>
      <c r="W1615" s="44" t="str">
        <f t="shared" si="389"/>
        <v>"RSD"</v>
      </c>
      <c r="X1615" s="25" t="str">
        <f t="shared" si="390"/>
        <v>RSD</v>
      </c>
      <c r="Y1615" s="1">
        <f t="shared" si="391"/>
        <v>1577</v>
      </c>
      <c r="Z1615" t="str">
        <f t="shared" si="392"/>
        <v>ITM_RSD</v>
      </c>
      <c r="AA1615" s="161" t="str">
        <f>IF(ISNA(VLOOKUP(X1615,Sheet2!J:J,1,0)),"//","")</f>
        <v>//</v>
      </c>
      <c r="AC1615" s="110" t="str">
        <f t="shared" si="393"/>
        <v>RSD</v>
      </c>
      <c r="AD1615" t="b">
        <f t="shared" si="394"/>
        <v>1</v>
      </c>
    </row>
    <row r="1616" spans="1:30">
      <c r="A1616" s="56">
        <f t="shared" si="395"/>
        <v>1616</v>
      </c>
      <c r="B1616" s="55">
        <f t="shared" si="396"/>
        <v>1578</v>
      </c>
      <c r="C1616" s="59" t="s">
        <v>5020</v>
      </c>
      <c r="D1616" s="59" t="s">
        <v>7</v>
      </c>
      <c r="E1616" s="65" t="s">
        <v>295</v>
      </c>
      <c r="F1616" s="65" t="s">
        <v>295</v>
      </c>
      <c r="G1616" s="193">
        <v>0</v>
      </c>
      <c r="H1616" s="193">
        <v>0</v>
      </c>
      <c r="I1616" s="177" t="s">
        <v>3</v>
      </c>
      <c r="J1616" s="65" t="s">
        <v>1555</v>
      </c>
      <c r="K1616" s="66" t="s">
        <v>4289</v>
      </c>
      <c r="L1616" s="67"/>
      <c r="M1616" s="63" t="s">
        <v>2015</v>
      </c>
      <c r="N1616" s="13"/>
      <c r="O1616"/>
      <c r="P1616" t="str">
        <f t="shared" si="387"/>
        <v/>
      </c>
      <c r="Q1616" t="str">
        <f>IF(ISNA(VLOOKUP(AC1616,#REF!,1)),"//","")</f>
        <v/>
      </c>
      <c r="R1616"/>
      <c r="S1616" s="43" t="e">
        <f t="shared" si="388"/>
        <v>#REF!</v>
      </c>
      <c r="T1616" s="92" t="s">
        <v>2444</v>
      </c>
      <c r="U1616" s="70" t="s">
        <v>2444</v>
      </c>
      <c r="V1616" s="70" t="s">
        <v>2444</v>
      </c>
      <c r="W1616" s="44" t="str">
        <f t="shared" si="389"/>
        <v>"RSUM"</v>
      </c>
      <c r="X1616" s="25" t="str">
        <f t="shared" si="390"/>
        <v>RSUM</v>
      </c>
      <c r="Y1616" s="1">
        <f t="shared" si="391"/>
        <v>1578</v>
      </c>
      <c r="Z1616" t="str">
        <f t="shared" si="392"/>
        <v>ITM_RSUM</v>
      </c>
      <c r="AA1616" s="161" t="str">
        <f>IF(ISNA(VLOOKUP(X1616,Sheet2!J:J,1,0)),"//","")</f>
        <v>//</v>
      </c>
      <c r="AC1616" s="110" t="str">
        <f t="shared" si="393"/>
        <v>RSUM</v>
      </c>
      <c r="AD1616" t="b">
        <f t="shared" si="394"/>
        <v>1</v>
      </c>
    </row>
    <row r="1617" spans="1:30">
      <c r="A1617" s="56">
        <f t="shared" si="395"/>
        <v>1617</v>
      </c>
      <c r="B1617" s="55">
        <f t="shared" si="396"/>
        <v>1579</v>
      </c>
      <c r="C1617" s="59" t="s">
        <v>4105</v>
      </c>
      <c r="D1617" s="59" t="s">
        <v>7</v>
      </c>
      <c r="E1617" s="65" t="s">
        <v>1395</v>
      </c>
      <c r="F1617" s="65" t="s">
        <v>1395</v>
      </c>
      <c r="G1617" s="193">
        <v>0</v>
      </c>
      <c r="H1617" s="193">
        <v>0</v>
      </c>
      <c r="I1617" s="177" t="s">
        <v>3</v>
      </c>
      <c r="J1617" s="65" t="s">
        <v>1555</v>
      </c>
      <c r="K1617" s="66" t="s">
        <v>4289</v>
      </c>
      <c r="L1617" s="67"/>
      <c r="M1617" s="63" t="s">
        <v>2017</v>
      </c>
      <c r="N1617" s="13"/>
      <c r="O1617"/>
      <c r="P1617" t="str">
        <f t="shared" si="387"/>
        <v/>
      </c>
      <c r="Q1617" t="str">
        <f>IF(ISNA(VLOOKUP(AC1617,#REF!,1)),"//","")</f>
        <v/>
      </c>
      <c r="R1617"/>
      <c r="S1617" s="43" t="e">
        <f t="shared" si="388"/>
        <v>#REF!</v>
      </c>
      <c r="T1617" s="92" t="s">
        <v>2444</v>
      </c>
      <c r="U1617" s="70" t="s">
        <v>2861</v>
      </c>
      <c r="V1617" s="70" t="s">
        <v>2444</v>
      </c>
      <c r="W1617" s="44" t="str">
        <f t="shared" si="389"/>
        <v/>
      </c>
      <c r="X1617" s="25" t="str">
        <f t="shared" si="390"/>
        <v/>
      </c>
      <c r="Y1617" s="1">
        <f t="shared" si="391"/>
        <v>1579</v>
      </c>
      <c r="Z1617" t="str">
        <f t="shared" si="392"/>
        <v>ITM_RTNP1</v>
      </c>
      <c r="AA1617" s="161" t="str">
        <f>IF(ISNA(VLOOKUP(X1617,Sheet2!J:J,1,0)),"//","")</f>
        <v/>
      </c>
      <c r="AC1617" s="110" t="str">
        <f t="shared" si="393"/>
        <v/>
      </c>
      <c r="AD1617" t="b">
        <f t="shared" si="394"/>
        <v>1</v>
      </c>
    </row>
    <row r="1618" spans="1:30">
      <c r="A1618" s="56">
        <f t="shared" si="395"/>
        <v>1618</v>
      </c>
      <c r="B1618" s="55">
        <f t="shared" si="396"/>
        <v>1580</v>
      </c>
      <c r="C1618" s="59" t="s">
        <v>4105</v>
      </c>
      <c r="D1618" s="59" t="s">
        <v>7</v>
      </c>
      <c r="E1618" s="65" t="s">
        <v>1396</v>
      </c>
      <c r="F1618" s="65" t="s">
        <v>1396</v>
      </c>
      <c r="G1618" s="193">
        <v>0</v>
      </c>
      <c r="H1618" s="193">
        <v>0</v>
      </c>
      <c r="I1618" s="177" t="s">
        <v>3</v>
      </c>
      <c r="J1618" s="65" t="s">
        <v>1555</v>
      </c>
      <c r="K1618" s="66" t="s">
        <v>4289</v>
      </c>
      <c r="L1618" s="67"/>
      <c r="M1618" s="63" t="s">
        <v>2018</v>
      </c>
      <c r="N1618" s="13"/>
      <c r="O1618"/>
      <c r="P1618" t="str">
        <f t="shared" si="387"/>
        <v/>
      </c>
      <c r="Q1618" t="str">
        <f>IF(ISNA(VLOOKUP(AC1618,#REF!,1)),"//","")</f>
        <v/>
      </c>
      <c r="R1618"/>
      <c r="S1618" s="43" t="e">
        <f t="shared" si="388"/>
        <v>#REF!</v>
      </c>
      <c r="T1618" s="92" t="s">
        <v>2444</v>
      </c>
      <c r="U1618" s="70" t="s">
        <v>2444</v>
      </c>
      <c r="V1618" s="70" t="s">
        <v>2444</v>
      </c>
      <c r="W1618" s="44" t="str">
        <f t="shared" si="389"/>
        <v>"R-CLR"</v>
      </c>
      <c r="X1618" s="25" t="str">
        <f t="shared" si="390"/>
        <v>R-CLR</v>
      </c>
      <c r="Y1618" s="1">
        <f t="shared" si="391"/>
        <v>1580</v>
      </c>
      <c r="Z1618" t="str">
        <f t="shared" si="392"/>
        <v>ITM_R_CLR</v>
      </c>
      <c r="AA1618" s="161" t="str">
        <f>IF(ISNA(VLOOKUP(X1618,Sheet2!J:J,1,0)),"//","")</f>
        <v>//</v>
      </c>
      <c r="AC1618" s="110" t="str">
        <f t="shared" si="393"/>
        <v>R-CLR</v>
      </c>
      <c r="AD1618" t="b">
        <f t="shared" si="394"/>
        <v>1</v>
      </c>
    </row>
    <row r="1619" spans="1:30">
      <c r="A1619" s="56">
        <f t="shared" si="395"/>
        <v>1619</v>
      </c>
      <c r="B1619" s="55">
        <f t="shared" si="396"/>
        <v>1581</v>
      </c>
      <c r="C1619" s="59" t="s">
        <v>4105</v>
      </c>
      <c r="D1619" s="59" t="s">
        <v>7</v>
      </c>
      <c r="E1619" s="65" t="s">
        <v>296</v>
      </c>
      <c r="F1619" s="65" t="s">
        <v>296</v>
      </c>
      <c r="G1619" s="193">
        <v>0</v>
      </c>
      <c r="H1619" s="193">
        <v>0</v>
      </c>
      <c r="I1619" s="177" t="s">
        <v>3</v>
      </c>
      <c r="J1619" s="65" t="s">
        <v>1555</v>
      </c>
      <c r="K1619" s="66" t="s">
        <v>4289</v>
      </c>
      <c r="L1619" s="67"/>
      <c r="M1619" s="63" t="s">
        <v>2019</v>
      </c>
      <c r="N1619" s="13"/>
      <c r="O1619"/>
      <c r="P1619" t="str">
        <f t="shared" si="387"/>
        <v/>
      </c>
      <c r="Q1619" t="str">
        <f>IF(ISNA(VLOOKUP(AC1619,#REF!,1)),"//","")</f>
        <v/>
      </c>
      <c r="R1619"/>
      <c r="S1619" s="43" t="e">
        <f t="shared" si="388"/>
        <v>#REF!</v>
      </c>
      <c r="T1619" s="92" t="s">
        <v>2444</v>
      </c>
      <c r="U1619" s="70" t="s">
        <v>2444</v>
      </c>
      <c r="V1619" s="70" t="s">
        <v>2444</v>
      </c>
      <c r="W1619" s="44" t="str">
        <f t="shared" si="389"/>
        <v>"R-COPY"</v>
      </c>
      <c r="X1619" s="25" t="str">
        <f t="shared" si="390"/>
        <v>R-COPY</v>
      </c>
      <c r="Y1619" s="1">
        <f t="shared" si="391"/>
        <v>1581</v>
      </c>
      <c r="Z1619" t="str">
        <f t="shared" si="392"/>
        <v>ITM_R_COPY</v>
      </c>
      <c r="AA1619" s="161" t="str">
        <f>IF(ISNA(VLOOKUP(X1619,Sheet2!J:J,1,0)),"//","")</f>
        <v>//</v>
      </c>
      <c r="AC1619" s="110" t="str">
        <f t="shared" si="393"/>
        <v>R-COPY</v>
      </c>
      <c r="AD1619" t="b">
        <f t="shared" si="394"/>
        <v>1</v>
      </c>
    </row>
    <row r="1620" spans="1:30">
      <c r="A1620" s="56">
        <f t="shared" si="395"/>
        <v>1620</v>
      </c>
      <c r="B1620" s="55">
        <f t="shared" si="396"/>
        <v>1582</v>
      </c>
      <c r="C1620" s="59" t="s">
        <v>4105</v>
      </c>
      <c r="D1620" s="59" t="s">
        <v>7</v>
      </c>
      <c r="E1620" s="65" t="s">
        <v>297</v>
      </c>
      <c r="F1620" s="65" t="s">
        <v>297</v>
      </c>
      <c r="G1620" s="193">
        <v>0</v>
      </c>
      <c r="H1620" s="193">
        <v>0</v>
      </c>
      <c r="I1620" s="177" t="s">
        <v>3</v>
      </c>
      <c r="J1620" s="65" t="s">
        <v>1555</v>
      </c>
      <c r="K1620" s="66" t="s">
        <v>4289</v>
      </c>
      <c r="L1620" s="67"/>
      <c r="M1620" s="63" t="s">
        <v>2020</v>
      </c>
      <c r="N1620" s="13"/>
      <c r="O1620"/>
      <c r="P1620" t="str">
        <f t="shared" si="387"/>
        <v/>
      </c>
      <c r="Q1620" t="str">
        <f>IF(ISNA(VLOOKUP(AC1620,#REF!,1)),"//","")</f>
        <v/>
      </c>
      <c r="R1620"/>
      <c r="S1620" s="43" t="e">
        <f t="shared" si="388"/>
        <v>#REF!</v>
      </c>
      <c r="T1620" s="92" t="s">
        <v>2444</v>
      </c>
      <c r="U1620" s="70" t="s">
        <v>2444</v>
      </c>
      <c r="V1620" s="70" t="s">
        <v>2444</v>
      </c>
      <c r="W1620" s="44" t="str">
        <f t="shared" si="389"/>
        <v>"R-SORT"</v>
      </c>
      <c r="X1620" s="25" t="str">
        <f t="shared" si="390"/>
        <v>R-SORT</v>
      </c>
      <c r="Y1620" s="1">
        <f t="shared" si="391"/>
        <v>1582</v>
      </c>
      <c r="Z1620" t="str">
        <f t="shared" si="392"/>
        <v>ITM_R_SORT</v>
      </c>
      <c r="AA1620" s="161" t="str">
        <f>IF(ISNA(VLOOKUP(X1620,Sheet2!J:J,1,0)),"//","")</f>
        <v>//</v>
      </c>
      <c r="AC1620" s="110" t="str">
        <f t="shared" si="393"/>
        <v>R-SORT</v>
      </c>
      <c r="AD1620" t="b">
        <f t="shared" si="394"/>
        <v>1</v>
      </c>
    </row>
    <row r="1621" spans="1:30">
      <c r="A1621" s="56">
        <f t="shared" si="395"/>
        <v>1621</v>
      </c>
      <c r="B1621" s="55">
        <f t="shared" si="396"/>
        <v>1583</v>
      </c>
      <c r="C1621" s="59" t="s">
        <v>4105</v>
      </c>
      <c r="D1621" s="59" t="s">
        <v>7</v>
      </c>
      <c r="E1621" s="65" t="s">
        <v>298</v>
      </c>
      <c r="F1621" s="65" t="s">
        <v>298</v>
      </c>
      <c r="G1621" s="193">
        <v>0</v>
      </c>
      <c r="H1621" s="193">
        <v>0</v>
      </c>
      <c r="I1621" s="177" t="s">
        <v>3</v>
      </c>
      <c r="J1621" s="65" t="s">
        <v>1555</v>
      </c>
      <c r="K1621" s="66" t="s">
        <v>4289</v>
      </c>
      <c r="L1621" s="67"/>
      <c r="M1621" s="63" t="s">
        <v>2021</v>
      </c>
      <c r="N1621" s="13"/>
      <c r="O1621"/>
      <c r="P1621" t="str">
        <f t="shared" si="387"/>
        <v/>
      </c>
      <c r="Q1621" t="str">
        <f>IF(ISNA(VLOOKUP(AC1621,#REF!,1)),"//","")</f>
        <v/>
      </c>
      <c r="R1621"/>
      <c r="S1621" s="43" t="e">
        <f t="shared" si="388"/>
        <v>#REF!</v>
      </c>
      <c r="T1621" s="92" t="s">
        <v>2444</v>
      </c>
      <c r="U1621" s="70" t="s">
        <v>2444</v>
      </c>
      <c r="V1621" s="70" t="s">
        <v>2444</v>
      </c>
      <c r="W1621" s="44" t="str">
        <f t="shared" si="389"/>
        <v>"R-SWAP"</v>
      </c>
      <c r="X1621" s="25" t="str">
        <f t="shared" si="390"/>
        <v>R-SWAP</v>
      </c>
      <c r="Y1621" s="1">
        <f t="shared" si="391"/>
        <v>1583</v>
      </c>
      <c r="Z1621" t="str">
        <f t="shared" si="392"/>
        <v>ITM_R_SWAP</v>
      </c>
      <c r="AA1621" s="161" t="str">
        <f>IF(ISNA(VLOOKUP(X1621,Sheet2!J:J,1,0)),"//","")</f>
        <v>//</v>
      </c>
      <c r="AC1621" s="110" t="str">
        <f t="shared" si="393"/>
        <v>R-SWAP</v>
      </c>
      <c r="AD1621" t="b">
        <f t="shared" si="394"/>
        <v>1</v>
      </c>
    </row>
    <row r="1622" spans="1:30" s="17" customFormat="1">
      <c r="A1622" s="56">
        <f t="shared" si="395"/>
        <v>1622</v>
      </c>
      <c r="B1622" s="55">
        <f t="shared" si="396"/>
        <v>1584</v>
      </c>
      <c r="C1622" s="112" t="s">
        <v>4105</v>
      </c>
      <c r="D1622" s="112" t="s">
        <v>7</v>
      </c>
      <c r="E1622" s="137" t="str">
        <f t="shared" ref="E1622" si="397">CHAR(34)&amp;IF(B1622&lt;10,"000",IF(B1622&lt;100,"00",IF(B1622&lt;1000,"0","")))&amp;$B1622&amp;CHAR(34)</f>
        <v>"1584"</v>
      </c>
      <c r="F1622" s="113" t="str">
        <f t="shared" ref="F1622" si="398">E1622</f>
        <v>"1584"</v>
      </c>
      <c r="G1622" s="194">
        <v>0</v>
      </c>
      <c r="H1622" s="194">
        <v>0</v>
      </c>
      <c r="I1622" s="181" t="s">
        <v>28</v>
      </c>
      <c r="J1622" s="65" t="s">
        <v>1555</v>
      </c>
      <c r="K1622" s="66" t="s">
        <v>4289</v>
      </c>
      <c r="M1622" s="138" t="str">
        <f t="shared" ref="M1622" si="399">"ITM_"&amp;IF(B1622&lt;10,"000",IF(B1622&lt;100,"00",IF(B1622&lt;1000,"0","")))&amp;$B1622</f>
        <v>ITM_1584</v>
      </c>
      <c r="N1622" s="16"/>
      <c r="P1622" s="17" t="str">
        <f t="shared" si="387"/>
        <v/>
      </c>
      <c r="Q1622" s="17" t="str">
        <f>IF(ISNA(VLOOKUP(AC1622,#REF!,1)),"//","")</f>
        <v/>
      </c>
      <c r="S1622" s="43" t="e">
        <f t="shared" si="388"/>
        <v>#REF!</v>
      </c>
      <c r="T1622" s="110" t="s">
        <v>2444</v>
      </c>
      <c r="U1622" s="117" t="s">
        <v>2444</v>
      </c>
      <c r="V1622" s="117" t="s">
        <v>2444</v>
      </c>
      <c r="W1622" s="44" t="str">
        <f t="shared" si="389"/>
        <v/>
      </c>
      <c r="X1622" s="25" t="str">
        <f t="shared" si="390"/>
        <v/>
      </c>
      <c r="Y1622" s="1">
        <f t="shared" si="391"/>
        <v>1584</v>
      </c>
      <c r="Z1622" t="str">
        <f t="shared" si="392"/>
        <v>ITM_1584</v>
      </c>
      <c r="AA1622" s="161" t="str">
        <f>IF(ISNA(VLOOKUP(X1622,Sheet2!J:J,1,0)),"//","")</f>
        <v/>
      </c>
      <c r="AC1622" s="110" t="str">
        <f t="shared" si="393"/>
        <v/>
      </c>
      <c r="AD1622" t="b">
        <f t="shared" si="394"/>
        <v>1</v>
      </c>
    </row>
    <row r="1623" spans="1:30">
      <c r="A1623" s="56">
        <f t="shared" si="395"/>
        <v>1623</v>
      </c>
      <c r="B1623" s="55">
        <f t="shared" si="396"/>
        <v>1585</v>
      </c>
      <c r="C1623" s="59" t="s">
        <v>3955</v>
      </c>
      <c r="D1623" s="59" t="s">
        <v>7</v>
      </c>
      <c r="E1623" s="65" t="s">
        <v>524</v>
      </c>
      <c r="F1623" s="65" t="s">
        <v>524</v>
      </c>
      <c r="G1623" s="193">
        <v>0</v>
      </c>
      <c r="H1623" s="193">
        <v>0</v>
      </c>
      <c r="I1623" s="177" t="s">
        <v>3</v>
      </c>
      <c r="J1623" s="65" t="s">
        <v>1555</v>
      </c>
      <c r="K1623" s="66" t="s">
        <v>4289</v>
      </c>
      <c r="L1623" s="67"/>
      <c r="M1623" s="63" t="s">
        <v>3705</v>
      </c>
      <c r="N1623" s="13"/>
      <c r="O1623"/>
      <c r="P1623" t="str">
        <f t="shared" si="387"/>
        <v/>
      </c>
      <c r="Q1623" t="str">
        <f>IF(ISNA(VLOOKUP(AC1623,#REF!,1)),"//","")</f>
        <v/>
      </c>
      <c r="R1623"/>
      <c r="S1623" s="43" t="e">
        <f t="shared" si="388"/>
        <v>#REF!</v>
      </c>
      <c r="T1623" s="92"/>
      <c r="U1623" s="70"/>
      <c r="V1623" s="70"/>
      <c r="W1623" s="44" t="str">
        <f t="shared" si="389"/>
        <v>"S"</v>
      </c>
      <c r="X1623" s="25" t="str">
        <f t="shared" si="390"/>
        <v>S</v>
      </c>
      <c r="Y1623" s="1">
        <f t="shared" si="391"/>
        <v>1585</v>
      </c>
      <c r="Z1623" t="str">
        <f t="shared" si="392"/>
        <v>ITM_STDDEVWEIGHTED</v>
      </c>
      <c r="AA1623" s="161" t="str">
        <f>IF(ISNA(VLOOKUP(X1623,Sheet2!J:J,1,0)),"//","")</f>
        <v>//</v>
      </c>
      <c r="AC1623" s="110" t="str">
        <f t="shared" si="393"/>
        <v>S</v>
      </c>
      <c r="AD1623" t="b">
        <f t="shared" si="394"/>
        <v>1</v>
      </c>
    </row>
    <row r="1624" spans="1:30">
      <c r="A1624" s="56">
        <f t="shared" si="395"/>
        <v>1624</v>
      </c>
      <c r="B1624" s="55">
        <f t="shared" si="396"/>
        <v>1586</v>
      </c>
      <c r="C1624" s="59" t="s">
        <v>3956</v>
      </c>
      <c r="D1624" s="59" t="s">
        <v>7</v>
      </c>
      <c r="E1624" s="65" t="s">
        <v>305</v>
      </c>
      <c r="F1624" s="65" t="s">
        <v>305</v>
      </c>
      <c r="G1624" s="193">
        <v>0</v>
      </c>
      <c r="H1624" s="193">
        <v>0</v>
      </c>
      <c r="I1624" s="177" t="s">
        <v>3</v>
      </c>
      <c r="J1624" s="65" t="s">
        <v>1555</v>
      </c>
      <c r="K1624" s="66" t="s">
        <v>4289</v>
      </c>
      <c r="L1624" s="67"/>
      <c r="M1624" s="63" t="s">
        <v>2030</v>
      </c>
      <c r="N1624" s="13"/>
      <c r="O1624"/>
      <c r="P1624" t="str">
        <f t="shared" si="387"/>
        <v/>
      </c>
      <c r="Q1624" t="str">
        <f>IF(ISNA(VLOOKUP(AC1624,#REF!,1)),"//","")</f>
        <v/>
      </c>
      <c r="R1624"/>
      <c r="S1624" s="43" t="e">
        <f t="shared" si="388"/>
        <v>#REF!</v>
      </c>
      <c r="T1624" s="92" t="s">
        <v>2444</v>
      </c>
      <c r="U1624" s="70" t="s">
        <v>2444</v>
      </c>
      <c r="V1624" s="70" t="s">
        <v>2444</v>
      </c>
      <c r="W1624" s="44" t="str">
        <f t="shared" si="389"/>
        <v>"SAVE"</v>
      </c>
      <c r="X1624" s="25" t="str">
        <f t="shared" si="390"/>
        <v>SAVE</v>
      </c>
      <c r="Y1624" s="1">
        <f t="shared" si="391"/>
        <v>1586</v>
      </c>
      <c r="Z1624" t="str">
        <f t="shared" si="392"/>
        <v>ITM_SAVE</v>
      </c>
      <c r="AA1624" s="161" t="str">
        <f>IF(ISNA(VLOOKUP(X1624,Sheet2!J:J,1,0)),"//","")</f>
        <v>//</v>
      </c>
      <c r="AC1624" s="110" t="str">
        <f t="shared" si="393"/>
        <v>SAVE</v>
      </c>
      <c r="AD1624" t="b">
        <f t="shared" si="394"/>
        <v>1</v>
      </c>
    </row>
    <row r="1625" spans="1:30">
      <c r="A1625" s="56">
        <f t="shared" si="395"/>
        <v>1625</v>
      </c>
      <c r="B1625" s="55">
        <f t="shared" si="396"/>
        <v>1587</v>
      </c>
      <c r="C1625" s="59" t="s">
        <v>3957</v>
      </c>
      <c r="D1625" s="59" t="s">
        <v>12</v>
      </c>
      <c r="E1625" s="65" t="s">
        <v>308</v>
      </c>
      <c r="F1625" s="65" t="s">
        <v>308</v>
      </c>
      <c r="G1625" s="193">
        <v>0</v>
      </c>
      <c r="H1625" s="193">
        <v>15</v>
      </c>
      <c r="I1625" s="177" t="s">
        <v>3</v>
      </c>
      <c r="J1625" s="65" t="s">
        <v>1555</v>
      </c>
      <c r="K1625" s="66" t="s">
        <v>4289</v>
      </c>
      <c r="L1625" s="67"/>
      <c r="M1625" s="63" t="s">
        <v>2033</v>
      </c>
      <c r="N1625" s="13"/>
      <c r="O1625"/>
      <c r="P1625" t="str">
        <f t="shared" si="387"/>
        <v/>
      </c>
      <c r="Q1625" t="str">
        <f>IF(ISNA(VLOOKUP(AC1625,#REF!,1)),"//","")</f>
        <v/>
      </c>
      <c r="R1625"/>
      <c r="S1625" s="43" t="e">
        <f t="shared" si="388"/>
        <v>#REF!</v>
      </c>
      <c r="T1625" s="92" t="s">
        <v>2956</v>
      </c>
      <c r="U1625" s="70" t="s">
        <v>2868</v>
      </c>
      <c r="V1625" s="70" t="s">
        <v>2444</v>
      </c>
      <c r="W1625" s="44" t="str">
        <f t="shared" si="389"/>
        <v>"SCI"</v>
      </c>
      <c r="X1625" s="25" t="str">
        <f t="shared" si="390"/>
        <v>SCI</v>
      </c>
      <c r="Y1625" s="1">
        <f t="shared" si="391"/>
        <v>1587</v>
      </c>
      <c r="Z1625" t="str">
        <f t="shared" si="392"/>
        <v>ITM_SCI</v>
      </c>
      <c r="AA1625" s="161" t="str">
        <f>IF(ISNA(VLOOKUP(X1625,Sheet2!J:J,1,0)),"//","")</f>
        <v/>
      </c>
      <c r="AC1625" s="110" t="str">
        <f t="shared" si="393"/>
        <v>SCI</v>
      </c>
      <c r="AD1625" t="b">
        <f t="shared" si="394"/>
        <v>1</v>
      </c>
    </row>
    <row r="1626" spans="1:30">
      <c r="A1626" s="56">
        <f t="shared" si="395"/>
        <v>1626</v>
      </c>
      <c r="B1626" s="55">
        <f t="shared" si="396"/>
        <v>1588</v>
      </c>
      <c r="C1626" s="59" t="s">
        <v>3958</v>
      </c>
      <c r="D1626" s="59" t="s">
        <v>7</v>
      </c>
      <c r="E1626" s="65" t="s">
        <v>311</v>
      </c>
      <c r="F1626" s="65" t="s">
        <v>311</v>
      </c>
      <c r="G1626" s="193">
        <v>0</v>
      </c>
      <c r="H1626" s="193">
        <v>0</v>
      </c>
      <c r="I1626" s="177" t="s">
        <v>3</v>
      </c>
      <c r="J1626" s="65" t="s">
        <v>1555</v>
      </c>
      <c r="K1626" s="66" t="s">
        <v>4289</v>
      </c>
      <c r="L1626" s="67"/>
      <c r="M1626" s="63" t="s">
        <v>2035</v>
      </c>
      <c r="N1626" s="13"/>
      <c r="O1626"/>
      <c r="P1626" t="str">
        <f t="shared" si="387"/>
        <v/>
      </c>
      <c r="Q1626" t="str">
        <f>IF(ISNA(VLOOKUP(AC1626,#REF!,1)),"//","")</f>
        <v/>
      </c>
      <c r="R1626"/>
      <c r="S1626" s="43" t="e">
        <f t="shared" si="388"/>
        <v>#REF!</v>
      </c>
      <c r="T1626" s="92" t="s">
        <v>2955</v>
      </c>
      <c r="U1626" s="70" t="s">
        <v>2444</v>
      </c>
      <c r="V1626" s="70" t="s">
        <v>2444</v>
      </c>
      <c r="W1626" s="44" t="str">
        <f t="shared" si="389"/>
        <v>"SDIGS?"</v>
      </c>
      <c r="X1626" s="25" t="str">
        <f t="shared" si="390"/>
        <v>SDIGS?</v>
      </c>
      <c r="Y1626" s="1">
        <f t="shared" si="391"/>
        <v>1588</v>
      </c>
      <c r="Z1626" t="str">
        <f t="shared" si="392"/>
        <v>ITM_SDIGS</v>
      </c>
      <c r="AA1626" s="161" t="str">
        <f>IF(ISNA(VLOOKUP(X1626,Sheet2!J:J,1,0)),"//","")</f>
        <v>//</v>
      </c>
      <c r="AC1626" s="110" t="str">
        <f t="shared" si="393"/>
        <v>SDIGS?</v>
      </c>
      <c r="AD1626" t="b">
        <f t="shared" si="394"/>
        <v>1</v>
      </c>
    </row>
    <row r="1627" spans="1:30">
      <c r="A1627" s="56">
        <f t="shared" si="395"/>
        <v>1627</v>
      </c>
      <c r="B1627" s="55">
        <f t="shared" si="396"/>
        <v>1589</v>
      </c>
      <c r="C1627" s="59" t="s">
        <v>3959</v>
      </c>
      <c r="D1627" s="59" t="s">
        <v>7</v>
      </c>
      <c r="E1627" s="65" t="s">
        <v>313</v>
      </c>
      <c r="F1627" s="65" t="s">
        <v>313</v>
      </c>
      <c r="G1627" s="193">
        <v>0</v>
      </c>
      <c r="H1627" s="193">
        <v>0</v>
      </c>
      <c r="I1627" s="177" t="s">
        <v>3</v>
      </c>
      <c r="J1627" s="65" t="s">
        <v>1555</v>
      </c>
      <c r="K1627" s="66" t="s">
        <v>4289</v>
      </c>
      <c r="L1627" s="67"/>
      <c r="M1627" s="63" t="s">
        <v>2039</v>
      </c>
      <c r="N1627" s="13"/>
      <c r="O1627"/>
      <c r="P1627" t="str">
        <f t="shared" si="387"/>
        <v/>
      </c>
      <c r="Q1627" t="str">
        <f>IF(ISNA(VLOOKUP(AC1627,#REF!,1)),"//","")</f>
        <v/>
      </c>
      <c r="R1627"/>
      <c r="S1627" s="43" t="e">
        <f t="shared" si="388"/>
        <v>#REF!</v>
      </c>
      <c r="T1627" s="92" t="s">
        <v>2934</v>
      </c>
      <c r="U1627" s="70" t="s">
        <v>2444</v>
      </c>
      <c r="V1627" s="70" t="s">
        <v>2444</v>
      </c>
      <c r="W1627" s="44" t="str">
        <f t="shared" si="389"/>
        <v>"SEED"</v>
      </c>
      <c r="X1627" s="25" t="str">
        <f t="shared" si="390"/>
        <v>SEED</v>
      </c>
      <c r="Y1627" s="1">
        <f t="shared" si="391"/>
        <v>1589</v>
      </c>
      <c r="Z1627" t="str">
        <f t="shared" si="392"/>
        <v>ITM_SEED</v>
      </c>
      <c r="AA1627" s="161" t="str">
        <f>IF(ISNA(VLOOKUP(X1627,Sheet2!J:J,1,0)),"//","")</f>
        <v>//</v>
      </c>
      <c r="AC1627" s="110" t="str">
        <f t="shared" si="393"/>
        <v>SEED</v>
      </c>
      <c r="AD1627" t="b">
        <f t="shared" si="394"/>
        <v>1</v>
      </c>
    </row>
    <row r="1628" spans="1:30">
      <c r="A1628" s="56">
        <f t="shared" si="395"/>
        <v>1628</v>
      </c>
      <c r="B1628" s="55">
        <f t="shared" si="396"/>
        <v>1590</v>
      </c>
      <c r="C1628" s="59" t="s">
        <v>4105</v>
      </c>
      <c r="D1628" s="59" t="s">
        <v>7</v>
      </c>
      <c r="E1628" s="65" t="s">
        <v>314</v>
      </c>
      <c r="F1628" s="65" t="s">
        <v>314</v>
      </c>
      <c r="G1628" s="193">
        <v>0</v>
      </c>
      <c r="H1628" s="193">
        <v>0</v>
      </c>
      <c r="I1628" s="177" t="s">
        <v>3</v>
      </c>
      <c r="J1628" s="65" t="s">
        <v>1555</v>
      </c>
      <c r="K1628" s="66" t="s">
        <v>4289</v>
      </c>
      <c r="L1628" s="67"/>
      <c r="M1628" s="63" t="s">
        <v>2040</v>
      </c>
      <c r="N1628" s="13"/>
      <c r="O1628"/>
      <c r="P1628" t="str">
        <f t="shared" si="387"/>
        <v/>
      </c>
      <c r="Q1628" t="str">
        <f>IF(ISNA(VLOOKUP(AC1628,#REF!,1)),"//","")</f>
        <v/>
      </c>
      <c r="R1628"/>
      <c r="S1628" s="43" t="e">
        <f t="shared" si="388"/>
        <v>#REF!</v>
      </c>
      <c r="T1628" s="92" t="s">
        <v>2444</v>
      </c>
      <c r="U1628" s="70" t="s">
        <v>2444</v>
      </c>
      <c r="V1628" s="70" t="s">
        <v>2444</v>
      </c>
      <c r="W1628" s="44" t="str">
        <f t="shared" si="389"/>
        <v>"SEND"</v>
      </c>
      <c r="X1628" s="25" t="str">
        <f t="shared" si="390"/>
        <v>SEND</v>
      </c>
      <c r="Y1628" s="1">
        <f t="shared" si="391"/>
        <v>1590</v>
      </c>
      <c r="Z1628" t="str">
        <f t="shared" si="392"/>
        <v>ITM_SEND</v>
      </c>
      <c r="AA1628" s="161" t="str">
        <f>IF(ISNA(VLOOKUP(X1628,Sheet2!J:J,1,0)),"//","")</f>
        <v>//</v>
      </c>
      <c r="AC1628" s="110" t="str">
        <f t="shared" si="393"/>
        <v>SEND</v>
      </c>
      <c r="AD1628" t="b">
        <f t="shared" si="394"/>
        <v>1</v>
      </c>
    </row>
    <row r="1629" spans="1:30">
      <c r="A1629" s="56">
        <f t="shared" si="395"/>
        <v>1629</v>
      </c>
      <c r="B1629" s="55">
        <f t="shared" si="396"/>
        <v>1591</v>
      </c>
      <c r="C1629" s="59" t="s">
        <v>3960</v>
      </c>
      <c r="D1629" s="59" t="s">
        <v>7</v>
      </c>
      <c r="E1629" s="65" t="s">
        <v>1400</v>
      </c>
      <c r="F1629" s="65" t="s">
        <v>315</v>
      </c>
      <c r="G1629" s="193">
        <v>0</v>
      </c>
      <c r="H1629" s="193">
        <v>0</v>
      </c>
      <c r="I1629" s="177" t="s">
        <v>3</v>
      </c>
      <c r="J1629" s="65" t="s">
        <v>1555</v>
      </c>
      <c r="K1629" s="66" t="s">
        <v>4289</v>
      </c>
      <c r="L1629" s="67"/>
      <c r="M1629" s="63" t="s">
        <v>2041</v>
      </c>
      <c r="N1629" s="13"/>
      <c r="O1629"/>
      <c r="P1629" t="str">
        <f t="shared" si="387"/>
        <v>NOT EQUAL</v>
      </c>
      <c r="Q1629" t="str">
        <f>IF(ISNA(VLOOKUP(AC1629,#REF!,1)),"//","")</f>
        <v/>
      </c>
      <c r="R1629"/>
      <c r="S1629" s="43" t="e">
        <f t="shared" si="388"/>
        <v>#REF!</v>
      </c>
      <c r="T1629" s="92" t="s">
        <v>2444</v>
      </c>
      <c r="U1629" s="70" t="s">
        <v>2444</v>
      </c>
      <c r="V1629" s="70" t="s">
        <v>2444</v>
      </c>
      <c r="W1629" s="44" t="str">
        <f t="shared" si="389"/>
        <v>"SETCHN"</v>
      </c>
      <c r="X1629" s="25" t="str">
        <f t="shared" si="390"/>
        <v>SETCHN</v>
      </c>
      <c r="Y1629" s="1">
        <f t="shared" si="391"/>
        <v>1591</v>
      </c>
      <c r="Z1629" t="str">
        <f t="shared" si="392"/>
        <v>ITM_SETCHN</v>
      </c>
      <c r="AA1629" s="161" t="str">
        <f>IF(ISNA(VLOOKUP(X1629,Sheet2!J:J,1,0)),"//","")</f>
        <v>//</v>
      </c>
      <c r="AC1629" s="110" t="str">
        <f t="shared" si="393"/>
        <v>SETCHN</v>
      </c>
      <c r="AD1629" t="b">
        <f t="shared" si="394"/>
        <v>1</v>
      </c>
    </row>
    <row r="1630" spans="1:30">
      <c r="A1630" s="56">
        <f t="shared" si="395"/>
        <v>1630</v>
      </c>
      <c r="B1630" s="55">
        <f t="shared" si="396"/>
        <v>1592</v>
      </c>
      <c r="C1630" s="59" t="s">
        <v>4580</v>
      </c>
      <c r="D1630" s="59" t="s">
        <v>7</v>
      </c>
      <c r="E1630" s="65" t="s">
        <v>316</v>
      </c>
      <c r="F1630" s="65" t="s">
        <v>316</v>
      </c>
      <c r="G1630" s="193">
        <v>0</v>
      </c>
      <c r="H1630" s="193">
        <v>0</v>
      </c>
      <c r="I1630" s="177" t="s">
        <v>3</v>
      </c>
      <c r="J1630" s="65" t="s">
        <v>1555</v>
      </c>
      <c r="K1630" s="66" t="s">
        <v>4289</v>
      </c>
      <c r="L1630" s="67"/>
      <c r="M1630" s="63" t="s">
        <v>2042</v>
      </c>
      <c r="N1630" s="13"/>
      <c r="O1630"/>
      <c r="P1630" t="str">
        <f t="shared" si="387"/>
        <v/>
      </c>
      <c r="Q1630" t="str">
        <f>IF(ISNA(VLOOKUP(AC1630,#REF!,1)),"//","")</f>
        <v/>
      </c>
      <c r="R1630"/>
      <c r="S1630" s="43" t="e">
        <f t="shared" si="388"/>
        <v>#REF!</v>
      </c>
      <c r="T1630" s="92" t="s">
        <v>2444</v>
      </c>
      <c r="U1630" s="70" t="s">
        <v>2444</v>
      </c>
      <c r="V1630" s="70" t="s">
        <v>2444</v>
      </c>
      <c r="W1630" s="44" t="str">
        <f t="shared" si="389"/>
        <v>"SETDAT"</v>
      </c>
      <c r="X1630" s="25" t="str">
        <f t="shared" si="390"/>
        <v>SETDAT</v>
      </c>
      <c r="Y1630" s="1">
        <f t="shared" si="391"/>
        <v>1592</v>
      </c>
      <c r="Z1630" t="str">
        <f t="shared" si="392"/>
        <v>ITM_SETDAT</v>
      </c>
      <c r="AA1630" s="161" t="str">
        <f>IF(ISNA(VLOOKUP(X1630,Sheet2!J:J,1,0)),"//","")</f>
        <v>//</v>
      </c>
      <c r="AC1630" s="110" t="str">
        <f t="shared" si="393"/>
        <v>SETDAT</v>
      </c>
      <c r="AD1630" t="b">
        <f t="shared" si="394"/>
        <v>1</v>
      </c>
    </row>
    <row r="1631" spans="1:30">
      <c r="A1631" s="56">
        <f t="shared" si="395"/>
        <v>1631</v>
      </c>
      <c r="B1631" s="55">
        <f t="shared" si="396"/>
        <v>1593</v>
      </c>
      <c r="C1631" s="59" t="s">
        <v>3961</v>
      </c>
      <c r="D1631" s="59" t="s">
        <v>7</v>
      </c>
      <c r="E1631" s="65" t="s">
        <v>1401</v>
      </c>
      <c r="F1631" s="65" t="s">
        <v>317</v>
      </c>
      <c r="G1631" s="193">
        <v>0</v>
      </c>
      <c r="H1631" s="193">
        <v>0</v>
      </c>
      <c r="I1631" s="177" t="s">
        <v>3</v>
      </c>
      <c r="J1631" s="65" t="s">
        <v>1555</v>
      </c>
      <c r="K1631" s="66" t="s">
        <v>4289</v>
      </c>
      <c r="L1631" s="67"/>
      <c r="M1631" s="63" t="s">
        <v>2043</v>
      </c>
      <c r="N1631" s="13"/>
      <c r="O1631"/>
      <c r="P1631" t="str">
        <f t="shared" si="387"/>
        <v>NOT EQUAL</v>
      </c>
      <c r="Q1631" t="str">
        <f>IF(ISNA(VLOOKUP(AC1631,#REF!,1)),"//","")</f>
        <v/>
      </c>
      <c r="R1631"/>
      <c r="S1631" s="43" t="e">
        <f t="shared" si="388"/>
        <v>#REF!</v>
      </c>
      <c r="T1631" s="92" t="s">
        <v>2444</v>
      </c>
      <c r="U1631" s="70" t="s">
        <v>2444</v>
      </c>
      <c r="V1631" s="70" t="s">
        <v>2444</v>
      </c>
      <c r="W1631" s="44" t="str">
        <f t="shared" si="389"/>
        <v>"SETEUR"</v>
      </c>
      <c r="X1631" s="25" t="str">
        <f t="shared" si="390"/>
        <v>SETEUR</v>
      </c>
      <c r="Y1631" s="1">
        <f t="shared" si="391"/>
        <v>1593</v>
      </c>
      <c r="Z1631" t="str">
        <f t="shared" si="392"/>
        <v>ITM_SETEUR</v>
      </c>
      <c r="AA1631" s="161" t="str">
        <f>IF(ISNA(VLOOKUP(X1631,Sheet2!J:J,1,0)),"//","")</f>
        <v>//</v>
      </c>
      <c r="AC1631" s="110" t="str">
        <f t="shared" si="393"/>
        <v>SETEUR</v>
      </c>
      <c r="AD1631" t="b">
        <f t="shared" si="394"/>
        <v>1</v>
      </c>
    </row>
    <row r="1632" spans="1:30">
      <c r="A1632" s="56">
        <f t="shared" si="395"/>
        <v>1632</v>
      </c>
      <c r="B1632" s="55">
        <f t="shared" si="396"/>
        <v>1594</v>
      </c>
      <c r="C1632" s="59" t="s">
        <v>3962</v>
      </c>
      <c r="D1632" s="59" t="s">
        <v>7</v>
      </c>
      <c r="E1632" s="65" t="s">
        <v>1402</v>
      </c>
      <c r="F1632" s="65" t="s">
        <v>318</v>
      </c>
      <c r="G1632" s="193">
        <v>0</v>
      </c>
      <c r="H1632" s="193">
        <v>0</v>
      </c>
      <c r="I1632" s="177" t="s">
        <v>3</v>
      </c>
      <c r="J1632" s="65" t="s">
        <v>1555</v>
      </c>
      <c r="K1632" s="66" t="s">
        <v>4289</v>
      </c>
      <c r="L1632" s="67"/>
      <c r="M1632" s="63" t="s">
        <v>2044</v>
      </c>
      <c r="N1632" s="13"/>
      <c r="O1632"/>
      <c r="P1632" t="str">
        <f t="shared" si="387"/>
        <v>NOT EQUAL</v>
      </c>
      <c r="Q1632" t="str">
        <f>IF(ISNA(VLOOKUP(AC1632,#REF!,1)),"//","")</f>
        <v/>
      </c>
      <c r="R1632"/>
      <c r="S1632" s="43" t="e">
        <f t="shared" si="388"/>
        <v>#REF!</v>
      </c>
      <c r="T1632" s="92" t="s">
        <v>2444</v>
      </c>
      <c r="U1632" s="70" t="s">
        <v>2444</v>
      </c>
      <c r="V1632" s="70" t="s">
        <v>2444</v>
      </c>
      <c r="W1632" s="44" t="str">
        <f t="shared" si="389"/>
        <v>"SETIND"</v>
      </c>
      <c r="X1632" s="25" t="str">
        <f t="shared" si="390"/>
        <v>SETIND</v>
      </c>
      <c r="Y1632" s="1">
        <f t="shared" si="391"/>
        <v>1594</v>
      </c>
      <c r="Z1632" t="str">
        <f t="shared" si="392"/>
        <v>ITM_SETIND</v>
      </c>
      <c r="AA1632" s="161" t="str">
        <f>IF(ISNA(VLOOKUP(X1632,Sheet2!J:J,1,0)),"//","")</f>
        <v>//</v>
      </c>
      <c r="AC1632" s="110" t="str">
        <f t="shared" si="393"/>
        <v>SETIND</v>
      </c>
      <c r="AD1632" t="b">
        <f t="shared" si="394"/>
        <v>1</v>
      </c>
    </row>
    <row r="1633" spans="1:30">
      <c r="A1633" s="56">
        <f t="shared" si="395"/>
        <v>1633</v>
      </c>
      <c r="B1633" s="55">
        <f t="shared" si="396"/>
        <v>1595</v>
      </c>
      <c r="C1633" s="59" t="s">
        <v>3963</v>
      </c>
      <c r="D1633" s="59" t="s">
        <v>7</v>
      </c>
      <c r="E1633" s="65" t="s">
        <v>1403</v>
      </c>
      <c r="F1633" s="65" t="s">
        <v>319</v>
      </c>
      <c r="G1633" s="193">
        <v>0</v>
      </c>
      <c r="H1633" s="193">
        <v>0</v>
      </c>
      <c r="I1633" s="177" t="s">
        <v>3</v>
      </c>
      <c r="J1633" s="65" t="s">
        <v>1555</v>
      </c>
      <c r="K1633" s="66" t="s">
        <v>4289</v>
      </c>
      <c r="L1633" s="67"/>
      <c r="M1633" s="63" t="s">
        <v>2045</v>
      </c>
      <c r="N1633" s="13"/>
      <c r="O1633"/>
      <c r="P1633" t="str">
        <f t="shared" si="387"/>
        <v>NOT EQUAL</v>
      </c>
      <c r="Q1633" t="str">
        <f>IF(ISNA(VLOOKUP(AC1633,#REF!,1)),"//","")</f>
        <v/>
      </c>
      <c r="R1633"/>
      <c r="S1633" s="43" t="e">
        <f t="shared" si="388"/>
        <v>#REF!</v>
      </c>
      <c r="T1633" s="92" t="s">
        <v>2444</v>
      </c>
      <c r="U1633" s="70" t="s">
        <v>2444</v>
      </c>
      <c r="V1633" s="70" t="s">
        <v>2444</v>
      </c>
      <c r="W1633" s="44" t="str">
        <f t="shared" si="389"/>
        <v>"SETJPN"</v>
      </c>
      <c r="X1633" s="25" t="str">
        <f t="shared" si="390"/>
        <v>SETJPN</v>
      </c>
      <c r="Y1633" s="1">
        <f t="shared" si="391"/>
        <v>1595</v>
      </c>
      <c r="Z1633" t="str">
        <f t="shared" si="392"/>
        <v>ITM_SETJPN</v>
      </c>
      <c r="AA1633" s="161" t="str">
        <f>IF(ISNA(VLOOKUP(X1633,Sheet2!J:J,1,0)),"//","")</f>
        <v>//</v>
      </c>
      <c r="AC1633" s="110" t="str">
        <f t="shared" si="393"/>
        <v>SETJPN</v>
      </c>
      <c r="AD1633" t="b">
        <f t="shared" si="394"/>
        <v>1</v>
      </c>
    </row>
    <row r="1634" spans="1:30">
      <c r="A1634" s="56">
        <f t="shared" si="395"/>
        <v>1634</v>
      </c>
      <c r="B1634" s="55">
        <f t="shared" si="396"/>
        <v>1596</v>
      </c>
      <c r="C1634" s="59" t="s">
        <v>4105</v>
      </c>
      <c r="D1634" s="59" t="s">
        <v>7</v>
      </c>
      <c r="E1634" s="65" t="s">
        <v>320</v>
      </c>
      <c r="F1634" s="65" t="s">
        <v>320</v>
      </c>
      <c r="G1634" s="193">
        <v>0</v>
      </c>
      <c r="H1634" s="193">
        <v>0</v>
      </c>
      <c r="I1634" s="177" t="s">
        <v>3</v>
      </c>
      <c r="J1634" s="65" t="s">
        <v>1555</v>
      </c>
      <c r="K1634" s="66" t="s">
        <v>4289</v>
      </c>
      <c r="L1634" s="67"/>
      <c r="M1634" s="63" t="s">
        <v>2046</v>
      </c>
      <c r="N1634" s="13"/>
      <c r="O1634"/>
      <c r="P1634" t="str">
        <f t="shared" si="387"/>
        <v/>
      </c>
      <c r="Q1634" t="str">
        <f>IF(ISNA(VLOOKUP(AC1634,#REF!,1)),"//","")</f>
        <v/>
      </c>
      <c r="R1634"/>
      <c r="S1634" s="43" t="e">
        <f t="shared" si="388"/>
        <v>#REF!</v>
      </c>
      <c r="T1634" s="92" t="s">
        <v>2444</v>
      </c>
      <c r="U1634" s="70" t="s">
        <v>2444</v>
      </c>
      <c r="V1634" s="70" t="s">
        <v>2444</v>
      </c>
      <c r="W1634" s="44" t="str">
        <f t="shared" si="389"/>
        <v>"SETSIG"</v>
      </c>
      <c r="X1634" s="25" t="str">
        <f t="shared" si="390"/>
        <v>SETSIG</v>
      </c>
      <c r="Y1634" s="1">
        <f t="shared" si="391"/>
        <v>1596</v>
      </c>
      <c r="Z1634" t="str">
        <f t="shared" si="392"/>
        <v>ITM_SETSIG</v>
      </c>
      <c r="AA1634" s="161" t="str">
        <f>IF(ISNA(VLOOKUP(X1634,Sheet2!J:J,1,0)),"//","")</f>
        <v>//</v>
      </c>
      <c r="AC1634" s="110" t="str">
        <f t="shared" si="393"/>
        <v>SETSIG</v>
      </c>
      <c r="AD1634" t="b">
        <f t="shared" si="394"/>
        <v>1</v>
      </c>
    </row>
    <row r="1635" spans="1:30">
      <c r="A1635" s="56">
        <f t="shared" si="395"/>
        <v>1635</v>
      </c>
      <c r="B1635" s="55">
        <f t="shared" si="396"/>
        <v>1597</v>
      </c>
      <c r="C1635" s="59" t="s">
        <v>4567</v>
      </c>
      <c r="D1635" s="59" t="s">
        <v>7</v>
      </c>
      <c r="E1635" s="65" t="s">
        <v>321</v>
      </c>
      <c r="F1635" s="65" t="s">
        <v>321</v>
      </c>
      <c r="G1635" s="193">
        <v>0</v>
      </c>
      <c r="H1635" s="193">
        <v>0</v>
      </c>
      <c r="I1635" s="177" t="s">
        <v>3</v>
      </c>
      <c r="J1635" s="65" t="s">
        <v>1555</v>
      </c>
      <c r="K1635" s="66" t="s">
        <v>4289</v>
      </c>
      <c r="L1635" s="67"/>
      <c r="M1635" s="63" t="s">
        <v>2047</v>
      </c>
      <c r="N1635" s="13"/>
      <c r="O1635"/>
      <c r="P1635" t="str">
        <f t="shared" si="387"/>
        <v/>
      </c>
      <c r="Q1635" t="str">
        <f>IF(ISNA(VLOOKUP(AC1635,#REF!,1)),"//","")</f>
        <v/>
      </c>
      <c r="R1635"/>
      <c r="S1635" s="43" t="e">
        <f t="shared" si="388"/>
        <v>#REF!</v>
      </c>
      <c r="T1635" s="92" t="s">
        <v>2444</v>
      </c>
      <c r="U1635" s="70" t="s">
        <v>2444</v>
      </c>
      <c r="V1635" s="70" t="s">
        <v>2444</v>
      </c>
      <c r="W1635" s="44" t="str">
        <f t="shared" si="389"/>
        <v>"SETTIM"</v>
      </c>
      <c r="X1635" s="25" t="str">
        <f t="shared" si="390"/>
        <v>SETTIM</v>
      </c>
      <c r="Y1635" s="1">
        <f t="shared" si="391"/>
        <v>1597</v>
      </c>
      <c r="Z1635" t="str">
        <f t="shared" si="392"/>
        <v>ITM_SETTIM</v>
      </c>
      <c r="AA1635" s="161" t="str">
        <f>IF(ISNA(VLOOKUP(X1635,Sheet2!J:J,1,0)),"//","")</f>
        <v>//</v>
      </c>
      <c r="AC1635" s="110" t="str">
        <f t="shared" si="393"/>
        <v>SETTIM</v>
      </c>
      <c r="AD1635" t="b">
        <f t="shared" si="394"/>
        <v>1</v>
      </c>
    </row>
    <row r="1636" spans="1:30">
      <c r="A1636" s="56">
        <f t="shared" si="395"/>
        <v>1636</v>
      </c>
      <c r="B1636" s="55">
        <f t="shared" si="396"/>
        <v>1598</v>
      </c>
      <c r="C1636" s="59" t="s">
        <v>3964</v>
      </c>
      <c r="D1636" s="59" t="s">
        <v>7</v>
      </c>
      <c r="E1636" s="65" t="s">
        <v>1404</v>
      </c>
      <c r="F1636" s="65" t="s">
        <v>1405</v>
      </c>
      <c r="G1636" s="193">
        <v>0</v>
      </c>
      <c r="H1636" s="193">
        <v>0</v>
      </c>
      <c r="I1636" s="177" t="s">
        <v>3</v>
      </c>
      <c r="J1636" s="65" t="s">
        <v>1555</v>
      </c>
      <c r="K1636" s="66" t="s">
        <v>4289</v>
      </c>
      <c r="L1636" s="67"/>
      <c r="M1636" s="63" t="s">
        <v>2048</v>
      </c>
      <c r="N1636" s="13"/>
      <c r="O1636"/>
      <c r="P1636" t="str">
        <f t="shared" si="387"/>
        <v>NOT EQUAL</v>
      </c>
      <c r="Q1636" t="str">
        <f>IF(ISNA(VLOOKUP(AC1636,#REF!,1)),"//","")</f>
        <v/>
      </c>
      <c r="R1636"/>
      <c r="S1636" s="43" t="e">
        <f t="shared" si="388"/>
        <v>#REF!</v>
      </c>
      <c r="T1636" s="92" t="s">
        <v>2444</v>
      </c>
      <c r="U1636" s="70" t="s">
        <v>2444</v>
      </c>
      <c r="V1636" s="70" t="s">
        <v>2444</v>
      </c>
      <c r="W1636" s="44" t="str">
        <f t="shared" si="389"/>
        <v>"SETUK"</v>
      </c>
      <c r="X1636" s="25" t="str">
        <f t="shared" si="390"/>
        <v>SETUK</v>
      </c>
      <c r="Y1636" s="1">
        <f t="shared" si="391"/>
        <v>1598</v>
      </c>
      <c r="Z1636" t="str">
        <f t="shared" si="392"/>
        <v>ITM_SETUK</v>
      </c>
      <c r="AA1636" s="161" t="str">
        <f>IF(ISNA(VLOOKUP(X1636,Sheet2!J:J,1,0)),"//","")</f>
        <v>//</v>
      </c>
      <c r="AC1636" s="110" t="str">
        <f t="shared" si="393"/>
        <v>SETUK</v>
      </c>
      <c r="AD1636" t="b">
        <f t="shared" si="394"/>
        <v>1</v>
      </c>
    </row>
    <row r="1637" spans="1:30">
      <c r="A1637" s="56">
        <f t="shared" si="395"/>
        <v>1637</v>
      </c>
      <c r="B1637" s="55">
        <f t="shared" si="396"/>
        <v>1599</v>
      </c>
      <c r="C1637" s="59" t="s">
        <v>3965</v>
      </c>
      <c r="D1637" s="59" t="s">
        <v>7</v>
      </c>
      <c r="E1637" s="65" t="s">
        <v>1406</v>
      </c>
      <c r="F1637" s="65" t="s">
        <v>322</v>
      </c>
      <c r="G1637" s="193">
        <v>0</v>
      </c>
      <c r="H1637" s="193">
        <v>0</v>
      </c>
      <c r="I1637" s="177" t="s">
        <v>3</v>
      </c>
      <c r="J1637" s="65" t="s">
        <v>1555</v>
      </c>
      <c r="K1637" s="66" t="s">
        <v>4289</v>
      </c>
      <c r="L1637" s="67"/>
      <c r="M1637" s="63" t="s">
        <v>2049</v>
      </c>
      <c r="N1637" s="13"/>
      <c r="O1637"/>
      <c r="P1637" t="str">
        <f t="shared" si="387"/>
        <v>NOT EQUAL</v>
      </c>
      <c r="Q1637" t="str">
        <f>IF(ISNA(VLOOKUP(AC1637,#REF!,1)),"//","")</f>
        <v/>
      </c>
      <c r="R1637"/>
      <c r="S1637" s="43" t="e">
        <f t="shared" si="388"/>
        <v>#REF!</v>
      </c>
      <c r="T1637" s="92" t="s">
        <v>2444</v>
      </c>
      <c r="U1637" s="70" t="s">
        <v>2444</v>
      </c>
      <c r="V1637" s="70" t="s">
        <v>2444</v>
      </c>
      <c r="W1637" s="44" t="str">
        <f t="shared" si="389"/>
        <v>"SETUSA"</v>
      </c>
      <c r="X1637" s="25" t="str">
        <f t="shared" si="390"/>
        <v>SETUSA</v>
      </c>
      <c r="Y1637" s="1">
        <f t="shared" si="391"/>
        <v>1599</v>
      </c>
      <c r="Z1637" t="str">
        <f t="shared" si="392"/>
        <v>ITM_SETUSA</v>
      </c>
      <c r="AA1637" s="161" t="str">
        <f>IF(ISNA(VLOOKUP(X1637,Sheet2!J:J,1,0)),"//","")</f>
        <v>//</v>
      </c>
      <c r="AC1637" s="110" t="str">
        <f t="shared" si="393"/>
        <v>SETUSA</v>
      </c>
      <c r="AD1637" t="b">
        <f t="shared" si="394"/>
        <v>1</v>
      </c>
    </row>
    <row r="1638" spans="1:30">
      <c r="A1638" s="56">
        <f t="shared" si="395"/>
        <v>1638</v>
      </c>
      <c r="B1638" s="55">
        <f t="shared" si="396"/>
        <v>1600</v>
      </c>
      <c r="C1638" s="59" t="s">
        <v>3966</v>
      </c>
      <c r="D1638" s="59" t="s">
        <v>7</v>
      </c>
      <c r="E1638" s="65" t="s">
        <v>1407</v>
      </c>
      <c r="F1638" s="65" t="s">
        <v>326</v>
      </c>
      <c r="G1638" s="193">
        <v>0</v>
      </c>
      <c r="H1638" s="193">
        <v>0</v>
      </c>
      <c r="I1638" s="177" t="s">
        <v>3</v>
      </c>
      <c r="J1638" s="65" t="s">
        <v>1555</v>
      </c>
      <c r="K1638" s="66" t="s">
        <v>4289</v>
      </c>
      <c r="L1638" s="67"/>
      <c r="M1638" s="63" t="s">
        <v>2053</v>
      </c>
      <c r="N1638" s="13"/>
      <c r="O1638"/>
      <c r="P1638" t="str">
        <f t="shared" si="387"/>
        <v/>
      </c>
      <c r="Q1638" t="str">
        <f>IF(ISNA(VLOOKUP(AC1638,#REF!,1)),"//","")</f>
        <v/>
      </c>
      <c r="R1638"/>
      <c r="S1638" s="43" t="e">
        <f t="shared" si="388"/>
        <v>#REF!</v>
      </c>
      <c r="T1638" s="92" t="s">
        <v>2934</v>
      </c>
      <c r="U1638" s="70" t="s">
        <v>2444</v>
      </c>
      <c r="V1638" s="70" t="s">
        <v>2444</v>
      </c>
      <c r="W1638" s="44" t="str">
        <f t="shared" si="389"/>
        <v>"SIGN"</v>
      </c>
      <c r="X1638" s="25" t="str">
        <f t="shared" si="390"/>
        <v>SIGN</v>
      </c>
      <c r="Y1638" s="1">
        <f t="shared" si="391"/>
        <v>1600</v>
      </c>
      <c r="Z1638" t="str">
        <f t="shared" si="392"/>
        <v>ITM_SIGN</v>
      </c>
      <c r="AA1638" s="161" t="str">
        <f>IF(ISNA(VLOOKUP(X1638,Sheet2!J:J,1,0)),"//","")</f>
        <v>//</v>
      </c>
      <c r="AC1638" s="110" t="str">
        <f t="shared" si="393"/>
        <v>SIGN</v>
      </c>
      <c r="AD1638" t="b">
        <f t="shared" si="394"/>
        <v>1</v>
      </c>
    </row>
    <row r="1639" spans="1:30">
      <c r="A1639" s="56">
        <f t="shared" si="395"/>
        <v>1639</v>
      </c>
      <c r="B1639" s="55">
        <f t="shared" si="396"/>
        <v>1601</v>
      </c>
      <c r="C1639" s="59" t="s">
        <v>3895</v>
      </c>
      <c r="D1639" s="59" t="s">
        <v>1133</v>
      </c>
      <c r="E1639" s="65" t="s">
        <v>327</v>
      </c>
      <c r="F1639" s="65" t="s">
        <v>327</v>
      </c>
      <c r="G1639" s="193">
        <v>0</v>
      </c>
      <c r="H1639" s="193">
        <v>0</v>
      </c>
      <c r="I1639" s="177" t="s">
        <v>3</v>
      </c>
      <c r="J1639" s="65" t="s">
        <v>1555</v>
      </c>
      <c r="K1639" s="66" t="s">
        <v>4289</v>
      </c>
      <c r="L1639" s="67"/>
      <c r="M1639" s="63" t="s">
        <v>2054</v>
      </c>
      <c r="N1639" s="13"/>
      <c r="O1639"/>
      <c r="P1639" t="str">
        <f t="shared" si="387"/>
        <v/>
      </c>
      <c r="Q1639" t="str">
        <f>IF(ISNA(VLOOKUP(AC1639,#REF!,1)),"//","")</f>
        <v/>
      </c>
      <c r="R1639"/>
      <c r="S1639" s="43" t="e">
        <f t="shared" si="388"/>
        <v>#REF!</v>
      </c>
      <c r="T1639" s="92" t="s">
        <v>2965</v>
      </c>
      <c r="U1639" s="70" t="s">
        <v>2868</v>
      </c>
      <c r="V1639" s="70" t="s">
        <v>2444</v>
      </c>
      <c r="W1639" s="44" t="str">
        <f t="shared" si="389"/>
        <v>"SIGNMT"</v>
      </c>
      <c r="X1639" s="25" t="str">
        <f t="shared" si="390"/>
        <v>SIGNMT</v>
      </c>
      <c r="Y1639" s="1">
        <f t="shared" si="391"/>
        <v>1601</v>
      </c>
      <c r="Z1639" t="str">
        <f t="shared" si="392"/>
        <v>ITM_SIGNMT</v>
      </c>
      <c r="AA1639" s="161" t="str">
        <f>IF(ISNA(VLOOKUP(X1639,Sheet2!J:J,1,0)),"//","")</f>
        <v>//</v>
      </c>
      <c r="AC1639" s="110" t="str">
        <f t="shared" si="393"/>
        <v>SIGNMT</v>
      </c>
      <c r="AD1639" t="b">
        <f t="shared" si="394"/>
        <v>1</v>
      </c>
    </row>
    <row r="1640" spans="1:30">
      <c r="A1640" s="56">
        <f t="shared" si="395"/>
        <v>1640</v>
      </c>
      <c r="B1640" s="55">
        <f t="shared" si="396"/>
        <v>1602</v>
      </c>
      <c r="C1640" s="257" t="s">
        <v>5021</v>
      </c>
      <c r="D1640" s="257" t="s">
        <v>12</v>
      </c>
      <c r="E1640" s="258" t="s">
        <v>2800</v>
      </c>
      <c r="F1640" s="258" t="s">
        <v>328</v>
      </c>
      <c r="G1640" s="259">
        <v>1</v>
      </c>
      <c r="H1640" s="259">
        <v>99</v>
      </c>
      <c r="I1640" s="177" t="s">
        <v>3</v>
      </c>
      <c r="J1640" s="65" t="s">
        <v>1555</v>
      </c>
      <c r="K1640" s="66" t="s">
        <v>4289</v>
      </c>
      <c r="L1640" s="67"/>
      <c r="M1640" s="63" t="s">
        <v>2797</v>
      </c>
      <c r="N1640" s="13"/>
      <c r="O1640"/>
      <c r="P1640" t="str">
        <f t="shared" si="387"/>
        <v>NOT EQUAL</v>
      </c>
      <c r="Q1640" t="str">
        <f>IF(ISNA(VLOOKUP(AC1640,#REF!,1)),"//","")</f>
        <v/>
      </c>
      <c r="R1640"/>
      <c r="S1640" s="43" t="e">
        <f t="shared" si="388"/>
        <v>#REF!</v>
      </c>
      <c r="T1640" s="92" t="s">
        <v>2444</v>
      </c>
      <c r="U1640" s="70" t="s">
        <v>2444</v>
      </c>
      <c r="V1640" s="70" t="s">
        <v>2444</v>
      </c>
      <c r="W1640" s="44" t="str">
        <f t="shared" si="389"/>
        <v>"SIM_EQ"</v>
      </c>
      <c r="X1640" s="25" t="str">
        <f t="shared" si="390"/>
        <v>SIM_EQ</v>
      </c>
      <c r="Y1640" s="1">
        <f t="shared" si="391"/>
        <v>1602</v>
      </c>
      <c r="Z1640" t="str">
        <f t="shared" si="392"/>
        <v>ITM_SIM_EQ</v>
      </c>
      <c r="AA1640" s="161" t="str">
        <f>IF(ISNA(VLOOKUP(X1640,Sheet2!J:J,1,0)),"//","")</f>
        <v>//</v>
      </c>
      <c r="AC1640" s="110" t="str">
        <f t="shared" si="393"/>
        <v>SIM_EQ</v>
      </c>
      <c r="AD1640" t="b">
        <f t="shared" si="394"/>
        <v>1</v>
      </c>
    </row>
    <row r="1641" spans="1:30">
      <c r="A1641" s="56">
        <f t="shared" si="395"/>
        <v>1641</v>
      </c>
      <c r="B1641" s="55">
        <f t="shared" si="396"/>
        <v>1603</v>
      </c>
      <c r="C1641" s="59" t="s">
        <v>4105</v>
      </c>
      <c r="D1641" s="59" t="s">
        <v>7</v>
      </c>
      <c r="E1641" s="65" t="s">
        <v>332</v>
      </c>
      <c r="F1641" s="65" t="s">
        <v>332</v>
      </c>
      <c r="G1641" s="193">
        <v>0</v>
      </c>
      <c r="H1641" s="193">
        <v>0</v>
      </c>
      <c r="I1641" s="177" t="s">
        <v>3</v>
      </c>
      <c r="J1641" s="65" t="s">
        <v>1555</v>
      </c>
      <c r="K1641" s="66" t="s">
        <v>4289</v>
      </c>
      <c r="L1641" s="67"/>
      <c r="M1641" s="63" t="s">
        <v>2058</v>
      </c>
      <c r="N1641" s="13"/>
      <c r="O1641"/>
      <c r="P1641" t="str">
        <f t="shared" si="387"/>
        <v/>
      </c>
      <c r="Q1641" t="str">
        <f>IF(ISNA(VLOOKUP(AC1641,#REF!,1)),"//","")</f>
        <v/>
      </c>
      <c r="R1641"/>
      <c r="S1641" s="43" t="e">
        <f t="shared" si="388"/>
        <v>#REF!</v>
      </c>
      <c r="T1641" s="92" t="s">
        <v>2444</v>
      </c>
      <c r="U1641" s="70" t="s">
        <v>2444</v>
      </c>
      <c r="V1641" s="70" t="s">
        <v>2444</v>
      </c>
      <c r="W1641" s="44" t="str">
        <f t="shared" si="389"/>
        <v>"SKIP"</v>
      </c>
      <c r="X1641" s="25" t="str">
        <f t="shared" si="390"/>
        <v>SKIP</v>
      </c>
      <c r="Y1641" s="1">
        <f t="shared" si="391"/>
        <v>1603</v>
      </c>
      <c r="Z1641" t="str">
        <f t="shared" si="392"/>
        <v>ITM_SKIP</v>
      </c>
      <c r="AA1641" s="161" t="str">
        <f>IF(ISNA(VLOOKUP(X1641,Sheet2!J:J,1,0)),"//","")</f>
        <v>//</v>
      </c>
      <c r="AC1641" s="110" t="str">
        <f t="shared" si="393"/>
        <v>SKIP</v>
      </c>
      <c r="AD1641" t="b">
        <f t="shared" si="394"/>
        <v>1</v>
      </c>
    </row>
    <row r="1642" spans="1:30">
      <c r="A1642" s="56">
        <f t="shared" si="395"/>
        <v>1642</v>
      </c>
      <c r="B1642" s="55">
        <f t="shared" si="396"/>
        <v>1604</v>
      </c>
      <c r="C1642" s="59" t="s">
        <v>3967</v>
      </c>
      <c r="D1642" s="59" t="s">
        <v>7</v>
      </c>
      <c r="E1642" s="65" t="s">
        <v>335</v>
      </c>
      <c r="F1642" s="65" t="s">
        <v>335</v>
      </c>
      <c r="G1642" s="193">
        <v>0</v>
      </c>
      <c r="H1642" s="193">
        <v>0</v>
      </c>
      <c r="I1642" s="177" t="s">
        <v>3</v>
      </c>
      <c r="J1642" s="65" t="s">
        <v>1555</v>
      </c>
      <c r="K1642" s="66" t="s">
        <v>4289</v>
      </c>
      <c r="L1642" s="67"/>
      <c r="M1642" s="63" t="s">
        <v>2060</v>
      </c>
      <c r="N1642" s="13"/>
      <c r="O1642"/>
      <c r="P1642" t="str">
        <f t="shared" si="387"/>
        <v/>
      </c>
      <c r="Q1642" t="str">
        <f>IF(ISNA(VLOOKUP(AC1642,#REF!,1)),"//","")</f>
        <v/>
      </c>
      <c r="R1642"/>
      <c r="S1642" s="43" t="e">
        <f t="shared" si="388"/>
        <v>#REF!</v>
      </c>
      <c r="T1642" s="92" t="s">
        <v>2444</v>
      </c>
      <c r="U1642" s="70" t="s">
        <v>2444</v>
      </c>
      <c r="V1642" s="70" t="s">
        <v>2444</v>
      </c>
      <c r="W1642" s="44" t="str">
        <f t="shared" si="389"/>
        <v>"SLVQ"</v>
      </c>
      <c r="X1642" s="25" t="str">
        <f t="shared" si="390"/>
        <v>SLVQ</v>
      </c>
      <c r="Y1642" s="1">
        <f t="shared" si="391"/>
        <v>1604</v>
      </c>
      <c r="Z1642" t="str">
        <f t="shared" si="392"/>
        <v>ITM_SLVQ</v>
      </c>
      <c r="AA1642" s="161" t="str">
        <f>IF(ISNA(VLOOKUP(X1642,Sheet2!J:J,1,0)),"//","")</f>
        <v>//</v>
      </c>
      <c r="AC1642" s="110" t="str">
        <f t="shared" si="393"/>
        <v>SLVQ</v>
      </c>
      <c r="AD1642" t="b">
        <f t="shared" si="394"/>
        <v>1</v>
      </c>
    </row>
    <row r="1643" spans="1:30">
      <c r="A1643" s="56">
        <f t="shared" si="395"/>
        <v>1643</v>
      </c>
      <c r="B1643" s="55">
        <f t="shared" si="396"/>
        <v>1605</v>
      </c>
      <c r="C1643" s="59" t="s">
        <v>3968</v>
      </c>
      <c r="D1643" s="59" t="s">
        <v>7</v>
      </c>
      <c r="E1643" s="65" t="s">
        <v>1409</v>
      </c>
      <c r="F1643" s="65" t="s">
        <v>1409</v>
      </c>
      <c r="G1643" s="193">
        <v>0</v>
      </c>
      <c r="H1643" s="193">
        <v>0</v>
      </c>
      <c r="I1643" s="177" t="s">
        <v>3</v>
      </c>
      <c r="J1643" s="65" t="s">
        <v>1555</v>
      </c>
      <c r="K1643" s="66" t="s">
        <v>4289</v>
      </c>
      <c r="L1643" s="67"/>
      <c r="M1643" s="63" t="s">
        <v>2061</v>
      </c>
      <c r="N1643" s="13"/>
      <c r="O1643"/>
      <c r="P1643" t="str">
        <f t="shared" si="387"/>
        <v/>
      </c>
      <c r="Q1643" t="str">
        <f>IF(ISNA(VLOOKUP(AC1643,#REF!,1)),"//","")</f>
        <v/>
      </c>
      <c r="R1643"/>
      <c r="S1643" s="43" t="e">
        <f t="shared" si="388"/>
        <v>#REF!</v>
      </c>
      <c r="T1643" s="92" t="s">
        <v>2444</v>
      </c>
      <c r="U1643" s="70" t="s">
        <v>2444</v>
      </c>
      <c r="V1643" s="70" t="s">
        <v>2444</v>
      </c>
      <c r="W1643" s="44" t="str">
        <f t="shared" si="389"/>
        <v>"S" STD_SUB_M</v>
      </c>
      <c r="X1643" s="25" t="str">
        <f t="shared" si="390"/>
        <v>SM</v>
      </c>
      <c r="Y1643" s="1">
        <f t="shared" si="391"/>
        <v>1605</v>
      </c>
      <c r="Z1643" t="str">
        <f t="shared" si="392"/>
        <v>ITM_SM</v>
      </c>
      <c r="AA1643" s="161" t="str">
        <f>IF(ISNA(VLOOKUP(X1643,Sheet2!J:J,1,0)),"//","")</f>
        <v>//</v>
      </c>
      <c r="AC1643" s="110" t="str">
        <f t="shared" si="393"/>
        <v>SM</v>
      </c>
      <c r="AD1643" t="b">
        <f t="shared" si="394"/>
        <v>1</v>
      </c>
    </row>
    <row r="1644" spans="1:30">
      <c r="A1644" s="56">
        <f t="shared" si="395"/>
        <v>1644</v>
      </c>
      <c r="B1644" s="55">
        <f t="shared" si="396"/>
        <v>1606</v>
      </c>
      <c r="C1644" s="59" t="s">
        <v>3969</v>
      </c>
      <c r="D1644" s="59" t="s">
        <v>7</v>
      </c>
      <c r="E1644" s="65" t="s">
        <v>3008</v>
      </c>
      <c r="F1644" s="65" t="s">
        <v>3008</v>
      </c>
      <c r="G1644" s="193">
        <v>0</v>
      </c>
      <c r="H1644" s="193">
        <v>0</v>
      </c>
      <c r="I1644" s="177" t="s">
        <v>3</v>
      </c>
      <c r="J1644" s="65" t="s">
        <v>1555</v>
      </c>
      <c r="K1644" s="66" t="s">
        <v>4289</v>
      </c>
      <c r="L1644" s="67"/>
      <c r="M1644" s="63" t="s">
        <v>3009</v>
      </c>
      <c r="N1644" s="13"/>
      <c r="O1644"/>
      <c r="P1644" t="str">
        <f t="shared" si="387"/>
        <v/>
      </c>
      <c r="Q1644" t="str">
        <f>IF(ISNA(VLOOKUP(AC1644,#REF!,1)),"//","")</f>
        <v/>
      </c>
      <c r="R1644"/>
      <c r="S1644" s="43" t="e">
        <f t="shared" si="388"/>
        <v>#REF!</v>
      </c>
      <c r="T1644" s="92" t="s">
        <v>2955</v>
      </c>
      <c r="U1644" s="70" t="s">
        <v>2444</v>
      </c>
      <c r="V1644" s="70" t="s">
        <v>2444</v>
      </c>
      <c r="W1644" s="44" t="str">
        <f t="shared" si="389"/>
        <v>"ISM?"</v>
      </c>
      <c r="X1644" s="25" t="str">
        <f t="shared" si="390"/>
        <v>ISM?</v>
      </c>
      <c r="Y1644" s="1">
        <f t="shared" si="391"/>
        <v>1606</v>
      </c>
      <c r="Z1644" t="str">
        <f t="shared" si="392"/>
        <v>ITM_ISM</v>
      </c>
      <c r="AA1644" s="161" t="str">
        <f>IF(ISNA(VLOOKUP(X1644,Sheet2!J:J,1,0)),"//","")</f>
        <v>//</v>
      </c>
      <c r="AC1644" s="110" t="str">
        <f t="shared" si="393"/>
        <v>ISM?</v>
      </c>
      <c r="AD1644" t="b">
        <f t="shared" si="394"/>
        <v>1</v>
      </c>
    </row>
    <row r="1645" spans="1:30">
      <c r="A1645" s="56">
        <f t="shared" si="395"/>
        <v>1645</v>
      </c>
      <c r="B1645" s="55">
        <f t="shared" si="396"/>
        <v>1607</v>
      </c>
      <c r="C1645" s="59" t="s">
        <v>3970</v>
      </c>
      <c r="D1645" s="59" t="s">
        <v>7</v>
      </c>
      <c r="E1645" s="65" t="s">
        <v>1410</v>
      </c>
      <c r="F1645" s="65" t="s">
        <v>1410</v>
      </c>
      <c r="G1645" s="193">
        <v>0</v>
      </c>
      <c r="H1645" s="193">
        <v>0</v>
      </c>
      <c r="I1645" s="177" t="s">
        <v>3</v>
      </c>
      <c r="J1645" s="65" t="s">
        <v>1555</v>
      </c>
      <c r="K1645" s="66" t="s">
        <v>4289</v>
      </c>
      <c r="L1645" s="67"/>
      <c r="M1645" s="63" t="s">
        <v>2062</v>
      </c>
      <c r="N1645" s="13"/>
      <c r="O1645"/>
      <c r="P1645" t="str">
        <f t="shared" si="387"/>
        <v/>
      </c>
      <c r="Q1645" t="str">
        <f>IF(ISNA(VLOOKUP(AC1645,#REF!,1)),"//","")</f>
        <v/>
      </c>
      <c r="R1645"/>
      <c r="S1645" s="43" t="e">
        <f t="shared" si="388"/>
        <v>#REF!</v>
      </c>
      <c r="T1645" s="92" t="s">
        <v>2444</v>
      </c>
      <c r="U1645" s="70" t="s">
        <v>2444</v>
      </c>
      <c r="V1645" s="70" t="s">
        <v>2444</v>
      </c>
      <c r="W1645" s="44" t="str">
        <f t="shared" si="389"/>
        <v>"S" STD_SUB_M STD_SUB_W</v>
      </c>
      <c r="X1645" s="25" t="str">
        <f t="shared" si="390"/>
        <v>SMW</v>
      </c>
      <c r="Y1645" s="1">
        <f t="shared" si="391"/>
        <v>1607</v>
      </c>
      <c r="Z1645" t="str">
        <f t="shared" si="392"/>
        <v>ITM_SMW</v>
      </c>
      <c r="AA1645" s="161" t="str">
        <f>IF(ISNA(VLOOKUP(X1645,Sheet2!J:J,1,0)),"//","")</f>
        <v>//</v>
      </c>
      <c r="AC1645" s="110" t="str">
        <f t="shared" si="393"/>
        <v>SMW</v>
      </c>
      <c r="AD1645" t="b">
        <f t="shared" si="394"/>
        <v>1</v>
      </c>
    </row>
    <row r="1646" spans="1:30">
      <c r="A1646" s="56">
        <f t="shared" si="395"/>
        <v>1646</v>
      </c>
      <c r="B1646" s="55">
        <f t="shared" si="396"/>
        <v>1608</v>
      </c>
      <c r="C1646" s="59" t="s">
        <v>4105</v>
      </c>
      <c r="D1646" s="59" t="s">
        <v>7</v>
      </c>
      <c r="E1646" s="65" t="s">
        <v>1411</v>
      </c>
      <c r="F1646" s="65" t="s">
        <v>1411</v>
      </c>
      <c r="G1646" s="193">
        <v>0</v>
      </c>
      <c r="H1646" s="193">
        <v>0</v>
      </c>
      <c r="I1646" s="177" t="s">
        <v>3</v>
      </c>
      <c r="J1646" s="65" t="s">
        <v>1555</v>
      </c>
      <c r="K1646" s="66" t="s">
        <v>4289</v>
      </c>
      <c r="L1646" s="67"/>
      <c r="M1646" s="63" t="s">
        <v>2063</v>
      </c>
      <c r="N1646" s="13"/>
      <c r="O1646"/>
      <c r="P1646" t="str">
        <f t="shared" si="387"/>
        <v/>
      </c>
      <c r="Q1646" t="str">
        <f>IF(ISNA(VLOOKUP(AC1646,#REF!,1)),"//","")</f>
        <v/>
      </c>
      <c r="R1646"/>
      <c r="S1646" s="43" t="e">
        <f t="shared" si="388"/>
        <v>#REF!</v>
      </c>
      <c r="T1646" s="92" t="s">
        <v>2444</v>
      </c>
      <c r="U1646" s="70" t="s">
        <v>2444</v>
      </c>
      <c r="V1646" s="70" t="s">
        <v>2444</v>
      </c>
      <c r="W1646" s="44" t="str">
        <f t="shared" si="389"/>
        <v>"SOLVE"</v>
      </c>
      <c r="X1646" s="25" t="str">
        <f t="shared" si="390"/>
        <v>SOLVE</v>
      </c>
      <c r="Y1646" s="1">
        <f t="shared" si="391"/>
        <v>1608</v>
      </c>
      <c r="Z1646" t="str">
        <f t="shared" si="392"/>
        <v>ITM_SOLVE</v>
      </c>
      <c r="AA1646" s="161" t="str">
        <f>IF(ISNA(VLOOKUP(X1646,Sheet2!J:J,1,0)),"//","")</f>
        <v>//</v>
      </c>
      <c r="AC1646" s="110" t="str">
        <f t="shared" si="393"/>
        <v>SOLVE</v>
      </c>
      <c r="AD1646" t="b">
        <f t="shared" si="394"/>
        <v>1</v>
      </c>
    </row>
    <row r="1647" spans="1:30">
      <c r="A1647" s="56">
        <f t="shared" si="395"/>
        <v>1647</v>
      </c>
      <c r="B1647" s="55">
        <f t="shared" si="396"/>
        <v>1609</v>
      </c>
      <c r="C1647" s="59" t="s">
        <v>3971</v>
      </c>
      <c r="D1647" s="59" t="s">
        <v>7</v>
      </c>
      <c r="E1647" s="65" t="s">
        <v>339</v>
      </c>
      <c r="F1647" s="65" t="s">
        <v>339</v>
      </c>
      <c r="G1647" s="193">
        <v>0</v>
      </c>
      <c r="H1647" s="193">
        <v>0</v>
      </c>
      <c r="I1647" s="177" t="s">
        <v>3</v>
      </c>
      <c r="J1647" s="65" t="s">
        <v>1555</v>
      </c>
      <c r="K1647" s="66" t="s">
        <v>4289</v>
      </c>
      <c r="L1647" s="67"/>
      <c r="M1647" s="63" t="s">
        <v>2067</v>
      </c>
      <c r="N1647" s="13"/>
      <c r="O1647"/>
      <c r="P1647" t="str">
        <f t="shared" si="387"/>
        <v/>
      </c>
      <c r="Q1647" t="str">
        <f>IF(ISNA(VLOOKUP(AC1647,#REF!,1)),"//","")</f>
        <v/>
      </c>
      <c r="R1647"/>
      <c r="S1647" s="43" t="e">
        <f t="shared" si="388"/>
        <v>#REF!</v>
      </c>
      <c r="T1647" s="92" t="s">
        <v>2955</v>
      </c>
      <c r="U1647" s="70" t="s">
        <v>2444</v>
      </c>
      <c r="V1647" s="70" t="s">
        <v>2444</v>
      </c>
      <c r="W1647" s="44" t="str">
        <f t="shared" si="389"/>
        <v>"SSIZE?"</v>
      </c>
      <c r="X1647" s="25" t="str">
        <f t="shared" si="390"/>
        <v>SSIZE?</v>
      </c>
      <c r="Y1647" s="1">
        <f t="shared" si="391"/>
        <v>1609</v>
      </c>
      <c r="Z1647" t="str">
        <f t="shared" si="392"/>
        <v>ITM_SSIZE</v>
      </c>
      <c r="AA1647" s="161" t="str">
        <f>IF(ISNA(VLOOKUP(X1647,Sheet2!J:J,1,0)),"//","")</f>
        <v>//</v>
      </c>
      <c r="AC1647" s="110" t="str">
        <f t="shared" si="393"/>
        <v>SSIZE?</v>
      </c>
      <c r="AD1647" t="b">
        <f t="shared" si="394"/>
        <v>1</v>
      </c>
    </row>
    <row r="1648" spans="1:30">
      <c r="A1648" s="56">
        <f t="shared" si="395"/>
        <v>1648</v>
      </c>
      <c r="B1648" s="55">
        <f t="shared" si="396"/>
        <v>1610</v>
      </c>
      <c r="C1648" s="59" t="s">
        <v>4109</v>
      </c>
      <c r="D1648" s="162" t="s">
        <v>4581</v>
      </c>
      <c r="E1648" s="65" t="s">
        <v>2741</v>
      </c>
      <c r="F1648" s="65" t="s">
        <v>2741</v>
      </c>
      <c r="G1648" s="193">
        <v>0</v>
      </c>
      <c r="H1648" s="193">
        <v>0</v>
      </c>
      <c r="I1648" s="177" t="s">
        <v>3</v>
      </c>
      <c r="J1648" s="65" t="s">
        <v>1555</v>
      </c>
      <c r="K1648" s="66" t="s">
        <v>4289</v>
      </c>
      <c r="L1648" s="67"/>
      <c r="M1648" s="63" t="s">
        <v>2069</v>
      </c>
      <c r="N1648" s="13"/>
      <c r="O1648"/>
      <c r="P1648" t="str">
        <f t="shared" si="387"/>
        <v/>
      </c>
      <c r="Q1648" t="str">
        <f>IF(ISNA(VLOOKUP(AC1648,#REF!,1)),"//","")</f>
        <v/>
      </c>
      <c r="R1648"/>
      <c r="S1648" s="43" t="e">
        <f t="shared" si="388"/>
        <v>#REF!</v>
      </c>
      <c r="T1648" s="92" t="s">
        <v>2444</v>
      </c>
      <c r="U1648" s="70" t="s">
        <v>2444</v>
      </c>
      <c r="V1648" s="70" t="s">
        <v>2444</v>
      </c>
      <c r="W1648" s="44" t="str">
        <f t="shared" si="389"/>
        <v>"STATUS"</v>
      </c>
      <c r="X1648" s="25" t="str">
        <f t="shared" si="390"/>
        <v>STATUS</v>
      </c>
      <c r="Y1648" s="1">
        <f t="shared" si="391"/>
        <v>1610</v>
      </c>
      <c r="Z1648" t="str">
        <f t="shared" si="392"/>
        <v>ITM_STATUS</v>
      </c>
      <c r="AA1648" s="161" t="str">
        <f>IF(ISNA(VLOOKUP(X1648,Sheet2!J:J,1,0)),"//","")</f>
        <v>//</v>
      </c>
      <c r="AC1648" s="110" t="str">
        <f t="shared" si="393"/>
        <v>STATUS</v>
      </c>
      <c r="AD1648" t="b">
        <f t="shared" si="394"/>
        <v>1</v>
      </c>
    </row>
    <row r="1649" spans="1:30">
      <c r="A1649" s="56">
        <f t="shared" si="395"/>
        <v>1649</v>
      </c>
      <c r="B1649" s="55">
        <f t="shared" si="396"/>
        <v>1611</v>
      </c>
      <c r="C1649" s="59" t="s">
        <v>3972</v>
      </c>
      <c r="D1649" s="59" t="s">
        <v>7</v>
      </c>
      <c r="E1649" s="65" t="s">
        <v>1416</v>
      </c>
      <c r="F1649" s="65" t="s">
        <v>276</v>
      </c>
      <c r="G1649" s="193">
        <v>0</v>
      </c>
      <c r="H1649" s="193">
        <v>0</v>
      </c>
      <c r="I1649" s="177" t="s">
        <v>3</v>
      </c>
      <c r="J1649" s="65" t="s">
        <v>1555</v>
      </c>
      <c r="K1649" s="66" t="s">
        <v>4289</v>
      </c>
      <c r="L1649" s="67"/>
      <c r="M1649" s="63" t="s">
        <v>2072</v>
      </c>
      <c r="N1649" s="13"/>
      <c r="O1649"/>
      <c r="P1649" t="str">
        <f t="shared" si="387"/>
        <v>NOT EQUAL</v>
      </c>
      <c r="Q1649" t="str">
        <f>IF(ISNA(VLOOKUP(AC1649,#REF!,1)),"//","")</f>
        <v/>
      </c>
      <c r="R1649"/>
      <c r="S1649" s="43" t="e">
        <f t="shared" si="388"/>
        <v>#REF!</v>
      </c>
      <c r="T1649" s="92" t="s">
        <v>2444</v>
      </c>
      <c r="U1649" s="70" t="s">
        <v>2444</v>
      </c>
      <c r="V1649" s="70" t="s">
        <v>2444</v>
      </c>
      <c r="W1649" s="44" t="str">
        <f t="shared" si="389"/>
        <v>"STOCFG"</v>
      </c>
      <c r="X1649" s="25" t="str">
        <f t="shared" si="390"/>
        <v>STOCFG</v>
      </c>
      <c r="Y1649" s="1">
        <f t="shared" si="391"/>
        <v>1611</v>
      </c>
      <c r="Z1649" t="str">
        <f t="shared" si="392"/>
        <v>ITM_STOCFG</v>
      </c>
      <c r="AA1649" s="161" t="str">
        <f>IF(ISNA(VLOOKUP(X1649,Sheet2!J:J,1,0)),"//","")</f>
        <v>//</v>
      </c>
      <c r="AC1649" s="110" t="str">
        <f t="shared" si="393"/>
        <v>STOCFG</v>
      </c>
      <c r="AD1649" t="b">
        <f t="shared" si="394"/>
        <v>1</v>
      </c>
    </row>
    <row r="1650" spans="1:30">
      <c r="A1650" s="56">
        <f t="shared" si="395"/>
        <v>1650</v>
      </c>
      <c r="B1650" s="55">
        <f t="shared" si="396"/>
        <v>1612</v>
      </c>
      <c r="C1650" s="59" t="s">
        <v>3973</v>
      </c>
      <c r="D1650" s="59" t="s">
        <v>7</v>
      </c>
      <c r="E1650" s="65" t="s">
        <v>1417</v>
      </c>
      <c r="F1650" s="65" t="s">
        <v>1417</v>
      </c>
      <c r="G1650" s="193">
        <v>0</v>
      </c>
      <c r="H1650" s="193">
        <v>0</v>
      </c>
      <c r="I1650" s="177" t="s">
        <v>3</v>
      </c>
      <c r="J1650" s="65" t="s">
        <v>1555</v>
      </c>
      <c r="K1650" s="66" t="s">
        <v>4289</v>
      </c>
      <c r="L1650" s="67"/>
      <c r="M1650" s="63" t="s">
        <v>2073</v>
      </c>
      <c r="N1650" s="13"/>
      <c r="O1650"/>
      <c r="P1650" t="str">
        <f t="shared" ref="P1650:P1713" si="400">IF(E1650=F1650,"","NOT EQUAL")</f>
        <v/>
      </c>
      <c r="Q1650" t="str">
        <f>IF(ISNA(VLOOKUP(AC1650,#REF!,1)),"//","")</f>
        <v/>
      </c>
      <c r="R1650"/>
      <c r="S1650" s="43" t="e">
        <f t="shared" si="388"/>
        <v>#REF!</v>
      </c>
      <c r="T1650" s="92" t="s">
        <v>2957</v>
      </c>
      <c r="U1650" s="70" t="s">
        <v>2444</v>
      </c>
      <c r="V1650" s="70" t="s">
        <v>2444</v>
      </c>
      <c r="W1650" s="44" t="str">
        <f t="shared" si="389"/>
        <v>"STOEL"</v>
      </c>
      <c r="X1650" s="25" t="str">
        <f t="shared" si="390"/>
        <v>STOEL</v>
      </c>
      <c r="Y1650" s="1">
        <f t="shared" si="391"/>
        <v>1612</v>
      </c>
      <c r="Z1650" t="str">
        <f t="shared" si="392"/>
        <v>ITM_STOEL</v>
      </c>
      <c r="AA1650" s="161" t="str">
        <f>IF(ISNA(VLOOKUP(X1650,Sheet2!J:J,1,0)),"//","")</f>
        <v>//</v>
      </c>
      <c r="AC1650" s="110" t="str">
        <f t="shared" si="393"/>
        <v>STOEL</v>
      </c>
      <c r="AD1650" t="b">
        <f t="shared" si="394"/>
        <v>1</v>
      </c>
    </row>
    <row r="1651" spans="1:30">
      <c r="A1651" s="56">
        <f t="shared" si="395"/>
        <v>1651</v>
      </c>
      <c r="B1651" s="55">
        <f t="shared" si="396"/>
        <v>1613</v>
      </c>
      <c r="C1651" s="59" t="s">
        <v>3974</v>
      </c>
      <c r="D1651" s="59" t="s">
        <v>7</v>
      </c>
      <c r="E1651" s="65" t="s">
        <v>1418</v>
      </c>
      <c r="F1651" s="65" t="s">
        <v>1418</v>
      </c>
      <c r="G1651" s="193">
        <v>0</v>
      </c>
      <c r="H1651" s="193">
        <v>0</v>
      </c>
      <c r="I1651" s="177" t="s">
        <v>3</v>
      </c>
      <c r="J1651" s="65" t="s">
        <v>1555</v>
      </c>
      <c r="K1651" s="66" t="s">
        <v>4289</v>
      </c>
      <c r="L1651" s="67"/>
      <c r="M1651" s="63" t="s">
        <v>2074</v>
      </c>
      <c r="N1651" s="13"/>
      <c r="O1651"/>
      <c r="P1651" t="str">
        <f t="shared" si="400"/>
        <v/>
      </c>
      <c r="Q1651" t="str">
        <f>IF(ISNA(VLOOKUP(AC1651,#REF!,1)),"//","")</f>
        <v/>
      </c>
      <c r="R1651"/>
      <c r="S1651" s="43" t="e">
        <f t="shared" si="388"/>
        <v>#REF!</v>
      </c>
      <c r="T1651" s="95" t="s">
        <v>2957</v>
      </c>
      <c r="U1651" s="70" t="s">
        <v>2444</v>
      </c>
      <c r="V1651" s="70" t="s">
        <v>2444</v>
      </c>
      <c r="W1651" s="44" t="str">
        <f t="shared" si="389"/>
        <v>"STOIJ"</v>
      </c>
      <c r="X1651" s="25" t="str">
        <f t="shared" si="390"/>
        <v>STOIJ</v>
      </c>
      <c r="Y1651" s="1">
        <f t="shared" si="391"/>
        <v>1613</v>
      </c>
      <c r="Z1651" t="str">
        <f t="shared" si="392"/>
        <v>ITM_STOIJ</v>
      </c>
      <c r="AA1651" s="161" t="str">
        <f>IF(ISNA(VLOOKUP(X1651,Sheet2!J:J,1,0)),"//","")</f>
        <v>//</v>
      </c>
      <c r="AC1651" s="110" t="str">
        <f t="shared" si="393"/>
        <v>STOIJ</v>
      </c>
      <c r="AD1651" t="b">
        <f t="shared" si="394"/>
        <v>1</v>
      </c>
    </row>
    <row r="1652" spans="1:30" s="128" customFormat="1">
      <c r="A1652" s="56">
        <f t="shared" si="395"/>
        <v>1652</v>
      </c>
      <c r="B1652" s="55">
        <f t="shared" si="396"/>
        <v>1614</v>
      </c>
      <c r="C1652" s="124" t="s">
        <v>3778</v>
      </c>
      <c r="D1652" s="124" t="s">
        <v>7</v>
      </c>
      <c r="E1652" s="125" t="s">
        <v>1295</v>
      </c>
      <c r="F1652" s="125" t="s">
        <v>1296</v>
      </c>
      <c r="G1652" s="192">
        <v>0</v>
      </c>
      <c r="H1652" s="192">
        <v>0</v>
      </c>
      <c r="I1652" s="177" t="s">
        <v>3</v>
      </c>
      <c r="J1652" s="65" t="s">
        <v>1555</v>
      </c>
      <c r="K1652" s="127" t="s">
        <v>4289</v>
      </c>
      <c r="M1652" s="18" t="s">
        <v>1839</v>
      </c>
      <c r="N1652" s="18"/>
      <c r="P1652" s="128" t="str">
        <f t="shared" si="400"/>
        <v>NOT EQUAL</v>
      </c>
      <c r="Q1652" s="128" t="str">
        <f>IF(ISNA(VLOOKUP(AC1652,#REF!,1)),"//","")</f>
        <v/>
      </c>
      <c r="S1652" s="43" t="e">
        <f t="shared" si="388"/>
        <v>#REF!</v>
      </c>
      <c r="T1652" s="123" t="s">
        <v>2934</v>
      </c>
      <c r="U1652" s="126" t="s">
        <v>2444</v>
      </c>
      <c r="V1652" s="126" t="s">
        <v>2444</v>
      </c>
      <c r="W1652" s="44" t="str">
        <f t="shared" si="389"/>
        <v>"LN(1+X)"</v>
      </c>
      <c r="X1652" s="25" t="str">
        <f t="shared" si="390"/>
        <v>LN(1+X)</v>
      </c>
      <c r="Y1652" s="1">
        <f t="shared" si="391"/>
        <v>1614</v>
      </c>
      <c r="Z1652" t="str">
        <f t="shared" si="392"/>
        <v>ITM_LN1X</v>
      </c>
      <c r="AA1652" s="161" t="str">
        <f>IF(ISNA(VLOOKUP(X1652,Sheet2!J:J,1,0)),"//","")</f>
        <v/>
      </c>
      <c r="AC1652" s="110" t="str">
        <f t="shared" si="393"/>
        <v>LN(1+X)</v>
      </c>
      <c r="AD1652" t="b">
        <f t="shared" si="394"/>
        <v>1</v>
      </c>
    </row>
    <row r="1653" spans="1:30">
      <c r="A1653" s="56">
        <f t="shared" si="395"/>
        <v>1653</v>
      </c>
      <c r="B1653" s="55">
        <f t="shared" si="396"/>
        <v>1615</v>
      </c>
      <c r="C1653" s="59" t="s">
        <v>3975</v>
      </c>
      <c r="D1653" s="59" t="s">
        <v>2486</v>
      </c>
      <c r="E1653" s="65" t="s">
        <v>1420</v>
      </c>
      <c r="F1653" s="65" t="s">
        <v>1420</v>
      </c>
      <c r="G1653" s="193">
        <v>0</v>
      </c>
      <c r="H1653" s="193">
        <v>99</v>
      </c>
      <c r="I1653" s="177" t="s">
        <v>3</v>
      </c>
      <c r="J1653" s="65" t="s">
        <v>1555</v>
      </c>
      <c r="K1653" s="66" t="s">
        <v>4289</v>
      </c>
      <c r="L1653" s="67"/>
      <c r="M1653" s="63" t="s">
        <v>2076</v>
      </c>
      <c r="N1653" s="13"/>
      <c r="O1653"/>
      <c r="P1653" t="str">
        <f t="shared" si="400"/>
        <v/>
      </c>
      <c r="Q1653" t="str">
        <f>IF(ISNA(VLOOKUP(AC1653,#REF!,1)),"//","")</f>
        <v/>
      </c>
      <c r="R1653"/>
      <c r="S1653" s="43" t="e">
        <f t="shared" si="388"/>
        <v>#REF!</v>
      </c>
      <c r="T1653" s="92" t="s">
        <v>2957</v>
      </c>
      <c r="U1653" s="70" t="s">
        <v>2444</v>
      </c>
      <c r="V1653" s="70" t="s">
        <v>2444</v>
      </c>
      <c r="W1653" s="44" t="str">
        <f t="shared" si="389"/>
        <v>"STOS"</v>
      </c>
      <c r="X1653" s="25" t="str">
        <f t="shared" si="390"/>
        <v>STOS</v>
      </c>
      <c r="Y1653" s="1">
        <f t="shared" si="391"/>
        <v>1615</v>
      </c>
      <c r="Z1653" t="str">
        <f t="shared" si="392"/>
        <v>ITM_STOS</v>
      </c>
      <c r="AA1653" s="161" t="str">
        <f>IF(ISNA(VLOOKUP(X1653,Sheet2!J:J,1,0)),"//","")</f>
        <v>//</v>
      </c>
      <c r="AC1653" s="110" t="str">
        <f t="shared" si="393"/>
        <v>STOS</v>
      </c>
      <c r="AD1653" t="b">
        <f t="shared" si="394"/>
        <v>1</v>
      </c>
    </row>
    <row r="1654" spans="1:30">
      <c r="A1654" s="56">
        <f t="shared" si="395"/>
        <v>1654</v>
      </c>
      <c r="B1654" s="55">
        <f t="shared" si="396"/>
        <v>1616</v>
      </c>
      <c r="C1654" s="59" t="s">
        <v>3976</v>
      </c>
      <c r="D1654" s="59" t="s">
        <v>7</v>
      </c>
      <c r="E1654" s="65" t="s">
        <v>1425</v>
      </c>
      <c r="F1654" s="65" t="s">
        <v>1425</v>
      </c>
      <c r="G1654" s="193">
        <v>0</v>
      </c>
      <c r="H1654" s="193">
        <v>0</v>
      </c>
      <c r="I1654" s="177" t="s">
        <v>3</v>
      </c>
      <c r="J1654" s="65" t="s">
        <v>1555</v>
      </c>
      <c r="K1654" s="66" t="s">
        <v>4289</v>
      </c>
      <c r="L1654" s="67"/>
      <c r="M1654" s="63" t="s">
        <v>2083</v>
      </c>
      <c r="N1654" s="13"/>
      <c r="O1654"/>
      <c r="P1654" t="str">
        <f t="shared" si="400"/>
        <v/>
      </c>
      <c r="Q1654" t="str">
        <f>IF(ISNA(VLOOKUP(AC1654,#REF!,1)),"//","")</f>
        <v/>
      </c>
      <c r="R1654"/>
      <c r="S1654" s="43" t="e">
        <f t="shared" si="388"/>
        <v>#REF!</v>
      </c>
      <c r="T1654" s="95" t="s">
        <v>2939</v>
      </c>
      <c r="U1654" s="70" t="s">
        <v>2444</v>
      </c>
      <c r="V1654" s="70" t="s">
        <v>2444</v>
      </c>
      <c r="W1654" s="44" t="str">
        <f t="shared" si="389"/>
        <v>"SUM"</v>
      </c>
      <c r="X1654" s="25" t="str">
        <f t="shared" si="390"/>
        <v>SUM</v>
      </c>
      <c r="Y1654" s="1">
        <f t="shared" si="391"/>
        <v>1616</v>
      </c>
      <c r="Z1654" t="str">
        <f t="shared" si="392"/>
        <v>ITM_SUM</v>
      </c>
      <c r="AA1654" s="161" t="str">
        <f>IF(ISNA(VLOOKUP(X1654,Sheet2!J:J,1,0)),"//","")</f>
        <v>//</v>
      </c>
      <c r="AC1654" s="110" t="str">
        <f t="shared" si="393"/>
        <v>SUM</v>
      </c>
      <c r="AD1654" t="b">
        <f t="shared" si="394"/>
        <v>1</v>
      </c>
    </row>
    <row r="1655" spans="1:30">
      <c r="A1655" s="56">
        <f t="shared" si="395"/>
        <v>1655</v>
      </c>
      <c r="B1655" s="55">
        <f t="shared" si="396"/>
        <v>1617</v>
      </c>
      <c r="C1655" s="59" t="s">
        <v>3977</v>
      </c>
      <c r="D1655" s="59" t="s">
        <v>7</v>
      </c>
      <c r="E1655" s="65" t="s">
        <v>1426</v>
      </c>
      <c r="F1655" s="65" t="s">
        <v>1426</v>
      </c>
      <c r="G1655" s="193">
        <v>0</v>
      </c>
      <c r="H1655" s="193">
        <v>0</v>
      </c>
      <c r="I1655" s="177" t="s">
        <v>3</v>
      </c>
      <c r="J1655" s="65" t="s">
        <v>1555</v>
      </c>
      <c r="K1655" s="66" t="s">
        <v>4289</v>
      </c>
      <c r="L1655" s="67"/>
      <c r="M1655" s="63" t="s">
        <v>2084</v>
      </c>
      <c r="N1655" s="13"/>
      <c r="O1655"/>
      <c r="P1655" t="str">
        <f t="shared" si="400"/>
        <v/>
      </c>
      <c r="Q1655" t="str">
        <f>IF(ISNA(VLOOKUP(AC1655,#REF!,1)),"//","")</f>
        <v/>
      </c>
      <c r="R1655"/>
      <c r="S1655" s="43" t="e">
        <f t="shared" si="388"/>
        <v>#REF!</v>
      </c>
      <c r="T1655" s="92" t="s">
        <v>2444</v>
      </c>
      <c r="U1655" s="70" t="s">
        <v>2444</v>
      </c>
      <c r="V1655" s="70" t="s">
        <v>2444</v>
      </c>
      <c r="W1655" s="44" t="str">
        <f t="shared" si="389"/>
        <v>"S" STD_SUB_W</v>
      </c>
      <c r="X1655" s="25" t="str">
        <f t="shared" si="390"/>
        <v>SW</v>
      </c>
      <c r="Y1655" s="1">
        <f t="shared" si="391"/>
        <v>1617</v>
      </c>
      <c r="Z1655" t="str">
        <f t="shared" si="392"/>
        <v>ITM_SW</v>
      </c>
      <c r="AA1655" s="161" t="str">
        <f>IF(ISNA(VLOOKUP(X1655,Sheet2!J:J,1,0)),"//","")</f>
        <v>//</v>
      </c>
      <c r="AC1655" s="110" t="str">
        <f t="shared" si="393"/>
        <v>SW</v>
      </c>
      <c r="AD1655" t="b">
        <f t="shared" si="394"/>
        <v>1</v>
      </c>
    </row>
    <row r="1656" spans="1:30">
      <c r="A1656" s="56">
        <f t="shared" si="395"/>
        <v>1656</v>
      </c>
      <c r="B1656" s="55">
        <f t="shared" si="396"/>
        <v>1618</v>
      </c>
      <c r="C1656" s="59" t="s">
        <v>4805</v>
      </c>
      <c r="D1656" s="59" t="s">
        <v>7</v>
      </c>
      <c r="E1656" s="65" t="s">
        <v>1427</v>
      </c>
      <c r="F1656" s="65" t="s">
        <v>1427</v>
      </c>
      <c r="G1656" s="193">
        <v>0</v>
      </c>
      <c r="H1656" s="193">
        <v>0</v>
      </c>
      <c r="I1656" s="177" t="s">
        <v>3</v>
      </c>
      <c r="J1656" s="65" t="s">
        <v>1555</v>
      </c>
      <c r="K1656" s="66" t="s">
        <v>4289</v>
      </c>
      <c r="L1656" s="67"/>
      <c r="M1656" s="63" t="s">
        <v>2085</v>
      </c>
      <c r="N1656" s="13"/>
      <c r="O1656"/>
      <c r="P1656" t="str">
        <f t="shared" si="400"/>
        <v/>
      </c>
      <c r="Q1656" t="str">
        <f>IF(ISNA(VLOOKUP(AC1656,#REF!,1)),"//","")</f>
        <v/>
      </c>
      <c r="R1656"/>
      <c r="S1656" s="43" t="e">
        <f t="shared" si="388"/>
        <v>#REF!</v>
      </c>
      <c r="T1656" s="92" t="s">
        <v>2444</v>
      </c>
      <c r="U1656" s="70" t="s">
        <v>2444</v>
      </c>
      <c r="V1656" s="70" t="s">
        <v>2444</v>
      </c>
      <c r="W1656" s="44" t="str">
        <f t="shared" si="389"/>
        <v>"S" STD_SUB_X STD_SUB_Y</v>
      </c>
      <c r="X1656" s="25" t="str">
        <f t="shared" si="390"/>
        <v>SXY</v>
      </c>
      <c r="Y1656" s="1">
        <f t="shared" si="391"/>
        <v>1618</v>
      </c>
      <c r="Z1656" t="str">
        <f t="shared" si="392"/>
        <v>ITM_SXY</v>
      </c>
      <c r="AA1656" s="161" t="str">
        <f>IF(ISNA(VLOOKUP(X1656,Sheet2!J:J,1,0)),"//","")</f>
        <v>//</v>
      </c>
      <c r="AC1656" s="110" t="str">
        <f t="shared" si="393"/>
        <v>SXY</v>
      </c>
      <c r="AD1656" t="b">
        <f t="shared" si="394"/>
        <v>1</v>
      </c>
    </row>
    <row r="1657" spans="1:30">
      <c r="A1657" s="56">
        <f t="shared" si="395"/>
        <v>1657</v>
      </c>
      <c r="B1657" s="55">
        <f t="shared" si="396"/>
        <v>1619</v>
      </c>
      <c r="C1657" s="59" t="s">
        <v>4568</v>
      </c>
      <c r="D1657" s="59" t="s">
        <v>12</v>
      </c>
      <c r="E1657" s="65" t="s">
        <v>1429</v>
      </c>
      <c r="F1657" s="65" t="s">
        <v>1429</v>
      </c>
      <c r="G1657" s="193">
        <v>0</v>
      </c>
      <c r="H1657" s="211">
        <v>6</v>
      </c>
      <c r="I1657" s="177" t="s">
        <v>3</v>
      </c>
      <c r="J1657" s="65" t="s">
        <v>1555</v>
      </c>
      <c r="K1657" s="66" t="s">
        <v>4289</v>
      </c>
      <c r="L1657" s="67"/>
      <c r="M1657" s="63" t="s">
        <v>2091</v>
      </c>
      <c r="N1657" s="13"/>
      <c r="O1657"/>
      <c r="P1657" t="str">
        <f t="shared" si="400"/>
        <v/>
      </c>
      <c r="Q1657" t="str">
        <f>IF(ISNA(VLOOKUP(AC1657,#REF!,1)),"//","")</f>
        <v/>
      </c>
      <c r="R1657"/>
      <c r="S1657" s="43" t="e">
        <f t="shared" si="388"/>
        <v>#REF!</v>
      </c>
      <c r="T1657" s="92" t="s">
        <v>2444</v>
      </c>
      <c r="U1657" s="70" t="s">
        <v>2444</v>
      </c>
      <c r="V1657" s="70" t="s">
        <v>2444</v>
      </c>
      <c r="W1657" s="44" t="str">
        <f t="shared" si="389"/>
        <v>"TDISP"</v>
      </c>
      <c r="X1657" s="25" t="str">
        <f t="shared" si="390"/>
        <v>TDISP</v>
      </c>
      <c r="Y1657" s="1">
        <f t="shared" si="391"/>
        <v>1619</v>
      </c>
      <c r="Z1657" t="str">
        <f t="shared" si="392"/>
        <v>ITM_TDISP</v>
      </c>
      <c r="AA1657" s="161" t="str">
        <f>IF(ISNA(VLOOKUP(X1657,Sheet2!J:J,1,0)),"//","")</f>
        <v>//</v>
      </c>
      <c r="AC1657" s="110" t="str">
        <f t="shared" si="393"/>
        <v>TDISP</v>
      </c>
      <c r="AD1657" t="b">
        <f t="shared" si="394"/>
        <v>1</v>
      </c>
    </row>
    <row r="1658" spans="1:30">
      <c r="A1658" s="56">
        <f t="shared" si="395"/>
        <v>1658</v>
      </c>
      <c r="B1658" s="55">
        <f t="shared" si="396"/>
        <v>1620</v>
      </c>
      <c r="C1658" s="59" t="s">
        <v>3978</v>
      </c>
      <c r="D1658" s="59" t="s">
        <v>7</v>
      </c>
      <c r="E1658" s="65" t="s">
        <v>1430</v>
      </c>
      <c r="F1658" s="65" t="s">
        <v>1430</v>
      </c>
      <c r="G1658" s="193">
        <v>0</v>
      </c>
      <c r="H1658" s="193">
        <v>0</v>
      </c>
      <c r="I1658" s="177" t="s">
        <v>3</v>
      </c>
      <c r="J1658" s="65" t="s">
        <v>1555</v>
      </c>
      <c r="K1658" s="66" t="s">
        <v>4289</v>
      </c>
      <c r="L1658" s="67"/>
      <c r="M1658" s="63" t="s">
        <v>2093</v>
      </c>
      <c r="N1658" s="13"/>
      <c r="O1658"/>
      <c r="P1658" t="str">
        <f t="shared" si="400"/>
        <v/>
      </c>
      <c r="Q1658" t="str">
        <f>IF(ISNA(VLOOKUP(AC1658,#REF!,1)),"//","")</f>
        <v/>
      </c>
      <c r="R1658"/>
      <c r="S1658" s="43" t="e">
        <f t="shared" si="388"/>
        <v>#REF!</v>
      </c>
      <c r="T1658" s="92" t="s">
        <v>2962</v>
      </c>
      <c r="U1658" s="70" t="s">
        <v>2444</v>
      </c>
      <c r="V1658" s="70" t="s">
        <v>2444</v>
      </c>
      <c r="W1658" s="44" t="str">
        <f t="shared" si="389"/>
        <v>"TICKS"</v>
      </c>
      <c r="X1658" s="25" t="str">
        <f t="shared" si="390"/>
        <v>TICKS</v>
      </c>
      <c r="Y1658" s="1">
        <f t="shared" si="391"/>
        <v>1620</v>
      </c>
      <c r="Z1658" t="str">
        <f t="shared" si="392"/>
        <v>ITM_TICKS</v>
      </c>
      <c r="AA1658" s="161" t="str">
        <f>IF(ISNA(VLOOKUP(X1658,Sheet2!J:J,1,0)),"//","")</f>
        <v/>
      </c>
      <c r="AC1658" s="110" t="str">
        <f t="shared" si="393"/>
        <v>TICKS</v>
      </c>
      <c r="AD1658" t="b">
        <f t="shared" si="394"/>
        <v>1</v>
      </c>
    </row>
    <row r="1659" spans="1:30">
      <c r="A1659" s="56">
        <f t="shared" si="395"/>
        <v>1659</v>
      </c>
      <c r="B1659" s="55">
        <f t="shared" si="396"/>
        <v>1621</v>
      </c>
      <c r="C1659" s="59" t="s">
        <v>4569</v>
      </c>
      <c r="D1659" s="59" t="s">
        <v>7</v>
      </c>
      <c r="E1659" s="65" t="s">
        <v>358</v>
      </c>
      <c r="F1659" s="65" t="s">
        <v>358</v>
      </c>
      <c r="G1659" s="193">
        <v>0</v>
      </c>
      <c r="H1659" s="193">
        <v>0</v>
      </c>
      <c r="I1659" s="177" t="s">
        <v>3</v>
      </c>
      <c r="J1659" s="65" t="s">
        <v>1555</v>
      </c>
      <c r="K1659" s="66" t="s">
        <v>4289</v>
      </c>
      <c r="L1659" s="67"/>
      <c r="M1659" s="63" t="s">
        <v>2094</v>
      </c>
      <c r="N1659" s="13"/>
      <c r="O1659"/>
      <c r="P1659" t="str">
        <f t="shared" si="400"/>
        <v/>
      </c>
      <c r="Q1659" t="str">
        <f>IF(ISNA(VLOOKUP(AC1659,#REF!,1)),"//","")</f>
        <v/>
      </c>
      <c r="R1659"/>
      <c r="S1659" s="43" t="e">
        <f t="shared" si="388"/>
        <v>#REF!</v>
      </c>
      <c r="T1659" s="92" t="s">
        <v>2444</v>
      </c>
      <c r="U1659" s="70" t="s">
        <v>2444</v>
      </c>
      <c r="V1659" s="70" t="s">
        <v>2444</v>
      </c>
      <c r="W1659" s="44" t="str">
        <f t="shared" si="389"/>
        <v>"TIME"</v>
      </c>
      <c r="X1659" s="25" t="str">
        <f t="shared" si="390"/>
        <v>TIME</v>
      </c>
      <c r="Y1659" s="1">
        <f t="shared" si="391"/>
        <v>1621</v>
      </c>
      <c r="Z1659" t="str">
        <f t="shared" si="392"/>
        <v>ITM_TIME</v>
      </c>
      <c r="AA1659" s="161" t="str">
        <f>IF(ISNA(VLOOKUP(X1659,Sheet2!J:J,1,0)),"//","")</f>
        <v>//</v>
      </c>
      <c r="AC1659" s="110" t="str">
        <f t="shared" si="393"/>
        <v>TIME</v>
      </c>
      <c r="AD1659" t="b">
        <f t="shared" si="394"/>
        <v>1</v>
      </c>
    </row>
    <row r="1660" spans="1:30">
      <c r="A1660" s="56">
        <f t="shared" si="395"/>
        <v>1660</v>
      </c>
      <c r="B1660" s="55">
        <f t="shared" si="396"/>
        <v>1622</v>
      </c>
      <c r="C1660" s="59" t="s">
        <v>4105</v>
      </c>
      <c r="D1660" s="59" t="s">
        <v>7</v>
      </c>
      <c r="E1660" s="65" t="s">
        <v>1431</v>
      </c>
      <c r="F1660" s="65" t="s">
        <v>1431</v>
      </c>
      <c r="G1660" s="193">
        <v>0</v>
      </c>
      <c r="H1660" s="193">
        <v>0</v>
      </c>
      <c r="I1660" s="177" t="s">
        <v>3</v>
      </c>
      <c r="J1660" s="65" t="s">
        <v>1555</v>
      </c>
      <c r="K1660" s="66" t="s">
        <v>4289</v>
      </c>
      <c r="L1660" s="67"/>
      <c r="M1660" s="63" t="s">
        <v>2095</v>
      </c>
      <c r="N1660" s="13"/>
      <c r="O1660"/>
      <c r="P1660" t="str">
        <f t="shared" si="400"/>
        <v/>
      </c>
      <c r="Q1660" t="str">
        <f>IF(ISNA(VLOOKUP(AC1660,#REF!,1)),"//","")</f>
        <v/>
      </c>
      <c r="R1660"/>
      <c r="S1660" s="43" t="e">
        <f t="shared" si="388"/>
        <v>#REF!</v>
      </c>
      <c r="T1660" s="92" t="s">
        <v>2444</v>
      </c>
      <c r="U1660" s="70" t="s">
        <v>2444</v>
      </c>
      <c r="V1660" s="70" t="s">
        <v>2444</v>
      </c>
      <c r="W1660" s="44" t="str">
        <f t="shared" si="389"/>
        <v>"TIMER"</v>
      </c>
      <c r="X1660" s="25" t="str">
        <f t="shared" si="390"/>
        <v>TIMER</v>
      </c>
      <c r="Y1660" s="1">
        <f t="shared" si="391"/>
        <v>1622</v>
      </c>
      <c r="Z1660" t="str">
        <f t="shared" si="392"/>
        <v>ITM_TIMER</v>
      </c>
      <c r="AA1660" s="161" t="str">
        <f>IF(ISNA(VLOOKUP(X1660,Sheet2!J:J,1,0)),"//","")</f>
        <v>//</v>
      </c>
      <c r="AC1660" s="110" t="str">
        <f t="shared" si="393"/>
        <v>TIMER</v>
      </c>
      <c r="AD1660" t="b">
        <f t="shared" si="394"/>
        <v>1</v>
      </c>
    </row>
    <row r="1661" spans="1:30">
      <c r="A1661" s="56">
        <f t="shared" si="395"/>
        <v>1661</v>
      </c>
      <c r="B1661" s="55">
        <f t="shared" si="396"/>
        <v>1623</v>
      </c>
      <c r="C1661" s="59" t="s">
        <v>4685</v>
      </c>
      <c r="D1661" s="59" t="s">
        <v>7</v>
      </c>
      <c r="E1661" s="65" t="s">
        <v>1433</v>
      </c>
      <c r="F1661" s="65" t="s">
        <v>1433</v>
      </c>
      <c r="G1661" s="193">
        <v>0</v>
      </c>
      <c r="H1661" s="193">
        <v>0</v>
      </c>
      <c r="I1661" s="177" t="s">
        <v>3</v>
      </c>
      <c r="J1661" s="65" t="s">
        <v>1555</v>
      </c>
      <c r="K1661" s="66" t="s">
        <v>4289</v>
      </c>
      <c r="L1661" s="67"/>
      <c r="M1661" s="63" t="s">
        <v>4363</v>
      </c>
      <c r="N1661" s="13"/>
      <c r="O1661"/>
      <c r="P1661" t="str">
        <f t="shared" si="400"/>
        <v/>
      </c>
      <c r="Q1661" t="str">
        <f>IF(ISNA(VLOOKUP(AC1661,#REF!,1)),"//","")</f>
        <v/>
      </c>
      <c r="R1661"/>
      <c r="S1661" s="43" t="e">
        <f t="shared" si="388"/>
        <v>#REF!</v>
      </c>
      <c r="T1661" s="92" t="s">
        <v>2444</v>
      </c>
      <c r="U1661" s="70" t="s">
        <v>2444</v>
      </c>
      <c r="V1661" s="70" t="s">
        <v>2444</v>
      </c>
      <c r="W1661" s="44" t="str">
        <f t="shared" si="389"/>
        <v>"T" STD_SUB_N</v>
      </c>
      <c r="X1661" s="25" t="str">
        <f t="shared" si="390"/>
        <v>TN</v>
      </c>
      <c r="Y1661" s="1">
        <f t="shared" si="391"/>
        <v>1623</v>
      </c>
      <c r="Z1661" t="str">
        <f t="shared" si="392"/>
        <v>ITM_Tn</v>
      </c>
      <c r="AA1661" s="161" t="str">
        <f>IF(ISNA(VLOOKUP(X1661,Sheet2!J:J,1,0)),"//","")</f>
        <v>//</v>
      </c>
      <c r="AC1661" s="110" t="str">
        <f t="shared" si="393"/>
        <v>TN</v>
      </c>
      <c r="AD1661" t="b">
        <f t="shared" si="394"/>
        <v>1</v>
      </c>
    </row>
    <row r="1662" spans="1:30">
      <c r="A1662" s="56">
        <f t="shared" si="395"/>
        <v>1662</v>
      </c>
      <c r="B1662" s="55">
        <f t="shared" si="396"/>
        <v>1624</v>
      </c>
      <c r="C1662" s="59" t="s">
        <v>4105</v>
      </c>
      <c r="D1662" s="59" t="s">
        <v>7</v>
      </c>
      <c r="E1662" s="65" t="s">
        <v>359</v>
      </c>
      <c r="F1662" s="65" t="s">
        <v>359</v>
      </c>
      <c r="G1662" s="193">
        <v>0</v>
      </c>
      <c r="H1662" s="193">
        <v>0</v>
      </c>
      <c r="I1662" s="177" t="s">
        <v>3</v>
      </c>
      <c r="J1662" s="65" t="s">
        <v>1555</v>
      </c>
      <c r="K1662" s="66" t="s">
        <v>4289</v>
      </c>
      <c r="L1662" s="67"/>
      <c r="M1662" s="63" t="s">
        <v>2097</v>
      </c>
      <c r="N1662" s="13"/>
      <c r="O1662"/>
      <c r="P1662" t="str">
        <f t="shared" si="400"/>
        <v/>
      </c>
      <c r="Q1662" t="str">
        <f>IF(ISNA(VLOOKUP(AC1662,#REF!,1)),"//","")</f>
        <v/>
      </c>
      <c r="R1662"/>
      <c r="S1662" s="43" t="e">
        <f t="shared" si="388"/>
        <v>#REF!</v>
      </c>
      <c r="T1662" s="92" t="s">
        <v>2444</v>
      </c>
      <c r="U1662" s="70" t="s">
        <v>2444</v>
      </c>
      <c r="V1662" s="70" t="s">
        <v>2444</v>
      </c>
      <c r="W1662" s="44" t="str">
        <f t="shared" si="389"/>
        <v>"TONE"</v>
      </c>
      <c r="X1662" s="25" t="str">
        <f t="shared" si="390"/>
        <v>TONE</v>
      </c>
      <c r="Y1662" s="1">
        <f t="shared" si="391"/>
        <v>1624</v>
      </c>
      <c r="Z1662" t="str">
        <f t="shared" si="392"/>
        <v>ITM_TONE</v>
      </c>
      <c r="AA1662" s="161" t="str">
        <f>IF(ISNA(VLOOKUP(X1662,Sheet2!J:J,1,0)),"//","")</f>
        <v>//</v>
      </c>
      <c r="AC1662" s="110" t="str">
        <f t="shared" si="393"/>
        <v>TONE</v>
      </c>
      <c r="AD1662" t="b">
        <f t="shared" si="394"/>
        <v>1</v>
      </c>
    </row>
    <row r="1663" spans="1:30">
      <c r="A1663" s="56">
        <f t="shared" si="395"/>
        <v>1663</v>
      </c>
      <c r="B1663" s="55">
        <f t="shared" si="396"/>
        <v>1625</v>
      </c>
      <c r="C1663" s="59" t="s">
        <v>3979</v>
      </c>
      <c r="D1663" s="59" t="s">
        <v>2486</v>
      </c>
      <c r="E1663" s="65" t="s">
        <v>1440</v>
      </c>
      <c r="F1663" s="65" t="s">
        <v>1440</v>
      </c>
      <c r="G1663" s="193">
        <v>0</v>
      </c>
      <c r="H1663" s="193">
        <v>99</v>
      </c>
      <c r="I1663" s="177" t="s">
        <v>3</v>
      </c>
      <c r="J1663" s="65" t="s">
        <v>1555</v>
      </c>
      <c r="K1663" s="66" t="s">
        <v>4289</v>
      </c>
      <c r="L1663" s="67"/>
      <c r="M1663" s="63" t="s">
        <v>2110</v>
      </c>
      <c r="N1663" s="13"/>
      <c r="O1663"/>
      <c r="P1663" t="str">
        <f t="shared" si="400"/>
        <v/>
      </c>
      <c r="Q1663" t="str">
        <f>IF(ISNA(VLOOKUP(AC1663,#REF!,1)),"//","")</f>
        <v/>
      </c>
      <c r="R1663"/>
      <c r="S1663" s="43" t="e">
        <f t="shared" si="388"/>
        <v>#REF!</v>
      </c>
      <c r="T1663" s="92" t="s">
        <v>2957</v>
      </c>
      <c r="U1663" s="70" t="s">
        <v>2444</v>
      </c>
      <c r="V1663" s="70" t="s">
        <v>2444</v>
      </c>
      <c r="W1663" s="44" t="str">
        <f t="shared" si="389"/>
        <v>"T" STD_LEFT_RIGHT_ARROWS</v>
      </c>
      <c r="X1663" s="25" t="str">
        <f t="shared" si="390"/>
        <v>T&lt;&gt;</v>
      </c>
      <c r="Y1663" s="1">
        <f t="shared" si="391"/>
        <v>1625</v>
      </c>
      <c r="Z1663" t="str">
        <f t="shared" si="392"/>
        <v>ITM_Tex</v>
      </c>
      <c r="AA1663" s="161" t="str">
        <f>IF(ISNA(VLOOKUP(X1663,Sheet2!J:J,1,0)),"//","")</f>
        <v>//</v>
      </c>
      <c r="AC1663" s="110" t="str">
        <f t="shared" si="393"/>
        <v>T&lt;&gt;</v>
      </c>
      <c r="AD1663" t="b">
        <f t="shared" si="394"/>
        <v>1</v>
      </c>
    </row>
    <row r="1664" spans="1:30">
      <c r="A1664" s="56">
        <f t="shared" si="395"/>
        <v>1664</v>
      </c>
      <c r="B1664" s="55">
        <f t="shared" si="396"/>
        <v>1626</v>
      </c>
      <c r="C1664" s="59" t="s">
        <v>3980</v>
      </c>
      <c r="D1664" s="59" t="s">
        <v>7</v>
      </c>
      <c r="E1664" s="65" t="s">
        <v>368</v>
      </c>
      <c r="F1664" s="65" t="s">
        <v>368</v>
      </c>
      <c r="G1664" s="193">
        <v>0</v>
      </c>
      <c r="H1664" s="193">
        <v>0</v>
      </c>
      <c r="I1664" s="177" t="s">
        <v>3</v>
      </c>
      <c r="J1664" s="65" t="s">
        <v>1555</v>
      </c>
      <c r="K1664" s="66" t="s">
        <v>4289</v>
      </c>
      <c r="L1664" s="67"/>
      <c r="M1664" s="63" t="s">
        <v>2111</v>
      </c>
      <c r="N1664" s="13"/>
      <c r="O1664"/>
      <c r="P1664" t="str">
        <f t="shared" si="400"/>
        <v/>
      </c>
      <c r="Q1664" t="str">
        <f>IF(ISNA(VLOOKUP(AC1664,#REF!,1)),"//","")</f>
        <v/>
      </c>
      <c r="R1664"/>
      <c r="S1664" s="43" t="e">
        <f t="shared" si="388"/>
        <v>#REF!</v>
      </c>
      <c r="T1664" s="92" t="s">
        <v>2955</v>
      </c>
      <c r="U1664" s="70" t="s">
        <v>2444</v>
      </c>
      <c r="V1664" s="70" t="s">
        <v>2444</v>
      </c>
      <c r="W1664" s="44" t="str">
        <f t="shared" si="389"/>
        <v>"ULP?"</v>
      </c>
      <c r="X1664" s="25" t="str">
        <f t="shared" si="390"/>
        <v>ULP?</v>
      </c>
      <c r="Y1664" s="1">
        <f t="shared" si="391"/>
        <v>1626</v>
      </c>
      <c r="Z1664" t="str">
        <f t="shared" si="392"/>
        <v>ITM_ULP</v>
      </c>
      <c r="AA1664" s="161" t="str">
        <f>IF(ISNA(VLOOKUP(X1664,Sheet2!J:J,1,0)),"//","")</f>
        <v>//</v>
      </c>
      <c r="AC1664" s="110" t="str">
        <f t="shared" si="393"/>
        <v>ULP?</v>
      </c>
      <c r="AD1664" t="b">
        <f t="shared" si="394"/>
        <v>1</v>
      </c>
    </row>
    <row r="1665" spans="1:30">
      <c r="A1665" s="56">
        <f t="shared" si="395"/>
        <v>1665</v>
      </c>
      <c r="B1665" s="55">
        <f t="shared" si="396"/>
        <v>1627</v>
      </c>
      <c r="C1665" s="59" t="s">
        <v>4686</v>
      </c>
      <c r="D1665" s="59" t="s">
        <v>7</v>
      </c>
      <c r="E1665" s="65" t="s">
        <v>1441</v>
      </c>
      <c r="F1665" s="65" t="s">
        <v>1441</v>
      </c>
      <c r="G1665" s="193">
        <v>0</v>
      </c>
      <c r="H1665" s="193">
        <v>0</v>
      </c>
      <c r="I1665" s="177" t="s">
        <v>3</v>
      </c>
      <c r="J1665" s="65" t="s">
        <v>1555</v>
      </c>
      <c r="K1665" s="66" t="s">
        <v>4289</v>
      </c>
      <c r="L1665" s="67"/>
      <c r="M1665" s="63" t="s">
        <v>4364</v>
      </c>
      <c r="N1665" s="13"/>
      <c r="O1665"/>
      <c r="P1665" t="str">
        <f t="shared" si="400"/>
        <v/>
      </c>
      <c r="Q1665" t="str">
        <f>IF(ISNA(VLOOKUP(AC1665,#REF!,1)),"//","")</f>
        <v/>
      </c>
      <c r="R1665"/>
      <c r="S1665" s="43" t="e">
        <f t="shared" si="388"/>
        <v>#REF!</v>
      </c>
      <c r="T1665" s="92" t="s">
        <v>2444</v>
      </c>
      <c r="U1665" s="70" t="s">
        <v>2444</v>
      </c>
      <c r="V1665" s="70" t="s">
        <v>2444</v>
      </c>
      <c r="W1665" s="44" t="str">
        <f t="shared" si="389"/>
        <v>"U" STD_SUB_N</v>
      </c>
      <c r="X1665" s="25" t="str">
        <f t="shared" si="390"/>
        <v>UN</v>
      </c>
      <c r="Y1665" s="1">
        <f t="shared" si="391"/>
        <v>1627</v>
      </c>
      <c r="Z1665" t="str">
        <f t="shared" si="392"/>
        <v>ITM_Un</v>
      </c>
      <c r="AA1665" s="161" t="str">
        <f>IF(ISNA(VLOOKUP(X1665,Sheet2!J:J,1,0)),"//","")</f>
        <v>//</v>
      </c>
      <c r="AC1665" s="110" t="str">
        <f t="shared" si="393"/>
        <v>UN</v>
      </c>
      <c r="AD1665" t="b">
        <f t="shared" si="394"/>
        <v>1</v>
      </c>
    </row>
    <row r="1666" spans="1:30">
      <c r="A1666" s="56">
        <f t="shared" si="395"/>
        <v>1666</v>
      </c>
      <c r="B1666" s="55">
        <f t="shared" si="396"/>
        <v>1628</v>
      </c>
      <c r="C1666" s="59" t="s">
        <v>3981</v>
      </c>
      <c r="D1666" s="59" t="s">
        <v>7</v>
      </c>
      <c r="E1666" s="65" t="s">
        <v>1442</v>
      </c>
      <c r="F1666" s="65" t="s">
        <v>1442</v>
      </c>
      <c r="G1666" s="193">
        <v>0</v>
      </c>
      <c r="H1666" s="193">
        <v>0</v>
      </c>
      <c r="I1666" s="177" t="s">
        <v>3</v>
      </c>
      <c r="J1666" s="65" t="s">
        <v>1555</v>
      </c>
      <c r="K1666" s="66" t="s">
        <v>4289</v>
      </c>
      <c r="L1666" s="67"/>
      <c r="M1666" s="63" t="s">
        <v>2112</v>
      </c>
      <c r="N1666" s="13"/>
      <c r="O1666"/>
      <c r="P1666" t="str">
        <f t="shared" si="400"/>
        <v/>
      </c>
      <c r="Q1666" t="str">
        <f>IF(ISNA(VLOOKUP(AC1666,#REF!,1)),"//","")</f>
        <v/>
      </c>
      <c r="R1666"/>
      <c r="S1666" s="43" t="e">
        <f t="shared" si="388"/>
        <v>#REF!</v>
      </c>
      <c r="T1666" s="92" t="s">
        <v>2938</v>
      </c>
      <c r="U1666" s="70" t="s">
        <v>2444</v>
      </c>
      <c r="V1666" s="70" t="s">
        <v>2444</v>
      </c>
      <c r="W1666" s="44" t="str">
        <f t="shared" si="389"/>
        <v>"UNITV"</v>
      </c>
      <c r="X1666" s="25" t="str">
        <f t="shared" si="390"/>
        <v>UNITV</v>
      </c>
      <c r="Y1666" s="1">
        <f t="shared" si="391"/>
        <v>1628</v>
      </c>
      <c r="Z1666" t="str">
        <f t="shared" si="392"/>
        <v>ITM_UNITV</v>
      </c>
      <c r="AA1666" s="161" t="str">
        <f>IF(ISNA(VLOOKUP(X1666,Sheet2!J:J,1,0)),"//","")</f>
        <v>//</v>
      </c>
      <c r="AC1666" s="110" t="str">
        <f t="shared" si="393"/>
        <v>UNITV</v>
      </c>
      <c r="AD1666" t="b">
        <f t="shared" si="394"/>
        <v>1</v>
      </c>
    </row>
    <row r="1667" spans="1:30">
      <c r="A1667" s="56">
        <f t="shared" si="395"/>
        <v>1667</v>
      </c>
      <c r="B1667" s="55">
        <f t="shared" si="396"/>
        <v>1629</v>
      </c>
      <c r="C1667" s="59" t="s">
        <v>3895</v>
      </c>
      <c r="D1667" s="59" t="s">
        <v>1142</v>
      </c>
      <c r="E1667" s="65" t="s">
        <v>369</v>
      </c>
      <c r="F1667" s="65" t="s">
        <v>369</v>
      </c>
      <c r="G1667" s="193">
        <v>0</v>
      </c>
      <c r="H1667" s="193">
        <v>0</v>
      </c>
      <c r="I1667" s="177" t="s">
        <v>3</v>
      </c>
      <c r="J1667" s="65" t="s">
        <v>1555</v>
      </c>
      <c r="K1667" s="66" t="s">
        <v>4289</v>
      </c>
      <c r="L1667" s="67"/>
      <c r="M1667" s="63" t="s">
        <v>2113</v>
      </c>
      <c r="N1667" s="13"/>
      <c r="O1667"/>
      <c r="P1667" t="str">
        <f t="shared" si="400"/>
        <v/>
      </c>
      <c r="Q1667" t="str">
        <f>IF(ISNA(VLOOKUP(AC1667,#REF!,1)),"//","")</f>
        <v/>
      </c>
      <c r="R1667"/>
      <c r="S1667" s="43" t="e">
        <f t="shared" si="388"/>
        <v>#REF!</v>
      </c>
      <c r="T1667" s="92" t="s">
        <v>2444</v>
      </c>
      <c r="U1667" s="70" t="s">
        <v>2868</v>
      </c>
      <c r="V1667" s="70" t="s">
        <v>2444</v>
      </c>
      <c r="W1667" s="44" t="str">
        <f t="shared" si="389"/>
        <v>"UNSIGN"</v>
      </c>
      <c r="X1667" s="25" t="str">
        <f t="shared" si="390"/>
        <v>UNSIGN</v>
      </c>
      <c r="Y1667" s="1">
        <f t="shared" si="391"/>
        <v>1629</v>
      </c>
      <c r="Z1667" t="str">
        <f t="shared" si="392"/>
        <v>ITM_UNSIGN</v>
      </c>
      <c r="AA1667" s="161" t="str">
        <f>IF(ISNA(VLOOKUP(X1667,Sheet2!J:J,1,0)),"//","")</f>
        <v>//</v>
      </c>
      <c r="AC1667" s="110" t="str">
        <f t="shared" si="393"/>
        <v>UNSIGN</v>
      </c>
      <c r="AD1667" t="b">
        <f t="shared" si="394"/>
        <v>1</v>
      </c>
    </row>
    <row r="1668" spans="1:30">
      <c r="A1668" s="56">
        <f t="shared" si="395"/>
        <v>1668</v>
      </c>
      <c r="B1668" s="55">
        <f t="shared" si="396"/>
        <v>1630</v>
      </c>
      <c r="C1668" s="59" t="s">
        <v>4105</v>
      </c>
      <c r="D1668" s="59" t="s">
        <v>7</v>
      </c>
      <c r="E1668" s="65" t="s">
        <v>372</v>
      </c>
      <c r="F1668" s="65" t="s">
        <v>372</v>
      </c>
      <c r="G1668" s="193">
        <v>0</v>
      </c>
      <c r="H1668" s="193">
        <v>0</v>
      </c>
      <c r="I1668" s="177" t="s">
        <v>3</v>
      </c>
      <c r="J1668" s="65" t="s">
        <v>1555</v>
      </c>
      <c r="K1668" s="66" t="s">
        <v>4289</v>
      </c>
      <c r="L1668" s="67"/>
      <c r="M1668" s="63" t="s">
        <v>2115</v>
      </c>
      <c r="N1668" s="13"/>
      <c r="O1668"/>
      <c r="P1668" t="str">
        <f t="shared" si="400"/>
        <v/>
      </c>
      <c r="Q1668" t="str">
        <f>IF(ISNA(VLOOKUP(AC1668,#REF!,1)),"//","")</f>
        <v/>
      </c>
      <c r="R1668"/>
      <c r="S1668" s="43" t="e">
        <f t="shared" si="388"/>
        <v>#REF!</v>
      </c>
      <c r="T1668" s="92" t="s">
        <v>2444</v>
      </c>
      <c r="U1668" s="70" t="s">
        <v>2444</v>
      </c>
      <c r="V1668" s="70" t="s">
        <v>2444</v>
      </c>
      <c r="W1668" s="44" t="str">
        <f t="shared" si="389"/>
        <v>"VARMNU"</v>
      </c>
      <c r="X1668" s="25" t="str">
        <f t="shared" si="390"/>
        <v>VARMNU</v>
      </c>
      <c r="Y1668" s="1">
        <f t="shared" si="391"/>
        <v>1630</v>
      </c>
      <c r="Z1668" t="str">
        <f t="shared" si="392"/>
        <v>ITM_VARMNU</v>
      </c>
      <c r="AA1668" s="161" t="str">
        <f>IF(ISNA(VLOOKUP(X1668,Sheet2!J:J,1,0)),"//","")</f>
        <v>//</v>
      </c>
      <c r="AC1668" s="110" t="str">
        <f t="shared" si="393"/>
        <v>VARMNU</v>
      </c>
      <c r="AD1668" t="b">
        <f t="shared" si="394"/>
        <v>1</v>
      </c>
    </row>
    <row r="1669" spans="1:30">
      <c r="A1669" s="56">
        <f t="shared" si="395"/>
        <v>1669</v>
      </c>
      <c r="B1669" s="55">
        <f t="shared" si="396"/>
        <v>1631</v>
      </c>
      <c r="C1669" s="59" t="s">
        <v>3982</v>
      </c>
      <c r="D1669" s="59" t="s">
        <v>7</v>
      </c>
      <c r="E1669" s="65" t="s">
        <v>1443</v>
      </c>
      <c r="F1669" s="65" t="s">
        <v>1443</v>
      </c>
      <c r="G1669" s="193">
        <v>0</v>
      </c>
      <c r="H1669" s="193">
        <v>0</v>
      </c>
      <c r="I1669" s="177" t="s">
        <v>3</v>
      </c>
      <c r="J1669" s="65" t="s">
        <v>1555</v>
      </c>
      <c r="K1669" s="66" t="s">
        <v>4289</v>
      </c>
      <c r="L1669" s="67"/>
      <c r="M1669" s="63" t="s">
        <v>2117</v>
      </c>
      <c r="N1669" s="13"/>
      <c r="O1669"/>
      <c r="P1669" t="str">
        <f t="shared" si="400"/>
        <v/>
      </c>
      <c r="Q1669" t="str">
        <f>IF(ISNA(VLOOKUP(AC1669,#REF!,1)),"//","")</f>
        <v/>
      </c>
      <c r="R1669"/>
      <c r="S1669" s="43" t="e">
        <f t="shared" si="388"/>
        <v>#REF!</v>
      </c>
      <c r="T1669" s="92" t="s">
        <v>2444</v>
      </c>
      <c r="U1669" s="70" t="s">
        <v>2444</v>
      </c>
      <c r="V1669" s="70" t="s">
        <v>2444</v>
      </c>
      <c r="W1669" s="44" t="str">
        <f t="shared" si="389"/>
        <v>"VERS?"</v>
      </c>
      <c r="X1669" s="25" t="str">
        <f t="shared" si="390"/>
        <v>VERS?</v>
      </c>
      <c r="Y1669" s="1">
        <f t="shared" si="391"/>
        <v>1631</v>
      </c>
      <c r="Z1669" t="str">
        <f t="shared" si="392"/>
        <v>ITM_VERS</v>
      </c>
      <c r="AA1669" s="161" t="str">
        <f>IF(ISNA(VLOOKUP(X1669,Sheet2!J:J,1,0)),"//","")</f>
        <v>//</v>
      </c>
      <c r="AC1669" s="110" t="str">
        <f t="shared" si="393"/>
        <v>VERS?</v>
      </c>
      <c r="AD1669" t="b">
        <f t="shared" si="394"/>
        <v>1</v>
      </c>
    </row>
    <row r="1670" spans="1:30" s="128" customFormat="1">
      <c r="A1670" s="56">
        <f t="shared" si="395"/>
        <v>1670</v>
      </c>
      <c r="B1670" s="55">
        <f t="shared" si="396"/>
        <v>1632</v>
      </c>
      <c r="C1670" s="124" t="s">
        <v>3809</v>
      </c>
      <c r="D1670" s="124" t="s">
        <v>7</v>
      </c>
      <c r="E1670" s="125" t="s">
        <v>1530</v>
      </c>
      <c r="F1670" s="125" t="s">
        <v>1530</v>
      </c>
      <c r="G1670" s="141">
        <v>0</v>
      </c>
      <c r="H1670" s="141">
        <v>0</v>
      </c>
      <c r="I1670" s="177" t="s">
        <v>3</v>
      </c>
      <c r="J1670" s="65" t="s">
        <v>1555</v>
      </c>
      <c r="K1670" s="127" t="s">
        <v>4289</v>
      </c>
      <c r="M1670" s="18" t="s">
        <v>2364</v>
      </c>
      <c r="N1670" s="18"/>
      <c r="P1670" s="128" t="str">
        <f t="shared" si="400"/>
        <v/>
      </c>
      <c r="Q1670" s="128" t="str">
        <f>IF(ISNA(VLOOKUP(AC1670,#REF!,1)),"//","")</f>
        <v/>
      </c>
      <c r="S1670" s="43" t="e">
        <f t="shared" si="388"/>
        <v>#REF!</v>
      </c>
      <c r="T1670" s="123" t="s">
        <v>2934</v>
      </c>
      <c r="U1670" s="126" t="s">
        <v>2444</v>
      </c>
      <c r="V1670" s="126" t="s">
        <v>2444</v>
      </c>
      <c r="W1670" s="44" t="str">
        <f t="shared" si="389"/>
        <v>"IDIVR"</v>
      </c>
      <c r="X1670" s="25" t="str">
        <f t="shared" si="390"/>
        <v>IDIVR</v>
      </c>
      <c r="Y1670" s="1">
        <f t="shared" si="391"/>
        <v>1632</v>
      </c>
      <c r="Z1670" t="str">
        <f t="shared" si="392"/>
        <v>ITM_IDIVR</v>
      </c>
      <c r="AA1670" s="161" t="str">
        <f>IF(ISNA(VLOOKUP(X1670,Sheet2!J:J,1,0)),"//","")</f>
        <v>//</v>
      </c>
      <c r="AC1670" s="110" t="str">
        <f t="shared" si="393"/>
        <v>IDIVR</v>
      </c>
      <c r="AD1670" t="b">
        <f t="shared" si="394"/>
        <v>1</v>
      </c>
    </row>
    <row r="1671" spans="1:30">
      <c r="A1671" s="56">
        <f t="shared" si="395"/>
        <v>1671</v>
      </c>
      <c r="B1671" s="55">
        <f t="shared" si="396"/>
        <v>1633</v>
      </c>
      <c r="C1671" s="59" t="s">
        <v>4582</v>
      </c>
      <c r="D1671" s="69" t="s">
        <v>7</v>
      </c>
      <c r="E1671" s="65" t="s">
        <v>376</v>
      </c>
      <c r="F1671" s="65" t="s">
        <v>376</v>
      </c>
      <c r="G1671" s="193">
        <v>0</v>
      </c>
      <c r="H1671" s="193">
        <v>0</v>
      </c>
      <c r="I1671" s="177" t="s">
        <v>3</v>
      </c>
      <c r="J1671" s="65" t="s">
        <v>1555</v>
      </c>
      <c r="K1671" s="66" t="s">
        <v>4289</v>
      </c>
      <c r="L1671" s="71"/>
      <c r="M1671" s="63" t="s">
        <v>2121</v>
      </c>
      <c r="N1671" s="13"/>
      <c r="O1671"/>
      <c r="P1671" t="str">
        <f t="shared" si="400"/>
        <v/>
      </c>
      <c r="Q1671" t="str">
        <f>IF(ISNA(VLOOKUP(AC1671,#REF!,1)),"//","")</f>
        <v/>
      </c>
      <c r="R1671"/>
      <c r="S1671" s="43" t="e">
        <f t="shared" ref="S1671:S1734" si="401">IF(X1671&lt;&gt;"",S1670+1,S1670)</f>
        <v>#REF!</v>
      </c>
      <c r="T1671" s="92" t="s">
        <v>2444</v>
      </c>
      <c r="U1671" s="70" t="s">
        <v>2444</v>
      </c>
      <c r="V1671" s="70" t="s">
        <v>2444</v>
      </c>
      <c r="W1671" s="44" t="str">
        <f t="shared" ref="W1671:W1734" si="40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0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04">B1671</f>
        <v>1633</v>
      </c>
      <c r="Z1671" t="str">
        <f t="shared" ref="Z1671:Z1734" si="405">M1671</f>
        <v>ITM_WDAY</v>
      </c>
      <c r="AA1671" s="161" t="str">
        <f>IF(ISNA(VLOOKUP(X1671,Sheet2!J:J,1,0)),"//","")</f>
        <v>//</v>
      </c>
      <c r="AC1671" s="110" t="str">
        <f t="shared" ref="AC1671:AC1734" si="40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07">X1671=AC1671</f>
        <v>1</v>
      </c>
    </row>
    <row r="1672" spans="1:30">
      <c r="A1672" s="56">
        <f t="shared" si="395"/>
        <v>1672</v>
      </c>
      <c r="B1672" s="55">
        <f t="shared" si="396"/>
        <v>1634</v>
      </c>
      <c r="C1672" s="59" t="s">
        <v>3984</v>
      </c>
      <c r="D1672" s="59" t="s">
        <v>7</v>
      </c>
      <c r="E1672" s="65" t="s">
        <v>378</v>
      </c>
      <c r="F1672" s="65" t="s">
        <v>378</v>
      </c>
      <c r="G1672" s="193">
        <v>0</v>
      </c>
      <c r="H1672" s="193">
        <v>0</v>
      </c>
      <c r="I1672" s="177" t="s">
        <v>3</v>
      </c>
      <c r="J1672" s="65" t="s">
        <v>1555</v>
      </c>
      <c r="K1672" s="66" t="s">
        <v>4289</v>
      </c>
      <c r="L1672" s="67"/>
      <c r="M1672" s="63" t="s">
        <v>2127</v>
      </c>
      <c r="N1672" s="13"/>
      <c r="O1672"/>
      <c r="P1672" t="str">
        <f t="shared" si="400"/>
        <v/>
      </c>
      <c r="Q1672" t="str">
        <f>IF(ISNA(VLOOKUP(AC1672,#REF!,1)),"//","")</f>
        <v/>
      </c>
      <c r="R1672"/>
      <c r="S1672" s="43" t="e">
        <f t="shared" si="401"/>
        <v>#REF!</v>
      </c>
      <c r="T1672" s="92" t="s">
        <v>2444</v>
      </c>
      <c r="U1672" s="70" t="s">
        <v>2444</v>
      </c>
      <c r="V1672" s="70" t="s">
        <v>2444</v>
      </c>
      <c r="W1672" s="44" t="str">
        <f t="shared" si="402"/>
        <v>"WHO?"</v>
      </c>
      <c r="X1672" s="25" t="str">
        <f t="shared" si="403"/>
        <v>WHO?</v>
      </c>
      <c r="Y1672" s="1">
        <f t="shared" si="404"/>
        <v>1634</v>
      </c>
      <c r="Z1672" t="str">
        <f t="shared" si="405"/>
        <v>ITM_WHO</v>
      </c>
      <c r="AA1672" s="161" t="str">
        <f>IF(ISNA(VLOOKUP(X1672,Sheet2!J:J,1,0)),"//","")</f>
        <v>//</v>
      </c>
      <c r="AC1672" s="110" t="str">
        <f t="shared" si="406"/>
        <v>WHO?</v>
      </c>
      <c r="AD1672" t="b">
        <f t="shared" si="407"/>
        <v>1</v>
      </c>
    </row>
    <row r="1673" spans="1:30">
      <c r="A1673" s="56">
        <f t="shared" si="395"/>
        <v>1673</v>
      </c>
      <c r="B1673" s="55">
        <f t="shared" si="396"/>
        <v>1635</v>
      </c>
      <c r="C1673" s="59" t="s">
        <v>4649</v>
      </c>
      <c r="D1673" s="59" t="s">
        <v>7</v>
      </c>
      <c r="E1673" s="65" t="s">
        <v>1446</v>
      </c>
      <c r="F1673" s="65" t="s">
        <v>1446</v>
      </c>
      <c r="G1673" s="193">
        <v>0</v>
      </c>
      <c r="H1673" s="193">
        <v>0</v>
      </c>
      <c r="I1673" s="177" t="s">
        <v>3</v>
      </c>
      <c r="J1673" s="65" t="s">
        <v>1555</v>
      </c>
      <c r="K1673" s="66" t="s">
        <v>4289</v>
      </c>
      <c r="L1673" s="67"/>
      <c r="M1673" s="63" t="s">
        <v>2129</v>
      </c>
      <c r="N1673" s="13"/>
      <c r="O1673"/>
      <c r="P1673" t="str">
        <f t="shared" si="400"/>
        <v/>
      </c>
      <c r="Q1673" t="str">
        <f>IF(ISNA(VLOOKUP(AC1673,#REF!,1)),"//","")</f>
        <v/>
      </c>
      <c r="R1673"/>
      <c r="S1673" s="43" t="e">
        <f t="shared" si="401"/>
        <v>#REF!</v>
      </c>
      <c r="T1673" s="92" t="s">
        <v>2444</v>
      </c>
      <c r="U1673" s="70" t="s">
        <v>2444</v>
      </c>
      <c r="V1673" s="70" t="s">
        <v>2444</v>
      </c>
      <c r="W1673" s="44" t="str">
        <f t="shared" si="402"/>
        <v>"W" STD_SUB_M</v>
      </c>
      <c r="X1673" s="25" t="str">
        <f t="shared" si="403"/>
        <v>WM</v>
      </c>
      <c r="Y1673" s="1">
        <f t="shared" si="404"/>
        <v>1635</v>
      </c>
      <c r="Z1673" t="str">
        <f t="shared" si="405"/>
        <v>ITM_WM</v>
      </c>
      <c r="AA1673" s="161" t="str">
        <f>IF(ISNA(VLOOKUP(X1673,Sheet2!J:J,1,0)),"//","")</f>
        <v>//</v>
      </c>
      <c r="AC1673" s="110" t="str">
        <f t="shared" si="406"/>
        <v>WM</v>
      </c>
      <c r="AD1673" t="b">
        <f t="shared" si="407"/>
        <v>1</v>
      </c>
    </row>
    <row r="1674" spans="1:30">
      <c r="A1674" s="56">
        <f t="shared" ref="A1674:A1737" si="408">IF(B1674=INT(B1674),ROW(),"")</f>
        <v>1674</v>
      </c>
      <c r="B1674" s="55">
        <f t="shared" ref="B1674:B1737" si="409">IF(AND(MID(C1674,2,1)&lt;&gt;"/",MID(C1674,1,1)="/"),INT(B1673)+1,B1673+0.01)</f>
        <v>1636</v>
      </c>
      <c r="C1674" s="59" t="s">
        <v>4650</v>
      </c>
      <c r="D1674" s="59" t="s">
        <v>7</v>
      </c>
      <c r="E1674" s="65" t="s">
        <v>1447</v>
      </c>
      <c r="F1674" s="65" t="s">
        <v>1447</v>
      </c>
      <c r="G1674" s="193">
        <v>0</v>
      </c>
      <c r="H1674" s="193">
        <v>0</v>
      </c>
      <c r="I1674" s="177" t="s">
        <v>3</v>
      </c>
      <c r="J1674" s="65" t="s">
        <v>1555</v>
      </c>
      <c r="K1674" s="66" t="s">
        <v>4289</v>
      </c>
      <c r="L1674" s="67"/>
      <c r="M1674" s="63" t="s">
        <v>2130</v>
      </c>
      <c r="N1674" s="13"/>
      <c r="O1674"/>
      <c r="P1674" t="str">
        <f t="shared" si="400"/>
        <v/>
      </c>
      <c r="Q1674" t="str">
        <f>IF(ISNA(VLOOKUP(AC1674,#REF!,1)),"//","")</f>
        <v/>
      </c>
      <c r="R1674"/>
      <c r="S1674" s="43" t="e">
        <f t="shared" si="401"/>
        <v>#REF!</v>
      </c>
      <c r="T1674" s="92" t="s">
        <v>2444</v>
      </c>
      <c r="U1674" s="70" t="s">
        <v>2444</v>
      </c>
      <c r="V1674" s="70" t="s">
        <v>2444</v>
      </c>
      <c r="W1674" s="44" t="str">
        <f t="shared" si="402"/>
        <v>"W" STD_SUB_P</v>
      </c>
      <c r="X1674" s="25" t="str">
        <f t="shared" si="403"/>
        <v>WP</v>
      </c>
      <c r="Y1674" s="1">
        <f t="shared" si="404"/>
        <v>1636</v>
      </c>
      <c r="Z1674" t="str">
        <f t="shared" si="405"/>
        <v>ITM_WP</v>
      </c>
      <c r="AA1674" s="161" t="str">
        <f>IF(ISNA(VLOOKUP(X1674,Sheet2!J:J,1,0)),"//","")</f>
        <v>//</v>
      </c>
      <c r="AC1674" s="110" t="str">
        <f t="shared" si="406"/>
        <v>WP</v>
      </c>
      <c r="AD1674" t="b">
        <f t="shared" si="407"/>
        <v>1</v>
      </c>
    </row>
    <row r="1675" spans="1:30">
      <c r="A1675" s="56">
        <f t="shared" si="408"/>
        <v>1675</v>
      </c>
      <c r="B1675" s="55">
        <f t="shared" si="409"/>
        <v>1637</v>
      </c>
      <c r="C1675" s="59" t="s">
        <v>4651</v>
      </c>
      <c r="D1675" s="59" t="s">
        <v>7</v>
      </c>
      <c r="E1675" s="65" t="s">
        <v>1448</v>
      </c>
      <c r="F1675" s="65" t="s">
        <v>1448</v>
      </c>
      <c r="G1675" s="193">
        <v>0</v>
      </c>
      <c r="H1675" s="193">
        <v>0</v>
      </c>
      <c r="I1675" s="177" t="s">
        <v>3</v>
      </c>
      <c r="J1675" s="65" t="s">
        <v>1555</v>
      </c>
      <c r="K1675" s="66" t="s">
        <v>4289</v>
      </c>
      <c r="L1675" s="67"/>
      <c r="M1675" s="63" t="s">
        <v>2131</v>
      </c>
      <c r="N1675" s="13"/>
      <c r="O1675"/>
      <c r="P1675" t="str">
        <f t="shared" si="400"/>
        <v/>
      </c>
      <c r="Q1675" t="str">
        <f>IF(ISNA(VLOOKUP(AC1675,#REF!,1)),"//","")</f>
        <v/>
      </c>
      <c r="R1675"/>
      <c r="S1675" s="43" t="e">
        <f t="shared" si="401"/>
        <v>#REF!</v>
      </c>
      <c r="T1675" s="92" t="s">
        <v>2444</v>
      </c>
      <c r="U1675" s="70" t="s">
        <v>2444</v>
      </c>
      <c r="V1675" s="70" t="s">
        <v>2444</v>
      </c>
      <c r="W1675" s="44" t="str">
        <f t="shared" si="402"/>
        <v>"W" STD_SUP_MINUS_1</v>
      </c>
      <c r="X1675" s="25" t="str">
        <f t="shared" si="403"/>
        <v>W^MINUS_1</v>
      </c>
      <c r="Y1675" s="1">
        <f t="shared" si="404"/>
        <v>1637</v>
      </c>
      <c r="Z1675" t="str">
        <f t="shared" si="405"/>
        <v>ITM_WM1</v>
      </c>
      <c r="AA1675" s="161" t="str">
        <f>IF(ISNA(VLOOKUP(X1675,Sheet2!J:J,1,0)),"//","")</f>
        <v>//</v>
      </c>
      <c r="AC1675" s="110" t="str">
        <f t="shared" si="406"/>
        <v>W^MINUS_1</v>
      </c>
      <c r="AD1675" t="b">
        <f t="shared" si="407"/>
        <v>1</v>
      </c>
    </row>
    <row r="1676" spans="1:30">
      <c r="A1676" s="56">
        <f t="shared" si="408"/>
        <v>1676</v>
      </c>
      <c r="B1676" s="55">
        <f t="shared" si="409"/>
        <v>1638</v>
      </c>
      <c r="C1676" s="59" t="s">
        <v>3985</v>
      </c>
      <c r="D1676" s="59" t="s">
        <v>12</v>
      </c>
      <c r="E1676" s="65" t="s">
        <v>380</v>
      </c>
      <c r="F1676" s="65" t="s">
        <v>380</v>
      </c>
      <c r="G1676" s="193">
        <v>0</v>
      </c>
      <c r="H1676" s="193">
        <v>64</v>
      </c>
      <c r="I1676" s="177" t="s">
        <v>3</v>
      </c>
      <c r="J1676" s="65" t="s">
        <v>1555</v>
      </c>
      <c r="K1676" s="66" t="s">
        <v>4289</v>
      </c>
      <c r="L1676" s="67"/>
      <c r="M1676" s="63" t="s">
        <v>2132</v>
      </c>
      <c r="N1676" s="13"/>
      <c r="O1676"/>
      <c r="P1676" t="str">
        <f t="shared" si="400"/>
        <v/>
      </c>
      <c r="Q1676" t="str">
        <f>IF(ISNA(VLOOKUP(AC1676,#REF!,1)),"//","")</f>
        <v/>
      </c>
      <c r="R1676"/>
      <c r="S1676" s="43" t="e">
        <f t="shared" si="401"/>
        <v>#REF!</v>
      </c>
      <c r="T1676" s="92" t="s">
        <v>2955</v>
      </c>
      <c r="U1676" s="70" t="s">
        <v>2868</v>
      </c>
      <c r="V1676" s="70" t="s">
        <v>2444</v>
      </c>
      <c r="W1676" s="44" t="str">
        <f t="shared" si="402"/>
        <v>"WSIZE"</v>
      </c>
      <c r="X1676" s="25" t="str">
        <f t="shared" si="403"/>
        <v>WSIZE</v>
      </c>
      <c r="Y1676" s="1">
        <f t="shared" si="404"/>
        <v>1638</v>
      </c>
      <c r="Z1676" t="str">
        <f t="shared" si="405"/>
        <v>ITM_WSIZE</v>
      </c>
      <c r="AA1676" s="161" t="str">
        <f>IF(ISNA(VLOOKUP(X1676,Sheet2!J:J,1,0)),"//","")</f>
        <v>//</v>
      </c>
      <c r="AC1676" s="110" t="str">
        <f t="shared" si="406"/>
        <v>WSIZE</v>
      </c>
      <c r="AD1676" t="b">
        <f t="shared" si="407"/>
        <v>1</v>
      </c>
    </row>
    <row r="1677" spans="1:30">
      <c r="A1677" s="56">
        <f t="shared" si="408"/>
        <v>1677</v>
      </c>
      <c r="B1677" s="55">
        <f t="shared" si="409"/>
        <v>1639</v>
      </c>
      <c r="C1677" s="59" t="s">
        <v>3986</v>
      </c>
      <c r="D1677" s="59" t="s">
        <v>7</v>
      </c>
      <c r="E1677" s="65" t="s">
        <v>381</v>
      </c>
      <c r="F1677" s="65" t="s">
        <v>381</v>
      </c>
      <c r="G1677" s="193">
        <v>0</v>
      </c>
      <c r="H1677" s="193">
        <v>0</v>
      </c>
      <c r="I1677" s="177" t="s">
        <v>3</v>
      </c>
      <c r="J1677" s="65" t="s">
        <v>1555</v>
      </c>
      <c r="K1677" s="66" t="s">
        <v>4289</v>
      </c>
      <c r="L1677" s="67"/>
      <c r="M1677" s="63" t="s">
        <v>2133</v>
      </c>
      <c r="N1677" s="13"/>
      <c r="O1677"/>
      <c r="P1677" t="str">
        <f t="shared" si="400"/>
        <v/>
      </c>
      <c r="Q1677" t="str">
        <f>IF(ISNA(VLOOKUP(AC1677,#REF!,1)),"//","")</f>
        <v/>
      </c>
      <c r="R1677"/>
      <c r="S1677" s="43" t="e">
        <f t="shared" si="401"/>
        <v>#REF!</v>
      </c>
      <c r="T1677" s="92" t="s">
        <v>2955</v>
      </c>
      <c r="U1677" s="70" t="s">
        <v>2444</v>
      </c>
      <c r="V1677" s="70" t="s">
        <v>2444</v>
      </c>
      <c r="W1677" s="44" t="str">
        <f t="shared" si="402"/>
        <v>"WSIZE?"</v>
      </c>
      <c r="X1677" s="25" t="str">
        <f t="shared" si="403"/>
        <v>WSIZE?</v>
      </c>
      <c r="Y1677" s="1">
        <f t="shared" si="404"/>
        <v>1639</v>
      </c>
      <c r="Z1677" t="str">
        <f t="shared" si="405"/>
        <v>ITM_WSIZEQ</v>
      </c>
      <c r="AA1677" s="161" t="str">
        <f>IF(ISNA(VLOOKUP(X1677,Sheet2!J:J,1,0)),"//","")</f>
        <v>//</v>
      </c>
      <c r="AC1677" s="110" t="str">
        <f t="shared" si="406"/>
        <v>WSIZE?</v>
      </c>
      <c r="AD1677" t="b">
        <f t="shared" si="407"/>
        <v>1</v>
      </c>
    </row>
    <row r="1678" spans="1:30">
      <c r="A1678" s="56">
        <f t="shared" si="408"/>
        <v>1678</v>
      </c>
      <c r="B1678" s="55">
        <f t="shared" si="409"/>
        <v>1640</v>
      </c>
      <c r="C1678" s="59" t="s">
        <v>3987</v>
      </c>
      <c r="D1678" s="59" t="s">
        <v>7</v>
      </c>
      <c r="E1678" s="65" t="s">
        <v>720</v>
      </c>
      <c r="F1678" s="65" t="s">
        <v>720</v>
      </c>
      <c r="G1678" s="193">
        <v>0</v>
      </c>
      <c r="H1678" s="193">
        <v>0</v>
      </c>
      <c r="I1678" s="177" t="s">
        <v>3</v>
      </c>
      <c r="J1678" s="65" t="s">
        <v>1555</v>
      </c>
      <c r="K1678" s="66" t="s">
        <v>4289</v>
      </c>
      <c r="L1678" s="67"/>
      <c r="M1678" s="63" t="s">
        <v>2141</v>
      </c>
      <c r="N1678" s="13"/>
      <c r="O1678"/>
      <c r="P1678" t="str">
        <f t="shared" si="400"/>
        <v/>
      </c>
      <c r="Q1678" t="str">
        <f>IF(ISNA(VLOOKUP(AC1678,#REF!,1)),"//","")</f>
        <v/>
      </c>
      <c r="R1678"/>
      <c r="S1678" s="43" t="e">
        <f t="shared" si="401"/>
        <v>#REF!</v>
      </c>
      <c r="T1678" s="92" t="s">
        <v>2939</v>
      </c>
      <c r="U1678" s="70" t="s">
        <v>2444</v>
      </c>
      <c r="V1678" s="70" t="s">
        <v>2870</v>
      </c>
      <c r="W1678" s="44" t="str">
        <f t="shared" si="402"/>
        <v>STD_X_BAR</v>
      </c>
      <c r="X1678" s="25" t="str">
        <f t="shared" si="403"/>
        <v>X_MEAN</v>
      </c>
      <c r="Y1678" s="1">
        <f t="shared" si="404"/>
        <v>1640</v>
      </c>
      <c r="Z1678" t="str">
        <f t="shared" si="405"/>
        <v>ITM_XBAR</v>
      </c>
      <c r="AA1678" s="161" t="str">
        <f>IF(ISNA(VLOOKUP(X1678,Sheet2!J:J,1,0)),"//","")</f>
        <v>//</v>
      </c>
      <c r="AC1678" s="110" t="str">
        <f t="shared" si="406"/>
        <v>X_</v>
      </c>
      <c r="AD1678" t="b">
        <f t="shared" si="407"/>
        <v>0</v>
      </c>
    </row>
    <row r="1679" spans="1:30">
      <c r="A1679" s="56">
        <f t="shared" si="408"/>
        <v>1679</v>
      </c>
      <c r="B1679" s="55">
        <f t="shared" si="409"/>
        <v>1641</v>
      </c>
      <c r="C1679" s="59" t="s">
        <v>3988</v>
      </c>
      <c r="D1679" s="59" t="s">
        <v>7</v>
      </c>
      <c r="E1679" s="65" t="s">
        <v>1453</v>
      </c>
      <c r="F1679" s="65" t="s">
        <v>1453</v>
      </c>
      <c r="G1679" s="193">
        <v>0</v>
      </c>
      <c r="H1679" s="193">
        <v>0</v>
      </c>
      <c r="I1679" s="177" t="s">
        <v>3</v>
      </c>
      <c r="J1679" s="65" t="s">
        <v>1555</v>
      </c>
      <c r="K1679" s="66" t="s">
        <v>4289</v>
      </c>
      <c r="L1679" s="67"/>
      <c r="M1679" s="63" t="s">
        <v>2142</v>
      </c>
      <c r="N1679" s="13"/>
      <c r="O1679"/>
      <c r="P1679" t="str">
        <f t="shared" si="400"/>
        <v/>
      </c>
      <c r="Q1679" t="str">
        <f>IF(ISNA(VLOOKUP(AC1679,#REF!,1)),"//","")</f>
        <v/>
      </c>
      <c r="R1679"/>
      <c r="S1679" s="43" t="e">
        <f t="shared" si="401"/>
        <v>#REF!</v>
      </c>
      <c r="T1679" s="92" t="s">
        <v>2939</v>
      </c>
      <c r="U1679" s="70" t="s">
        <v>2444</v>
      </c>
      <c r="V1679" s="70" t="s">
        <v>2871</v>
      </c>
      <c r="W1679" s="44" t="str">
        <f t="shared" si="402"/>
        <v>STD_X_BAR STD_SUB_G</v>
      </c>
      <c r="X1679" s="25" t="str">
        <f t="shared" si="403"/>
        <v>X_GEO</v>
      </c>
      <c r="Y1679" s="1">
        <f t="shared" si="404"/>
        <v>1641</v>
      </c>
      <c r="Z1679" t="str">
        <f t="shared" si="405"/>
        <v>ITM_XG</v>
      </c>
      <c r="AA1679" s="161" t="str">
        <f>IF(ISNA(VLOOKUP(X1679,Sheet2!J:J,1,0)),"//","")</f>
        <v>//</v>
      </c>
      <c r="AC1679" s="110" t="str">
        <f t="shared" si="406"/>
        <v>X_G</v>
      </c>
      <c r="AD1679" t="b">
        <f t="shared" si="407"/>
        <v>0</v>
      </c>
    </row>
    <row r="1680" spans="1:30">
      <c r="A1680" s="56">
        <f t="shared" si="408"/>
        <v>1680</v>
      </c>
      <c r="B1680" s="55">
        <f t="shared" si="409"/>
        <v>1642</v>
      </c>
      <c r="C1680" s="59" t="s">
        <v>3989</v>
      </c>
      <c r="D1680" s="59" t="s">
        <v>7</v>
      </c>
      <c r="E1680" s="65" t="s">
        <v>1454</v>
      </c>
      <c r="F1680" s="65" t="s">
        <v>1454</v>
      </c>
      <c r="G1680" s="193">
        <v>0</v>
      </c>
      <c r="H1680" s="193">
        <v>0</v>
      </c>
      <c r="I1680" s="177" t="s">
        <v>3</v>
      </c>
      <c r="J1680" s="65" t="s">
        <v>1555</v>
      </c>
      <c r="K1680" s="66" t="s">
        <v>4289</v>
      </c>
      <c r="L1680" s="67"/>
      <c r="M1680" s="63" t="s">
        <v>2143</v>
      </c>
      <c r="N1680" s="13"/>
      <c r="O1680"/>
      <c r="P1680" t="str">
        <f t="shared" si="400"/>
        <v/>
      </c>
      <c r="Q1680" t="str">
        <f>IF(ISNA(VLOOKUP(AC1680,#REF!,1)),"//","")</f>
        <v/>
      </c>
      <c r="R1680"/>
      <c r="S1680" s="43" t="e">
        <f t="shared" si="401"/>
        <v>#REF!</v>
      </c>
      <c r="T1680" s="92" t="s">
        <v>2939</v>
      </c>
      <c r="U1680" s="70" t="s">
        <v>2444</v>
      </c>
      <c r="V1680" s="70" t="s">
        <v>4298</v>
      </c>
      <c r="W1680" s="44" t="str">
        <f t="shared" si="402"/>
        <v>STD_X_BAR STD_SUB_W</v>
      </c>
      <c r="X1680" s="25" t="str">
        <f t="shared" si="403"/>
        <v>X_WTD</v>
      </c>
      <c r="Y1680" s="1">
        <f t="shared" si="404"/>
        <v>1642</v>
      </c>
      <c r="Z1680" t="str">
        <f t="shared" si="405"/>
        <v>ITM_XW</v>
      </c>
      <c r="AA1680" s="161" t="str">
        <f>IF(ISNA(VLOOKUP(X1680,Sheet2!J:J,1,0)),"//","")</f>
        <v>//</v>
      </c>
      <c r="AC1680" s="110" t="str">
        <f t="shared" si="406"/>
        <v>X_W</v>
      </c>
      <c r="AD1680" t="b">
        <f t="shared" si="407"/>
        <v>0</v>
      </c>
    </row>
    <row r="1681" spans="1:30">
      <c r="A1681" s="56">
        <f t="shared" si="408"/>
        <v>1681</v>
      </c>
      <c r="B1681" s="55">
        <f t="shared" si="409"/>
        <v>1643</v>
      </c>
      <c r="C1681" s="62" t="s">
        <v>4854</v>
      </c>
      <c r="D1681" s="59" t="s">
        <v>7</v>
      </c>
      <c r="E1681" s="65" t="s">
        <v>386</v>
      </c>
      <c r="F1681" s="65" t="s">
        <v>386</v>
      </c>
      <c r="G1681" s="193">
        <v>0</v>
      </c>
      <c r="H1681" s="193">
        <v>0</v>
      </c>
      <c r="I1681" s="177" t="s">
        <v>3</v>
      </c>
      <c r="J1681" s="65" t="s">
        <v>1555</v>
      </c>
      <c r="K1681" s="66" t="s">
        <v>4289</v>
      </c>
      <c r="L1681" s="67"/>
      <c r="M1681" s="63" t="s">
        <v>2144</v>
      </c>
      <c r="N1681" s="13"/>
      <c r="O1681"/>
      <c r="P1681" t="str">
        <f t="shared" si="400"/>
        <v/>
      </c>
      <c r="Q1681" t="str">
        <f>IF(ISNA(VLOOKUP(AC1681,#REF!,1)),"//","")</f>
        <v/>
      </c>
      <c r="R1681"/>
      <c r="S1681" s="43" t="e">
        <f t="shared" si="401"/>
        <v>#REF!</v>
      </c>
      <c r="T1681" s="92" t="s">
        <v>2444</v>
      </c>
      <c r="U1681" s="70" t="s">
        <v>2444</v>
      </c>
      <c r="V1681" s="70" t="s">
        <v>2444</v>
      </c>
      <c r="W1681" s="44" t="str">
        <f t="shared" si="402"/>
        <v>STD_X_CIRC</v>
      </c>
      <c r="X1681" s="25" t="str">
        <f t="shared" si="403"/>
        <v>X_CIRC</v>
      </c>
      <c r="Y1681" s="1">
        <f t="shared" si="404"/>
        <v>1643</v>
      </c>
      <c r="Z1681" t="str">
        <f t="shared" si="405"/>
        <v>ITM_XCIRC</v>
      </c>
      <c r="AA1681" s="161" t="str">
        <f>IF(ISNA(VLOOKUP(X1681,Sheet2!J:J,1,0)),"//","")</f>
        <v>//</v>
      </c>
      <c r="AC1681" s="110" t="str">
        <f t="shared" si="406"/>
        <v>X_CIRC</v>
      </c>
      <c r="AD1681" t="b">
        <f t="shared" si="407"/>
        <v>1</v>
      </c>
    </row>
    <row r="1682" spans="1:30">
      <c r="A1682" s="56">
        <f t="shared" si="408"/>
        <v>1682</v>
      </c>
      <c r="B1682" s="55">
        <f t="shared" si="409"/>
        <v>1644</v>
      </c>
      <c r="C1682" s="59" t="s">
        <v>4583</v>
      </c>
      <c r="D1682" s="59" t="s">
        <v>7</v>
      </c>
      <c r="E1682" s="65" t="s">
        <v>389</v>
      </c>
      <c r="F1682" s="65" t="s">
        <v>389</v>
      </c>
      <c r="G1682" s="193">
        <v>0</v>
      </c>
      <c r="H1682" s="193">
        <v>0</v>
      </c>
      <c r="I1682" s="177" t="s">
        <v>3</v>
      </c>
      <c r="J1682" s="65" t="s">
        <v>1555</v>
      </c>
      <c r="K1682" s="66" t="s">
        <v>4289</v>
      </c>
      <c r="L1682" s="67"/>
      <c r="M1682" s="63" t="s">
        <v>2148</v>
      </c>
      <c r="N1682" s="13"/>
      <c r="O1682"/>
      <c r="P1682" t="str">
        <f t="shared" si="400"/>
        <v/>
      </c>
      <c r="Q1682" t="str">
        <f>IF(ISNA(VLOOKUP(AC1682,#REF!,1)),"//","")</f>
        <v/>
      </c>
      <c r="R1682"/>
      <c r="S1682" s="43" t="e">
        <f t="shared" si="401"/>
        <v>#REF!</v>
      </c>
      <c r="T1682" s="92" t="s">
        <v>2444</v>
      </c>
      <c r="U1682" s="70" t="s">
        <v>2444</v>
      </c>
      <c r="V1682" s="70" t="s">
        <v>2444</v>
      </c>
      <c r="W1682" s="44" t="str">
        <f t="shared" si="402"/>
        <v>"X" STD_RIGHT_ARROW "DATE"</v>
      </c>
      <c r="X1682" s="25" t="str">
        <f t="shared" si="403"/>
        <v>X&gt;DATE</v>
      </c>
      <c r="Y1682" s="1">
        <f t="shared" si="404"/>
        <v>1644</v>
      </c>
      <c r="Z1682" t="str">
        <f t="shared" si="405"/>
        <v>ITM_XtoDATE</v>
      </c>
      <c r="AA1682" s="161" t="str">
        <f>IF(ISNA(VLOOKUP(X1682,Sheet2!J:J,1,0)),"//","")</f>
        <v>//</v>
      </c>
      <c r="AC1682" s="110" t="str">
        <f t="shared" si="406"/>
        <v>X&gt;DATE</v>
      </c>
      <c r="AD1682" t="b">
        <f t="shared" si="407"/>
        <v>1</v>
      </c>
    </row>
    <row r="1683" spans="1:30">
      <c r="A1683" s="56">
        <f t="shared" si="408"/>
        <v>1683</v>
      </c>
      <c r="B1683" s="55">
        <f t="shared" si="409"/>
        <v>1645</v>
      </c>
      <c r="C1683" s="59" t="s">
        <v>3990</v>
      </c>
      <c r="D1683" s="59" t="s">
        <v>7</v>
      </c>
      <c r="E1683" s="65" t="s">
        <v>1455</v>
      </c>
      <c r="F1683" s="65" t="s">
        <v>1455</v>
      </c>
      <c r="G1683" s="193">
        <v>0</v>
      </c>
      <c r="H1683" s="193">
        <v>0</v>
      </c>
      <c r="I1683" s="177" t="s">
        <v>3</v>
      </c>
      <c r="J1683" s="65" t="s">
        <v>1555</v>
      </c>
      <c r="K1683" s="66" t="s">
        <v>4289</v>
      </c>
      <c r="L1683" s="67"/>
      <c r="M1683" s="63" t="s">
        <v>2149</v>
      </c>
      <c r="N1683" s="13"/>
      <c r="O1683"/>
      <c r="P1683" t="str">
        <f t="shared" si="400"/>
        <v/>
      </c>
      <c r="Q1683" t="str">
        <f>IF(ISNA(VLOOKUP(AC1683,#REF!,1)),"//","")</f>
        <v/>
      </c>
      <c r="R1683"/>
      <c r="S1683" s="43" t="e">
        <f t="shared" si="401"/>
        <v>#REF!</v>
      </c>
      <c r="T1683" s="92" t="s">
        <v>2957</v>
      </c>
      <c r="U1683" s="70" t="s">
        <v>2444</v>
      </c>
      <c r="V1683" s="70" t="s">
        <v>2444</v>
      </c>
      <c r="W1683" s="44" t="str">
        <f t="shared" si="402"/>
        <v>"X" STD_RIGHT_ARROW STD_ALPHA</v>
      </c>
      <c r="X1683" s="25" t="str">
        <f t="shared" si="403"/>
        <v>X&gt;ALPHA</v>
      </c>
      <c r="Y1683" s="1">
        <f t="shared" si="404"/>
        <v>1645</v>
      </c>
      <c r="Z1683" t="str">
        <f t="shared" si="405"/>
        <v>ITM_XtoALPHA</v>
      </c>
      <c r="AA1683" s="161" t="str">
        <f>IF(ISNA(VLOOKUP(X1683,Sheet2!J:J,1,0)),"//","")</f>
        <v>//</v>
      </c>
      <c r="AC1683" s="110" t="str">
        <f t="shared" si="406"/>
        <v>X&gt;ALPHA</v>
      </c>
      <c r="AD1683" t="b">
        <f t="shared" si="407"/>
        <v>1</v>
      </c>
    </row>
    <row r="1684" spans="1:30" s="128" customFormat="1">
      <c r="A1684" s="56">
        <f t="shared" si="408"/>
        <v>1684</v>
      </c>
      <c r="B1684" s="55">
        <f t="shared" si="409"/>
        <v>1646</v>
      </c>
      <c r="C1684" s="124" t="s">
        <v>4105</v>
      </c>
      <c r="D1684" s="124" t="s">
        <v>7</v>
      </c>
      <c r="E1684" s="140" t="str">
        <f t="shared" ref="E1684" si="410">CHAR(34)&amp;IF(B1684&lt;10,"000",IF(B1684&lt;100,"00",IF(B1684&lt;1000,"0","")))&amp;$B1684&amp;CHAR(34)</f>
        <v>"1646"</v>
      </c>
      <c r="F1684" s="140" t="str">
        <f t="shared" ref="F1684" si="411">E1684</f>
        <v>"1646"</v>
      </c>
      <c r="G1684" s="199">
        <v>0</v>
      </c>
      <c r="H1684" s="199">
        <v>0</v>
      </c>
      <c r="I1684" s="181" t="s">
        <v>28</v>
      </c>
      <c r="J1684" s="65" t="s">
        <v>1555</v>
      </c>
      <c r="K1684" s="66" t="s">
        <v>4289</v>
      </c>
      <c r="M1684" s="18" t="str">
        <f t="shared" ref="M1684" si="412">"ITM_"&amp;IF(B1684&lt;10,"000",IF(B1684&lt;100,"00",IF(B1684&lt;1000,"0","")))&amp;$B1684</f>
        <v>ITM_1646</v>
      </c>
      <c r="N1684" s="18"/>
      <c r="P1684" s="128" t="str">
        <f t="shared" si="400"/>
        <v/>
      </c>
      <c r="Q1684" s="128" t="str">
        <f>IF(ISNA(VLOOKUP(AC1684,#REF!,1)),"//","")</f>
        <v/>
      </c>
      <c r="S1684" s="43" t="e">
        <f t="shared" si="401"/>
        <v>#REF!</v>
      </c>
      <c r="T1684" s="123" t="s">
        <v>2444</v>
      </c>
      <c r="U1684" s="126" t="s">
        <v>2444</v>
      </c>
      <c r="V1684" s="126" t="s">
        <v>2444</v>
      </c>
      <c r="W1684" s="44" t="str">
        <f t="shared" si="402"/>
        <v/>
      </c>
      <c r="X1684" s="25" t="str">
        <f t="shared" si="403"/>
        <v/>
      </c>
      <c r="Y1684" s="1">
        <f t="shared" si="404"/>
        <v>1646</v>
      </c>
      <c r="Z1684" t="str">
        <f t="shared" si="405"/>
        <v>ITM_1646</v>
      </c>
      <c r="AA1684" s="161" t="str">
        <f>IF(ISNA(VLOOKUP(X1684,Sheet2!J:J,1,0)),"//","")</f>
        <v/>
      </c>
      <c r="AC1684" s="110" t="str">
        <f t="shared" si="406"/>
        <v/>
      </c>
      <c r="AD1684" t="b">
        <f t="shared" si="407"/>
        <v>1</v>
      </c>
    </row>
    <row r="1685" spans="1:30">
      <c r="A1685" s="56">
        <f t="shared" si="408"/>
        <v>1685</v>
      </c>
      <c r="B1685" s="55">
        <f t="shared" si="409"/>
        <v>1647</v>
      </c>
      <c r="C1685" s="59" t="s">
        <v>4584</v>
      </c>
      <c r="D1685" s="59" t="s">
        <v>7</v>
      </c>
      <c r="E1685" s="65" t="s">
        <v>396</v>
      </c>
      <c r="F1685" s="65" t="s">
        <v>396</v>
      </c>
      <c r="G1685" s="193">
        <v>0</v>
      </c>
      <c r="H1685" s="193">
        <v>0</v>
      </c>
      <c r="I1685" s="177" t="s">
        <v>3</v>
      </c>
      <c r="J1685" s="65" t="s">
        <v>1555</v>
      </c>
      <c r="K1685" s="66" t="s">
        <v>4289</v>
      </c>
      <c r="L1685" s="67"/>
      <c r="M1685" s="63" t="s">
        <v>2163</v>
      </c>
      <c r="N1685" s="13"/>
      <c r="O1685"/>
      <c r="P1685" t="str">
        <f t="shared" si="400"/>
        <v/>
      </c>
      <c r="Q1685" t="str">
        <f>IF(ISNA(VLOOKUP(AC1685,#REF!,1)),"//","")</f>
        <v/>
      </c>
      <c r="R1685"/>
      <c r="S1685" s="43" t="e">
        <f t="shared" si="401"/>
        <v>#REF!</v>
      </c>
      <c r="T1685" s="92" t="s">
        <v>2444</v>
      </c>
      <c r="U1685" s="70" t="s">
        <v>2444</v>
      </c>
      <c r="V1685" s="70" t="s">
        <v>2444</v>
      </c>
      <c r="W1685" s="44" t="str">
        <f t="shared" si="402"/>
        <v>"YEAR"</v>
      </c>
      <c r="X1685" s="25" t="str">
        <f t="shared" si="403"/>
        <v>YEAR</v>
      </c>
      <c r="Y1685" s="1">
        <f t="shared" si="404"/>
        <v>1647</v>
      </c>
      <c r="Z1685" t="str">
        <f t="shared" si="405"/>
        <v>ITM_YEAR</v>
      </c>
      <c r="AA1685" s="161" t="str">
        <f>IF(ISNA(VLOOKUP(X1685,Sheet2!J:J,1,0)),"//","")</f>
        <v>//</v>
      </c>
      <c r="AC1685" s="110" t="str">
        <f t="shared" si="406"/>
        <v>YEAR</v>
      </c>
      <c r="AD1685" t="b">
        <f t="shared" si="407"/>
        <v>1</v>
      </c>
    </row>
    <row r="1686" spans="1:30">
      <c r="A1686" s="56">
        <f t="shared" si="408"/>
        <v>1686</v>
      </c>
      <c r="B1686" s="55">
        <f t="shared" si="409"/>
        <v>1648</v>
      </c>
      <c r="C1686" s="62" t="s">
        <v>4855</v>
      </c>
      <c r="D1686" s="59" t="s">
        <v>7</v>
      </c>
      <c r="E1686" s="65" t="s">
        <v>398</v>
      </c>
      <c r="F1686" s="65" t="s">
        <v>398</v>
      </c>
      <c r="G1686" s="193">
        <v>0</v>
      </c>
      <c r="H1686" s="193">
        <v>0</v>
      </c>
      <c r="I1686" s="177" t="s">
        <v>3</v>
      </c>
      <c r="J1686" s="65" t="s">
        <v>1555</v>
      </c>
      <c r="K1686" s="66" t="s">
        <v>4289</v>
      </c>
      <c r="L1686" s="67"/>
      <c r="M1686" s="63" t="s">
        <v>2166</v>
      </c>
      <c r="N1686" s="13"/>
      <c r="O1686"/>
      <c r="P1686" t="str">
        <f t="shared" si="400"/>
        <v/>
      </c>
      <c r="Q1686" t="str">
        <f>IF(ISNA(VLOOKUP(AC1686,#REF!,1)),"//","")</f>
        <v/>
      </c>
      <c r="R1686"/>
      <c r="S1686" s="43" t="e">
        <f t="shared" si="401"/>
        <v>#REF!</v>
      </c>
      <c r="T1686" s="92" t="s">
        <v>2444</v>
      </c>
      <c r="U1686" s="70" t="s">
        <v>2444</v>
      </c>
      <c r="V1686" s="70" t="s">
        <v>2444</v>
      </c>
      <c r="W1686" s="44" t="str">
        <f t="shared" si="402"/>
        <v>STD_Y_CIRC</v>
      </c>
      <c r="X1686" s="25" t="str">
        <f t="shared" si="403"/>
        <v>Y_CIRC</v>
      </c>
      <c r="Y1686" s="1">
        <f t="shared" si="404"/>
        <v>1648</v>
      </c>
      <c r="Z1686" t="str">
        <f t="shared" si="405"/>
        <v>ITM_YCIRC</v>
      </c>
      <c r="AA1686" s="161" t="str">
        <f>IF(ISNA(VLOOKUP(X1686,Sheet2!J:J,1,0)),"//","")</f>
        <v>//</v>
      </c>
      <c r="AC1686" s="110" t="str">
        <f t="shared" si="406"/>
        <v>Y_CIRC</v>
      </c>
      <c r="AD1686" t="b">
        <f t="shared" si="407"/>
        <v>1</v>
      </c>
    </row>
    <row r="1687" spans="1:30">
      <c r="A1687" s="56">
        <f t="shared" si="408"/>
        <v>1687</v>
      </c>
      <c r="B1687" s="55">
        <f t="shared" si="409"/>
        <v>1649</v>
      </c>
      <c r="C1687" s="59" t="s">
        <v>3918</v>
      </c>
      <c r="D1687" s="59" t="s">
        <v>2167</v>
      </c>
      <c r="E1687" s="65" t="s">
        <v>399</v>
      </c>
      <c r="F1687" s="65" t="s">
        <v>399</v>
      </c>
      <c r="G1687" s="193">
        <v>0</v>
      </c>
      <c r="H1687" s="193">
        <v>0</v>
      </c>
      <c r="I1687" s="177" t="s">
        <v>3</v>
      </c>
      <c r="J1687" s="65" t="s">
        <v>1555</v>
      </c>
      <c r="K1687" s="66" t="s">
        <v>4289</v>
      </c>
      <c r="L1687" s="67"/>
      <c r="M1687" s="63" t="s">
        <v>2167</v>
      </c>
      <c r="N1687" s="13"/>
      <c r="O1687"/>
      <c r="P1687" t="str">
        <f t="shared" si="400"/>
        <v/>
      </c>
      <c r="Q1687" t="str">
        <f>IF(ISNA(VLOOKUP(AC1687,#REF!,1)),"//","")</f>
        <v/>
      </c>
      <c r="R1687"/>
      <c r="S1687" s="43" t="e">
        <f t="shared" si="401"/>
        <v>#REF!</v>
      </c>
      <c r="T1687" s="92" t="s">
        <v>2444</v>
      </c>
      <c r="U1687" s="70" t="s">
        <v>2444</v>
      </c>
      <c r="V1687" s="70" t="s">
        <v>2444</v>
      </c>
      <c r="W1687" s="44" t="str">
        <f t="shared" si="402"/>
        <v>"Y.MD"</v>
      </c>
      <c r="X1687" s="25" t="str">
        <f t="shared" si="403"/>
        <v>Y.MD</v>
      </c>
      <c r="Y1687" s="1">
        <f t="shared" si="404"/>
        <v>1649</v>
      </c>
      <c r="Z1687" t="str">
        <f t="shared" si="405"/>
        <v>ITM_YMD</v>
      </c>
      <c r="AA1687" s="161" t="str">
        <f>IF(ISNA(VLOOKUP(X1687,Sheet2!J:J,1,0)),"//","")</f>
        <v>//</v>
      </c>
      <c r="AC1687" s="110" t="str">
        <f t="shared" si="406"/>
        <v>Y.MD</v>
      </c>
      <c r="AD1687" t="b">
        <f t="shared" si="407"/>
        <v>1</v>
      </c>
    </row>
    <row r="1688" spans="1:30">
      <c r="A1688" s="56">
        <f t="shared" si="408"/>
        <v>1688</v>
      </c>
      <c r="B1688" s="55">
        <f t="shared" si="409"/>
        <v>1650</v>
      </c>
      <c r="C1688" s="59" t="s">
        <v>3992</v>
      </c>
      <c r="D1688" s="59" t="s">
        <v>2486</v>
      </c>
      <c r="E1688" s="65" t="s">
        <v>1464</v>
      </c>
      <c r="F1688" s="65" t="s">
        <v>1464</v>
      </c>
      <c r="G1688" s="193">
        <v>0</v>
      </c>
      <c r="H1688" s="193">
        <v>99</v>
      </c>
      <c r="I1688" s="177" t="s">
        <v>3</v>
      </c>
      <c r="J1688" s="65" t="s">
        <v>1555</v>
      </c>
      <c r="K1688" s="66" t="s">
        <v>4289</v>
      </c>
      <c r="L1688" s="67"/>
      <c r="M1688" s="63" t="s">
        <v>2168</v>
      </c>
      <c r="N1688" s="13"/>
      <c r="O1688"/>
      <c r="P1688" t="str">
        <f t="shared" si="400"/>
        <v/>
      </c>
      <c r="Q1688" t="str">
        <f>IF(ISNA(VLOOKUP(AC1688,#REF!,1)),"//","")</f>
        <v/>
      </c>
      <c r="R1688"/>
      <c r="S1688" s="43" t="e">
        <f t="shared" si="401"/>
        <v>#REF!</v>
      </c>
      <c r="T1688" s="92" t="s">
        <v>2957</v>
      </c>
      <c r="U1688" s="70" t="s">
        <v>2868</v>
      </c>
      <c r="V1688" s="70" t="s">
        <v>2444</v>
      </c>
      <c r="W1688" s="44" t="str">
        <f t="shared" si="402"/>
        <v>"Y" STD_LEFT_RIGHT_ARROWS</v>
      </c>
      <c r="X1688" s="25" t="str">
        <f t="shared" si="403"/>
        <v>Y&lt;&gt;</v>
      </c>
      <c r="Y1688" s="1">
        <f t="shared" si="404"/>
        <v>1650</v>
      </c>
      <c r="Z1688" t="str">
        <f t="shared" si="405"/>
        <v>ITM_Yex</v>
      </c>
      <c r="AA1688" s="161" t="str">
        <f>IF(ISNA(VLOOKUP(X1688,Sheet2!J:J,1,0)),"//","")</f>
        <v>//</v>
      </c>
      <c r="AC1688" s="110" t="str">
        <f t="shared" si="406"/>
        <v>Y&lt;&gt;</v>
      </c>
      <c r="AD1688" t="b">
        <f t="shared" si="407"/>
        <v>1</v>
      </c>
    </row>
    <row r="1689" spans="1:30">
      <c r="A1689" s="56">
        <f t="shared" si="408"/>
        <v>1689</v>
      </c>
      <c r="B1689" s="55">
        <f t="shared" si="409"/>
        <v>1651</v>
      </c>
      <c r="C1689" s="59" t="s">
        <v>3993</v>
      </c>
      <c r="D1689" s="59" t="s">
        <v>2486</v>
      </c>
      <c r="E1689" s="65" t="s">
        <v>1465</v>
      </c>
      <c r="F1689" s="65" t="s">
        <v>1465</v>
      </c>
      <c r="G1689" s="193">
        <v>0</v>
      </c>
      <c r="H1689" s="193">
        <v>99</v>
      </c>
      <c r="I1689" s="177" t="s">
        <v>3</v>
      </c>
      <c r="J1689" s="65" t="s">
        <v>1555</v>
      </c>
      <c r="K1689" s="66" t="s">
        <v>4289</v>
      </c>
      <c r="L1689" s="67"/>
      <c r="M1689" s="63" t="s">
        <v>2170</v>
      </c>
      <c r="N1689" s="13"/>
      <c r="O1689"/>
      <c r="P1689" t="str">
        <f t="shared" si="400"/>
        <v/>
      </c>
      <c r="Q1689" t="str">
        <f>IF(ISNA(VLOOKUP(AC1689,#REF!,1)),"//","")</f>
        <v/>
      </c>
      <c r="R1689"/>
      <c r="S1689" s="43" t="e">
        <f t="shared" si="401"/>
        <v>#REF!</v>
      </c>
      <c r="T1689" s="92" t="s">
        <v>2957</v>
      </c>
      <c r="U1689" s="93" t="s">
        <v>2868</v>
      </c>
      <c r="V1689" s="94" t="s">
        <v>2444</v>
      </c>
      <c r="W1689" s="44" t="str">
        <f t="shared" si="402"/>
        <v>"Z" STD_LEFT_RIGHT_ARROWS</v>
      </c>
      <c r="X1689" s="25" t="str">
        <f t="shared" si="403"/>
        <v>Z&lt;&gt;</v>
      </c>
      <c r="Y1689" s="1">
        <f t="shared" si="404"/>
        <v>1651</v>
      </c>
      <c r="Z1689" t="str">
        <f t="shared" si="405"/>
        <v>ITM_Zex</v>
      </c>
      <c r="AA1689" s="161" t="str">
        <f>IF(ISNA(VLOOKUP(X1689,Sheet2!J:J,1,0)),"//","")</f>
        <v>//</v>
      </c>
      <c r="AC1689" s="110" t="str">
        <f t="shared" si="406"/>
        <v>Z&lt;&gt;</v>
      </c>
      <c r="AD1689" t="b">
        <f t="shared" si="407"/>
        <v>1</v>
      </c>
    </row>
    <row r="1690" spans="1:30">
      <c r="A1690" s="56">
        <f t="shared" si="408"/>
        <v>1690</v>
      </c>
      <c r="B1690" s="55">
        <f t="shared" si="409"/>
        <v>1652</v>
      </c>
      <c r="C1690" s="59" t="s">
        <v>3994</v>
      </c>
      <c r="D1690" s="59" t="s">
        <v>2486</v>
      </c>
      <c r="E1690" s="65" t="s">
        <v>1466</v>
      </c>
      <c r="F1690" s="65" t="s">
        <v>1466</v>
      </c>
      <c r="G1690" s="193">
        <v>0</v>
      </c>
      <c r="H1690" s="193">
        <v>99</v>
      </c>
      <c r="I1690" s="177" t="s">
        <v>3</v>
      </c>
      <c r="J1690" s="65" t="s">
        <v>1555</v>
      </c>
      <c r="K1690" s="66" t="s">
        <v>4289</v>
      </c>
      <c r="L1690" s="67"/>
      <c r="M1690" s="63" t="s">
        <v>2173</v>
      </c>
      <c r="N1690" s="13"/>
      <c r="O1690"/>
      <c r="P1690" t="str">
        <f t="shared" si="400"/>
        <v/>
      </c>
      <c r="Q1690" t="str">
        <f>IF(ISNA(VLOOKUP(AC1690,#REF!,1)),"//","")</f>
        <v/>
      </c>
      <c r="R1690"/>
      <c r="S1690" s="43" t="e">
        <f t="shared" si="401"/>
        <v>#REF!</v>
      </c>
      <c r="T1690" s="92" t="s">
        <v>2444</v>
      </c>
      <c r="U1690" s="93" t="s">
        <v>2861</v>
      </c>
      <c r="V1690" s="94" t="s">
        <v>2444</v>
      </c>
      <c r="W1690" s="44" t="str">
        <f t="shared" si="402"/>
        <v/>
      </c>
      <c r="X1690" s="25" t="str">
        <f t="shared" si="403"/>
        <v/>
      </c>
      <c r="Y1690" s="1">
        <f t="shared" si="404"/>
        <v>1652</v>
      </c>
      <c r="Z1690" t="str">
        <f t="shared" si="405"/>
        <v>ITM_ALPHALENG</v>
      </c>
      <c r="AA1690" s="161" t="str">
        <f>IF(ISNA(VLOOKUP(X1690,Sheet2!J:J,1,0)),"//","")</f>
        <v/>
      </c>
      <c r="AC1690" s="110" t="str">
        <f t="shared" si="406"/>
        <v/>
      </c>
      <c r="AD1690" t="b">
        <f t="shared" si="407"/>
        <v>1</v>
      </c>
    </row>
    <row r="1691" spans="1:30">
      <c r="A1691" s="56">
        <f t="shared" si="408"/>
        <v>1691</v>
      </c>
      <c r="B1691" s="55">
        <f t="shared" si="409"/>
        <v>1653</v>
      </c>
      <c r="C1691" s="62" t="s">
        <v>3995</v>
      </c>
      <c r="D1691" s="62" t="s">
        <v>7</v>
      </c>
      <c r="E1691" s="65" t="s">
        <v>2856</v>
      </c>
      <c r="F1691" s="65" t="s">
        <v>2856</v>
      </c>
      <c r="G1691" s="193">
        <v>0</v>
      </c>
      <c r="H1691" s="193">
        <v>0</v>
      </c>
      <c r="I1691" s="177" t="s">
        <v>3</v>
      </c>
      <c r="J1691" s="65" t="s">
        <v>1555</v>
      </c>
      <c r="K1691" s="66" t="s">
        <v>4289</v>
      </c>
      <c r="L1691" s="67"/>
      <c r="M1691" s="63" t="s">
        <v>2858</v>
      </c>
      <c r="N1691" s="13"/>
      <c r="O1691"/>
      <c r="P1691" t="str">
        <f t="shared" si="400"/>
        <v/>
      </c>
      <c r="Q1691" t="str">
        <f>IF(ISNA(VLOOKUP(AC1691,#REF!,1)),"//","")</f>
        <v/>
      </c>
      <c r="R1691"/>
      <c r="S1691" s="43" t="e">
        <f t="shared" si="401"/>
        <v>#REF!</v>
      </c>
      <c r="T1691" s="92" t="s">
        <v>2939</v>
      </c>
      <c r="U1691" s="70" t="s">
        <v>2444</v>
      </c>
      <c r="V1691" s="70" t="s">
        <v>2444</v>
      </c>
      <c r="W1691" s="44" t="str">
        <f t="shared" si="402"/>
        <v>"X" STD_SUB_M STD_SUB_A STD_SUB_X</v>
      </c>
      <c r="X1691" s="25" t="str">
        <f t="shared" si="403"/>
        <v>XMAX</v>
      </c>
      <c r="Y1691" s="1">
        <f t="shared" si="404"/>
        <v>1653</v>
      </c>
      <c r="Z1691" t="str">
        <f t="shared" si="405"/>
        <v>ITM_XMAX</v>
      </c>
      <c r="AA1691" s="161" t="str">
        <f>IF(ISNA(VLOOKUP(X1691,Sheet2!J:J,1,0)),"//","")</f>
        <v>//</v>
      </c>
      <c r="AC1691" s="110" t="str">
        <f t="shared" si="406"/>
        <v>XMAX</v>
      </c>
      <c r="AD1691" t="b">
        <f t="shared" si="407"/>
        <v>1</v>
      </c>
    </row>
    <row r="1692" spans="1:30">
      <c r="A1692" s="56">
        <f t="shared" si="408"/>
        <v>1692</v>
      </c>
      <c r="B1692" s="55">
        <f t="shared" si="409"/>
        <v>1654</v>
      </c>
      <c r="C1692" s="59" t="s">
        <v>3996</v>
      </c>
      <c r="D1692" s="59" t="s">
        <v>7</v>
      </c>
      <c r="E1692" s="155" t="s">
        <v>2857</v>
      </c>
      <c r="F1692" s="155" t="s">
        <v>2857</v>
      </c>
      <c r="G1692" s="156">
        <v>0</v>
      </c>
      <c r="H1692" s="156">
        <v>0</v>
      </c>
      <c r="I1692" s="177" t="s">
        <v>3</v>
      </c>
      <c r="J1692" s="65" t="s">
        <v>1555</v>
      </c>
      <c r="K1692" s="66" t="s">
        <v>4289</v>
      </c>
      <c r="L1692" s="67"/>
      <c r="M1692" s="63" t="s">
        <v>2859</v>
      </c>
      <c r="N1692" s="20"/>
      <c r="O1692"/>
      <c r="P1692" t="str">
        <f t="shared" si="400"/>
        <v/>
      </c>
      <c r="Q1692" t="str">
        <f>IF(ISNA(VLOOKUP(AC1692,#REF!,1)),"//","")</f>
        <v/>
      </c>
      <c r="R1692"/>
      <c r="S1692" s="43" t="e">
        <f t="shared" si="401"/>
        <v>#REF!</v>
      </c>
      <c r="T1692" s="92" t="s">
        <v>2939</v>
      </c>
      <c r="U1692" s="70" t="s">
        <v>2444</v>
      </c>
      <c r="V1692" s="70" t="s">
        <v>2444</v>
      </c>
      <c r="W1692" s="44" t="str">
        <f t="shared" si="402"/>
        <v>"X" STD_SUB_M STD_SUB_I STD_SUB_N</v>
      </c>
      <c r="X1692" s="25" t="str">
        <f t="shared" si="403"/>
        <v>XMIN</v>
      </c>
      <c r="Y1692" s="1">
        <f t="shared" si="404"/>
        <v>1654</v>
      </c>
      <c r="Z1692" t="str">
        <f t="shared" si="405"/>
        <v>ITM_XMIN</v>
      </c>
      <c r="AA1692" s="161" t="str">
        <f>IF(ISNA(VLOOKUP(X1692,Sheet2!J:J,1,0)),"//","")</f>
        <v>//</v>
      </c>
      <c r="AC1692" s="110" t="str">
        <f t="shared" si="406"/>
        <v>XMIN</v>
      </c>
      <c r="AD1692" t="b">
        <f t="shared" si="407"/>
        <v>1</v>
      </c>
    </row>
    <row r="1693" spans="1:30">
      <c r="A1693" s="56">
        <f t="shared" si="408"/>
        <v>1693</v>
      </c>
      <c r="B1693" s="55">
        <f t="shared" si="409"/>
        <v>1655</v>
      </c>
      <c r="C1693" s="59" t="s">
        <v>3997</v>
      </c>
      <c r="D1693" s="59" t="s">
        <v>2486</v>
      </c>
      <c r="E1693" s="155" t="s">
        <v>403</v>
      </c>
      <c r="F1693" s="155" t="s">
        <v>403</v>
      </c>
      <c r="G1693" s="156">
        <v>0</v>
      </c>
      <c r="H1693" s="156">
        <v>99</v>
      </c>
      <c r="I1693" s="177" t="s">
        <v>3</v>
      </c>
      <c r="J1693" s="65" t="s">
        <v>1555</v>
      </c>
      <c r="K1693" s="66" t="s">
        <v>4289</v>
      </c>
      <c r="L1693" s="67"/>
      <c r="M1693" s="63" t="s">
        <v>2175</v>
      </c>
      <c r="N1693" s="20"/>
      <c r="O1693"/>
      <c r="P1693" t="str">
        <f t="shared" si="400"/>
        <v/>
      </c>
      <c r="Q1693" t="str">
        <f>IF(ISNA(VLOOKUP(AC1693,#REF!,1)),"//","")</f>
        <v/>
      </c>
      <c r="R1693"/>
      <c r="S1693" s="43" t="e">
        <f t="shared" si="401"/>
        <v>#REF!</v>
      </c>
      <c r="T1693" s="92" t="s">
        <v>2444</v>
      </c>
      <c r="U1693" s="70" t="s">
        <v>2861</v>
      </c>
      <c r="V1693" s="70" t="s">
        <v>2444</v>
      </c>
      <c r="W1693" s="44" t="str">
        <f t="shared" si="402"/>
        <v/>
      </c>
      <c r="X1693" s="25" t="str">
        <f t="shared" si="403"/>
        <v/>
      </c>
      <c r="Y1693" s="1">
        <f t="shared" si="404"/>
        <v>1655</v>
      </c>
      <c r="Z1693" t="str">
        <f t="shared" si="405"/>
        <v>ITM_ALPHAPOS</v>
      </c>
      <c r="AA1693" s="161" t="str">
        <f>IF(ISNA(VLOOKUP(X1693,Sheet2!J:J,1,0)),"//","")</f>
        <v/>
      </c>
      <c r="AC1693" s="110" t="str">
        <f t="shared" si="406"/>
        <v/>
      </c>
      <c r="AD1693" t="b">
        <f t="shared" si="407"/>
        <v>1</v>
      </c>
    </row>
    <row r="1694" spans="1:30">
      <c r="A1694" s="56">
        <f t="shared" si="408"/>
        <v>1694</v>
      </c>
      <c r="B1694" s="55">
        <f t="shared" si="409"/>
        <v>1656</v>
      </c>
      <c r="C1694" s="62" t="s">
        <v>3998</v>
      </c>
      <c r="D1694" s="62" t="s">
        <v>2486</v>
      </c>
      <c r="E1694" s="65" t="s">
        <v>404</v>
      </c>
      <c r="F1694" s="65" t="s">
        <v>404</v>
      </c>
      <c r="G1694" s="193">
        <v>0</v>
      </c>
      <c r="H1694" s="193">
        <v>99</v>
      </c>
      <c r="I1694" s="177" t="s">
        <v>3</v>
      </c>
      <c r="J1694" s="65" t="s">
        <v>1555</v>
      </c>
      <c r="K1694" s="66" t="s">
        <v>4289</v>
      </c>
      <c r="L1694" s="67"/>
      <c r="M1694" s="63" t="s">
        <v>2176</v>
      </c>
      <c r="N1694" s="13"/>
      <c r="O1694"/>
      <c r="P1694" t="str">
        <f t="shared" si="400"/>
        <v/>
      </c>
      <c r="Q1694" t="str">
        <f>IF(ISNA(VLOOKUP(AC1694,#REF!,1)),"//","")</f>
        <v/>
      </c>
      <c r="R1694"/>
      <c r="S1694" s="43" t="e">
        <f t="shared" si="401"/>
        <v>#REF!</v>
      </c>
      <c r="T1694" s="92" t="s">
        <v>2444</v>
      </c>
      <c r="U1694" s="70" t="s">
        <v>2861</v>
      </c>
      <c r="V1694" s="70" t="s">
        <v>2444</v>
      </c>
      <c r="W1694" s="44" t="str">
        <f t="shared" si="402"/>
        <v/>
      </c>
      <c r="X1694" s="25" t="str">
        <f t="shared" si="403"/>
        <v/>
      </c>
      <c r="Y1694" s="1">
        <f t="shared" si="404"/>
        <v>1656</v>
      </c>
      <c r="Z1694" t="str">
        <f t="shared" si="405"/>
        <v>ITM_ALPHARL</v>
      </c>
      <c r="AA1694" s="161" t="str">
        <f>IF(ISNA(VLOOKUP(X1694,Sheet2!J:J,1,0)),"//","")</f>
        <v/>
      </c>
      <c r="AC1694" s="110" t="str">
        <f t="shared" si="406"/>
        <v/>
      </c>
      <c r="AD1694" t="b">
        <f t="shared" si="407"/>
        <v>1</v>
      </c>
    </row>
    <row r="1695" spans="1:30">
      <c r="A1695" s="56">
        <f t="shared" si="408"/>
        <v>1695</v>
      </c>
      <c r="B1695" s="55">
        <f t="shared" si="409"/>
        <v>1657</v>
      </c>
      <c r="C1695" s="62" t="s">
        <v>3999</v>
      </c>
      <c r="D1695" s="62" t="s">
        <v>2486</v>
      </c>
      <c r="E1695" s="65" t="s">
        <v>405</v>
      </c>
      <c r="F1695" s="65" t="s">
        <v>405</v>
      </c>
      <c r="G1695" s="193">
        <v>0</v>
      </c>
      <c r="H1695" s="193">
        <v>99</v>
      </c>
      <c r="I1695" s="177" t="s">
        <v>3</v>
      </c>
      <c r="J1695" s="65" t="s">
        <v>1555</v>
      </c>
      <c r="K1695" s="66" t="s">
        <v>4289</v>
      </c>
      <c r="L1695" s="67"/>
      <c r="M1695" s="63" t="s">
        <v>2177</v>
      </c>
      <c r="N1695" s="13"/>
      <c r="O1695"/>
      <c r="P1695" t="str">
        <f t="shared" si="400"/>
        <v/>
      </c>
      <c r="Q1695" t="str">
        <f>IF(ISNA(VLOOKUP(AC1695,#REF!,1)),"//","")</f>
        <v/>
      </c>
      <c r="R1695"/>
      <c r="S1695" s="43" t="e">
        <f t="shared" si="401"/>
        <v>#REF!</v>
      </c>
      <c r="T1695" s="92" t="s">
        <v>2444</v>
      </c>
      <c r="U1695" s="70" t="s">
        <v>2861</v>
      </c>
      <c r="V1695" s="70" t="s">
        <v>2444</v>
      </c>
      <c r="W1695" s="44" t="str">
        <f t="shared" si="402"/>
        <v/>
      </c>
      <c r="X1695" s="25" t="str">
        <f t="shared" si="403"/>
        <v/>
      </c>
      <c r="Y1695" s="1">
        <f t="shared" si="404"/>
        <v>1657</v>
      </c>
      <c r="Z1695" t="str">
        <f t="shared" si="405"/>
        <v>ITM_ALPHARR</v>
      </c>
      <c r="AA1695" s="161" t="str">
        <f>IF(ISNA(VLOOKUP(X1695,Sheet2!J:J,1,0)),"//","")</f>
        <v/>
      </c>
      <c r="AC1695" s="110" t="str">
        <f t="shared" si="406"/>
        <v/>
      </c>
      <c r="AD1695" t="b">
        <f t="shared" si="407"/>
        <v>1</v>
      </c>
    </row>
    <row r="1696" spans="1:30">
      <c r="A1696" s="56">
        <f t="shared" si="408"/>
        <v>1696</v>
      </c>
      <c r="B1696" s="55">
        <f t="shared" si="409"/>
        <v>1658</v>
      </c>
      <c r="C1696" s="62" t="s">
        <v>4000</v>
      </c>
      <c r="D1696" s="62" t="s">
        <v>2486</v>
      </c>
      <c r="E1696" s="65" t="s">
        <v>406</v>
      </c>
      <c r="F1696" s="65" t="s">
        <v>406</v>
      </c>
      <c r="G1696" s="193">
        <v>0</v>
      </c>
      <c r="H1696" s="193">
        <v>99</v>
      </c>
      <c r="I1696" s="177" t="s">
        <v>3</v>
      </c>
      <c r="J1696" s="65" t="s">
        <v>1555</v>
      </c>
      <c r="K1696" s="66" t="s">
        <v>4289</v>
      </c>
      <c r="L1696" s="67"/>
      <c r="M1696" s="63" t="s">
        <v>2178</v>
      </c>
      <c r="N1696" s="13"/>
      <c r="O1696"/>
      <c r="P1696" t="str">
        <f t="shared" si="400"/>
        <v/>
      </c>
      <c r="Q1696" t="str">
        <f>IF(ISNA(VLOOKUP(AC1696,#REF!,1)),"//","")</f>
        <v/>
      </c>
      <c r="R1696"/>
      <c r="S1696" s="43" t="e">
        <f t="shared" si="401"/>
        <v>#REF!</v>
      </c>
      <c r="T1696" s="92" t="s">
        <v>2444</v>
      </c>
      <c r="U1696" s="70" t="s">
        <v>2861</v>
      </c>
      <c r="V1696" s="70" t="s">
        <v>2444</v>
      </c>
      <c r="W1696" s="44" t="str">
        <f t="shared" si="402"/>
        <v/>
      </c>
      <c r="X1696" s="25" t="str">
        <f t="shared" si="403"/>
        <v/>
      </c>
      <c r="Y1696" s="1">
        <f t="shared" si="404"/>
        <v>1658</v>
      </c>
      <c r="Z1696" t="str">
        <f t="shared" si="405"/>
        <v>ITM_ALPHASL</v>
      </c>
      <c r="AA1696" s="161" t="str">
        <f>IF(ISNA(VLOOKUP(X1696,Sheet2!J:J,1,0)),"//","")</f>
        <v/>
      </c>
      <c r="AC1696" s="110" t="str">
        <f t="shared" si="406"/>
        <v/>
      </c>
      <c r="AD1696" t="b">
        <f t="shared" si="407"/>
        <v>1</v>
      </c>
    </row>
    <row r="1697" spans="1:30">
      <c r="A1697" s="56">
        <f t="shared" si="408"/>
        <v>1697</v>
      </c>
      <c r="B1697" s="55">
        <f t="shared" si="409"/>
        <v>1659</v>
      </c>
      <c r="C1697" s="62" t="s">
        <v>4001</v>
      </c>
      <c r="D1697" s="62" t="s">
        <v>2486</v>
      </c>
      <c r="E1697" s="65" t="s">
        <v>1042</v>
      </c>
      <c r="F1697" s="65" t="s">
        <v>1042</v>
      </c>
      <c r="G1697" s="193">
        <v>0</v>
      </c>
      <c r="H1697" s="193">
        <v>99</v>
      </c>
      <c r="I1697" s="177" t="s">
        <v>3</v>
      </c>
      <c r="J1697" s="65" t="s">
        <v>1555</v>
      </c>
      <c r="K1697" s="66" t="s">
        <v>4289</v>
      </c>
      <c r="L1697" s="67"/>
      <c r="M1697" s="63" t="s">
        <v>2373</v>
      </c>
      <c r="N1697" s="13"/>
      <c r="O1697"/>
      <c r="P1697" t="str">
        <f t="shared" si="400"/>
        <v/>
      </c>
      <c r="Q1697" t="str">
        <f>IF(ISNA(VLOOKUP(AC1697,#REF!,1)),"//","")</f>
        <v/>
      </c>
      <c r="R1697"/>
      <c r="S1697" s="43" t="e">
        <f t="shared" si="401"/>
        <v>#REF!</v>
      </c>
      <c r="T1697" s="92" t="s">
        <v>2444</v>
      </c>
      <c r="U1697" s="70" t="s">
        <v>2861</v>
      </c>
      <c r="V1697" s="70" t="s">
        <v>2444</v>
      </c>
      <c r="W1697" s="44" t="str">
        <f t="shared" si="402"/>
        <v/>
      </c>
      <c r="X1697" s="25" t="str">
        <f t="shared" si="403"/>
        <v/>
      </c>
      <c r="Y1697" s="1">
        <f t="shared" si="404"/>
        <v>1659</v>
      </c>
      <c r="Z1697" t="str">
        <f t="shared" si="405"/>
        <v>ITM_ALPHASR</v>
      </c>
      <c r="AA1697" s="161" t="str">
        <f>IF(ISNA(VLOOKUP(X1697,Sheet2!J:J,1,0)),"//","")</f>
        <v/>
      </c>
      <c r="AC1697" s="110" t="str">
        <f t="shared" si="406"/>
        <v/>
      </c>
      <c r="AD1697" t="b">
        <f t="shared" si="407"/>
        <v>1</v>
      </c>
    </row>
    <row r="1698" spans="1:30">
      <c r="A1698" s="56">
        <f t="shared" si="408"/>
        <v>1698</v>
      </c>
      <c r="B1698" s="55">
        <f t="shared" si="409"/>
        <v>1660</v>
      </c>
      <c r="C1698" s="62" t="s">
        <v>4002</v>
      </c>
      <c r="D1698" s="62" t="s">
        <v>2486</v>
      </c>
      <c r="E1698" s="65" t="s">
        <v>1468</v>
      </c>
      <c r="F1698" s="65" t="s">
        <v>1468</v>
      </c>
      <c r="G1698" s="73">
        <v>0</v>
      </c>
      <c r="H1698" s="73">
        <v>99</v>
      </c>
      <c r="I1698" s="177" t="s">
        <v>3</v>
      </c>
      <c r="J1698" s="65" t="s">
        <v>1555</v>
      </c>
      <c r="K1698" s="66" t="s">
        <v>4289</v>
      </c>
      <c r="L1698" s="67"/>
      <c r="M1698" s="63" t="s">
        <v>2182</v>
      </c>
      <c r="N1698" s="13"/>
      <c r="O1698"/>
      <c r="P1698" t="str">
        <f t="shared" si="400"/>
        <v/>
      </c>
      <c r="Q1698" t="str">
        <f>IF(ISNA(VLOOKUP(AC1698,#REF!,1)),"//","")</f>
        <v/>
      </c>
      <c r="R1698"/>
      <c r="S1698" s="43" t="e">
        <f t="shared" si="401"/>
        <v>#REF!</v>
      </c>
      <c r="T1698" s="92" t="s">
        <v>2444</v>
      </c>
      <c r="U1698" s="70" t="s">
        <v>2861</v>
      </c>
      <c r="V1698" s="70" t="s">
        <v>2444</v>
      </c>
      <c r="W1698" s="44" t="str">
        <f t="shared" si="402"/>
        <v/>
      </c>
      <c r="X1698" s="25" t="str">
        <f t="shared" si="403"/>
        <v/>
      </c>
      <c r="Y1698" s="1">
        <f t="shared" si="404"/>
        <v>1660</v>
      </c>
      <c r="Z1698" t="str">
        <f t="shared" si="405"/>
        <v>ITM_ALPHAtoX</v>
      </c>
      <c r="AA1698" s="161" t="str">
        <f>IF(ISNA(VLOOKUP(X1698,Sheet2!J:J,1,0)),"//","")</f>
        <v/>
      </c>
      <c r="AC1698" s="110" t="str">
        <f t="shared" si="406"/>
        <v/>
      </c>
      <c r="AD1698" t="b">
        <f t="shared" si="407"/>
        <v>1</v>
      </c>
    </row>
    <row r="1699" spans="1:30">
      <c r="A1699" s="56">
        <f t="shared" si="408"/>
        <v>1699</v>
      </c>
      <c r="B1699" s="55">
        <f t="shared" si="409"/>
        <v>1661</v>
      </c>
      <c r="C1699" s="62" t="s">
        <v>4003</v>
      </c>
      <c r="D1699" s="62" t="s">
        <v>7</v>
      </c>
      <c r="E1699" s="65" t="s">
        <v>3740</v>
      </c>
      <c r="F1699" s="65" t="s">
        <v>3740</v>
      </c>
      <c r="G1699" s="193">
        <v>0</v>
      </c>
      <c r="H1699" s="193">
        <v>0</v>
      </c>
      <c r="I1699" s="177" t="s">
        <v>3</v>
      </c>
      <c r="J1699" s="65" t="s">
        <v>1555</v>
      </c>
      <c r="K1699" s="66" t="s">
        <v>4289</v>
      </c>
      <c r="L1699" s="67"/>
      <c r="M1699" s="63" t="s">
        <v>2183</v>
      </c>
      <c r="N1699" s="13"/>
      <c r="O1699"/>
      <c r="P1699" t="str">
        <f t="shared" si="400"/>
        <v/>
      </c>
      <c r="Q1699" t="str">
        <f>IF(ISNA(VLOOKUP(AC1699,#REF!,1)),"//","")</f>
        <v/>
      </c>
      <c r="R1699"/>
      <c r="S1699" s="43" t="e">
        <f t="shared" si="401"/>
        <v>#REF!</v>
      </c>
      <c r="T1699" s="92" t="s">
        <v>2444</v>
      </c>
      <c r="U1699" s="70" t="s">
        <v>2444</v>
      </c>
      <c r="V1699" s="70" t="s">
        <v>4299</v>
      </c>
      <c r="W1699" s="44" t="str">
        <f t="shared" si="402"/>
        <v>STD_BETA "(X,Y)"</v>
      </c>
      <c r="X1699" s="25" t="str">
        <f t="shared" si="403"/>
        <v>BETA</v>
      </c>
      <c r="Y1699" s="1">
        <f t="shared" si="404"/>
        <v>1661</v>
      </c>
      <c r="Z1699" t="str">
        <f t="shared" si="405"/>
        <v>ITM_BETAXY</v>
      </c>
      <c r="AA1699" s="161" t="str">
        <f>IF(ISNA(VLOOKUP(X1699,Sheet2!J:J,1,0)),"//","")</f>
        <v>//</v>
      </c>
      <c r="AC1699" s="110" t="str">
        <f t="shared" si="406"/>
        <v>BETA</v>
      </c>
      <c r="AD1699" t="b">
        <f t="shared" si="407"/>
        <v>1</v>
      </c>
    </row>
    <row r="1700" spans="1:30">
      <c r="A1700" s="56">
        <f t="shared" si="408"/>
        <v>1700</v>
      </c>
      <c r="B1700" s="55">
        <f t="shared" si="409"/>
        <v>1662</v>
      </c>
      <c r="C1700" s="59" t="s">
        <v>4604</v>
      </c>
      <c r="D1700" s="59" t="s">
        <v>7</v>
      </c>
      <c r="E1700" s="65" t="s">
        <v>1469</v>
      </c>
      <c r="F1700" s="65" t="s">
        <v>1469</v>
      </c>
      <c r="G1700" s="193">
        <v>0</v>
      </c>
      <c r="H1700" s="193">
        <v>0</v>
      </c>
      <c r="I1700" s="177" t="s">
        <v>3</v>
      </c>
      <c r="J1700" s="65" t="s">
        <v>1555</v>
      </c>
      <c r="K1700" s="66" t="s">
        <v>4289</v>
      </c>
      <c r="L1700" s="67"/>
      <c r="M1700" s="63" t="s">
        <v>2187</v>
      </c>
      <c r="N1700" s="13"/>
      <c r="O1700"/>
      <c r="P1700" t="str">
        <f t="shared" si="400"/>
        <v/>
      </c>
      <c r="Q1700" t="str">
        <f>IF(ISNA(VLOOKUP(AC1700,#REF!,1)),"//","")</f>
        <v/>
      </c>
      <c r="R1700"/>
      <c r="S1700" s="43" t="e">
        <f t="shared" si="401"/>
        <v>#REF!</v>
      </c>
      <c r="T1700" s="92" t="s">
        <v>2444</v>
      </c>
      <c r="U1700" s="70" t="s">
        <v>2444</v>
      </c>
      <c r="V1700" s="70" t="s">
        <v>2444</v>
      </c>
      <c r="W1700" s="44" t="str">
        <f t="shared" si="402"/>
        <v>STD_GAMMA STD_SUB_X STD_SUB_Y</v>
      </c>
      <c r="X1700" s="25" t="str">
        <f t="shared" si="403"/>
        <v>GAMMAXY</v>
      </c>
      <c r="Y1700" s="1">
        <f t="shared" si="404"/>
        <v>1662</v>
      </c>
      <c r="Z1700" t="str">
        <f t="shared" si="405"/>
        <v>ITM_gammaXY</v>
      </c>
      <c r="AA1700" s="161" t="str">
        <f>IF(ISNA(VLOOKUP(X1700,Sheet2!J:J,1,0)),"//","")</f>
        <v>//</v>
      </c>
      <c r="AC1700" s="110" t="str">
        <f t="shared" si="406"/>
        <v>GAMMAXY</v>
      </c>
      <c r="AD1700" t="b">
        <f t="shared" si="407"/>
        <v>1</v>
      </c>
    </row>
    <row r="1701" spans="1:30">
      <c r="A1701" s="56">
        <f t="shared" si="408"/>
        <v>1701</v>
      </c>
      <c r="B1701" s="55">
        <f t="shared" si="409"/>
        <v>1663</v>
      </c>
      <c r="C1701" s="59" t="s">
        <v>4605</v>
      </c>
      <c r="D1701" s="59" t="s">
        <v>7</v>
      </c>
      <c r="E1701" s="65" t="s">
        <v>1470</v>
      </c>
      <c r="F1701" s="65" t="s">
        <v>1470</v>
      </c>
      <c r="G1701" s="193">
        <v>0</v>
      </c>
      <c r="H1701" s="193">
        <v>0</v>
      </c>
      <c r="I1701" s="177" t="s">
        <v>3</v>
      </c>
      <c r="J1701" s="65" t="s">
        <v>1555</v>
      </c>
      <c r="K1701" s="66" t="s">
        <v>4289</v>
      </c>
      <c r="L1701" s="67"/>
      <c r="M1701" s="63" t="s">
        <v>2188</v>
      </c>
      <c r="N1701" s="13"/>
      <c r="O1701"/>
      <c r="P1701" t="str">
        <f t="shared" si="400"/>
        <v/>
      </c>
      <c r="Q1701" t="str">
        <f>IF(ISNA(VLOOKUP(AC1701,#REF!,1)),"//","")</f>
        <v/>
      </c>
      <c r="R1701"/>
      <c r="S1701" s="43" t="e">
        <f t="shared" si="401"/>
        <v>#REF!</v>
      </c>
      <c r="T1701" s="92" t="s">
        <v>2444</v>
      </c>
      <c r="U1701" s="70" t="s">
        <v>2444</v>
      </c>
      <c r="V1701" s="70" t="s">
        <v>2444</v>
      </c>
      <c r="W1701" s="44" t="str">
        <f t="shared" si="402"/>
        <v>STD_GAMMA STD_SUB_X STD_SUB_Y</v>
      </c>
      <c r="X1701" s="25" t="str">
        <f t="shared" si="403"/>
        <v>GAMMAXY</v>
      </c>
      <c r="Y1701" s="1">
        <f t="shared" si="404"/>
        <v>1663</v>
      </c>
      <c r="Z1701" t="str">
        <f t="shared" si="405"/>
        <v>ITM_GAMMAXY</v>
      </c>
      <c r="AA1701" s="161" t="str">
        <f>IF(ISNA(VLOOKUP(X1701,Sheet2!J:J,1,0)),"//","")</f>
        <v>//</v>
      </c>
      <c r="AC1701" s="110" t="str">
        <f t="shared" si="406"/>
        <v>GAMMAXY</v>
      </c>
      <c r="AD1701" t="b">
        <f t="shared" si="407"/>
        <v>1</v>
      </c>
    </row>
    <row r="1702" spans="1:30">
      <c r="A1702" s="56">
        <f t="shared" si="408"/>
        <v>1702</v>
      </c>
      <c r="B1702" s="55">
        <f t="shared" si="409"/>
        <v>1664</v>
      </c>
      <c r="C1702" s="59" t="s">
        <v>4004</v>
      </c>
      <c r="D1702" s="59" t="s">
        <v>7</v>
      </c>
      <c r="E1702" s="65" t="s">
        <v>1471</v>
      </c>
      <c r="F1702" s="65" t="s">
        <v>1471</v>
      </c>
      <c r="G1702" s="193">
        <v>0</v>
      </c>
      <c r="H1702" s="193">
        <v>0</v>
      </c>
      <c r="I1702" s="177" t="s">
        <v>3</v>
      </c>
      <c r="J1702" s="65" t="s">
        <v>1555</v>
      </c>
      <c r="K1702" s="66" t="s">
        <v>4289</v>
      </c>
      <c r="L1702" s="67"/>
      <c r="M1702" s="63" t="s">
        <v>2189</v>
      </c>
      <c r="N1702" s="13"/>
      <c r="O1702"/>
      <c r="P1702" t="str">
        <f t="shared" si="400"/>
        <v/>
      </c>
      <c r="Q1702" t="str">
        <f>IF(ISNA(VLOOKUP(AC1702,#REF!,1)),"//","")</f>
        <v/>
      </c>
      <c r="R1702"/>
      <c r="S1702" s="43" t="e">
        <f t="shared" si="401"/>
        <v>#REF!</v>
      </c>
      <c r="T1702" s="92" t="s">
        <v>2934</v>
      </c>
      <c r="U1702" s="70" t="s">
        <v>2444</v>
      </c>
      <c r="V1702" s="70" t="s">
        <v>4300</v>
      </c>
      <c r="W1702" s="44" t="str">
        <f t="shared" si="402"/>
        <v>STD_GAMMA "(X)"</v>
      </c>
      <c r="X1702" s="25" t="str">
        <f t="shared" si="403"/>
        <v>GAMMA</v>
      </c>
      <c r="Y1702" s="1">
        <f t="shared" si="404"/>
        <v>1664</v>
      </c>
      <c r="Z1702" t="str">
        <f t="shared" si="405"/>
        <v>ITM_GAMMAX</v>
      </c>
      <c r="AA1702" s="161" t="str">
        <f>IF(ISNA(VLOOKUP(X1702,Sheet2!J:J,1,0)),"//","")</f>
        <v>//</v>
      </c>
      <c r="AC1702" s="110" t="str">
        <f t="shared" si="406"/>
        <v>GAMMA</v>
      </c>
      <c r="AD1702" t="b">
        <f t="shared" si="407"/>
        <v>1</v>
      </c>
    </row>
    <row r="1703" spans="1:30">
      <c r="A1703" s="56">
        <f t="shared" si="408"/>
        <v>1703</v>
      </c>
      <c r="B1703" s="55">
        <f t="shared" si="409"/>
        <v>1665</v>
      </c>
      <c r="C1703" s="59" t="s">
        <v>4105</v>
      </c>
      <c r="D1703" s="59" t="s">
        <v>7</v>
      </c>
      <c r="E1703" s="65" t="s">
        <v>1472</v>
      </c>
      <c r="F1703" s="65" t="s">
        <v>1472</v>
      </c>
      <c r="G1703" s="193">
        <v>0</v>
      </c>
      <c r="H1703" s="193">
        <v>0</v>
      </c>
      <c r="I1703" s="177" t="s">
        <v>3</v>
      </c>
      <c r="J1703" s="65" t="s">
        <v>1555</v>
      </c>
      <c r="K1703" s="66" t="s">
        <v>4289</v>
      </c>
      <c r="L1703" s="67"/>
      <c r="M1703" s="63" t="s">
        <v>2190</v>
      </c>
      <c r="N1703" s="13"/>
      <c r="O1703"/>
      <c r="P1703" t="str">
        <f t="shared" si="400"/>
        <v/>
      </c>
      <c r="Q1703" t="str">
        <f>IF(ISNA(VLOOKUP(AC1703,#REF!,1)),"//","")</f>
        <v/>
      </c>
      <c r="R1703"/>
      <c r="S1703" s="43" t="e">
        <f t="shared" si="401"/>
        <v>#REF!</v>
      </c>
      <c r="T1703" s="92" t="s">
        <v>2444</v>
      </c>
      <c r="U1703" s="70" t="s">
        <v>2444</v>
      </c>
      <c r="V1703" s="70" t="s">
        <v>2444</v>
      </c>
      <c r="W1703" s="44" t="str">
        <f t="shared" si="402"/>
        <v>STD_DELTA "X"</v>
      </c>
      <c r="X1703" s="25" t="str">
        <f t="shared" si="403"/>
        <v>DELTAX</v>
      </c>
      <c r="Y1703" s="1">
        <f t="shared" si="404"/>
        <v>1665</v>
      </c>
      <c r="Z1703" t="str">
        <f t="shared" si="405"/>
        <v>ITM_deltaX</v>
      </c>
      <c r="AA1703" s="161" t="str">
        <f>IF(ISNA(VLOOKUP(X1703,Sheet2!J:J,1,0)),"//","")</f>
        <v>//</v>
      </c>
      <c r="AC1703" s="110" t="str">
        <f t="shared" si="406"/>
        <v>DELTAX</v>
      </c>
      <c r="AD1703" t="b">
        <f t="shared" si="407"/>
        <v>1</v>
      </c>
    </row>
    <row r="1704" spans="1:30">
      <c r="A1704" s="56">
        <f t="shared" si="408"/>
        <v>1704</v>
      </c>
      <c r="B1704" s="55">
        <f t="shared" si="409"/>
        <v>1666</v>
      </c>
      <c r="C1704" s="59" t="s">
        <v>4005</v>
      </c>
      <c r="D1704" s="59" t="s">
        <v>7</v>
      </c>
      <c r="E1704" s="65" t="s">
        <v>1473</v>
      </c>
      <c r="F1704" s="65" t="s">
        <v>1473</v>
      </c>
      <c r="G1704" s="193">
        <v>0</v>
      </c>
      <c r="H1704" s="193">
        <v>0</v>
      </c>
      <c r="I1704" s="177" t="s">
        <v>3</v>
      </c>
      <c r="J1704" s="65" t="s">
        <v>1555</v>
      </c>
      <c r="K1704" s="66" t="s">
        <v>4289</v>
      </c>
      <c r="L1704" s="67"/>
      <c r="M1704" s="63" t="s">
        <v>2191</v>
      </c>
      <c r="N1704" s="13"/>
      <c r="O1704"/>
      <c r="P1704" t="str">
        <f t="shared" si="400"/>
        <v/>
      </c>
      <c r="Q1704" t="str">
        <f>IF(ISNA(VLOOKUP(AC1704,#REF!,1)),"//","")</f>
        <v/>
      </c>
      <c r="R1704"/>
      <c r="S1704" s="43" t="e">
        <f t="shared" si="401"/>
        <v>#REF!</v>
      </c>
      <c r="T1704" s="92" t="s">
        <v>2934</v>
      </c>
      <c r="U1704" s="70" t="s">
        <v>2444</v>
      </c>
      <c r="V1704" s="70" t="s">
        <v>2444</v>
      </c>
      <c r="W1704" s="44" t="str">
        <f t="shared" si="402"/>
        <v>STD_DELTA "%"</v>
      </c>
      <c r="X1704" s="25" t="str">
        <f t="shared" si="403"/>
        <v>DELTA%</v>
      </c>
      <c r="Y1704" s="1">
        <f t="shared" si="404"/>
        <v>1666</v>
      </c>
      <c r="Z1704" t="str">
        <f t="shared" si="405"/>
        <v>ITM_DELTAPC</v>
      </c>
      <c r="AA1704" s="161" t="str">
        <f>IF(ISNA(VLOOKUP(X1704,Sheet2!J:J,1,0)),"//","")</f>
        <v>//</v>
      </c>
      <c r="AC1704" s="110" t="str">
        <f t="shared" si="406"/>
        <v>DELTA%</v>
      </c>
      <c r="AD1704" t="b">
        <f t="shared" si="407"/>
        <v>1</v>
      </c>
    </row>
    <row r="1705" spans="1:30">
      <c r="A1705" s="56">
        <f t="shared" si="408"/>
        <v>1705</v>
      </c>
      <c r="B1705" s="55">
        <f t="shared" si="409"/>
        <v>1667</v>
      </c>
      <c r="C1705" s="59" t="s">
        <v>4006</v>
      </c>
      <c r="D1705" s="59" t="s">
        <v>7</v>
      </c>
      <c r="E1705" s="65" t="s">
        <v>561</v>
      </c>
      <c r="F1705" s="65" t="s">
        <v>561</v>
      </c>
      <c r="G1705" s="193">
        <v>0</v>
      </c>
      <c r="H1705" s="193">
        <v>0</v>
      </c>
      <c r="I1705" s="177" t="s">
        <v>3</v>
      </c>
      <c r="J1705" s="65" t="s">
        <v>1555</v>
      </c>
      <c r="K1705" s="66" t="s">
        <v>4289</v>
      </c>
      <c r="L1705" s="67"/>
      <c r="M1705" s="63" t="s">
        <v>3706</v>
      </c>
      <c r="N1705" s="13"/>
      <c r="O1705"/>
      <c r="P1705" t="str">
        <f t="shared" si="400"/>
        <v/>
      </c>
      <c r="Q1705" t="str">
        <f>IF(ISNA(VLOOKUP(AC1705,#REF!,1)),"//","")</f>
        <v/>
      </c>
      <c r="R1705"/>
      <c r="S1705" s="43" t="e">
        <f t="shared" si="401"/>
        <v>#REF!</v>
      </c>
      <c r="T1705" s="92"/>
      <c r="U1705" s="70"/>
      <c r="V1705" s="70"/>
      <c r="W1705" s="44" t="str">
        <f t="shared" si="402"/>
        <v>STD_EPSILON</v>
      </c>
      <c r="X1705" s="25" t="str">
        <f t="shared" si="403"/>
        <v>EPSILON</v>
      </c>
      <c r="Y1705" s="1">
        <f t="shared" si="404"/>
        <v>1667</v>
      </c>
      <c r="Z1705" t="str">
        <f t="shared" si="405"/>
        <v>ITM_SCATTFACT</v>
      </c>
      <c r="AA1705" s="161" t="str">
        <f>IF(ISNA(VLOOKUP(X1705,Sheet2!J:J,1,0)),"//","")</f>
        <v>//</v>
      </c>
      <c r="AC1705" s="110" t="str">
        <f t="shared" si="406"/>
        <v>EPSILON</v>
      </c>
      <c r="AD1705" t="b">
        <f t="shared" si="407"/>
        <v>1</v>
      </c>
    </row>
    <row r="1706" spans="1:30">
      <c r="A1706" s="56">
        <f t="shared" si="408"/>
        <v>1706</v>
      </c>
      <c r="B1706" s="55">
        <f t="shared" si="409"/>
        <v>1668</v>
      </c>
      <c r="C1706" s="59" t="s">
        <v>4007</v>
      </c>
      <c r="D1706" s="59" t="s">
        <v>7</v>
      </c>
      <c r="E1706" s="65" t="s">
        <v>1474</v>
      </c>
      <c r="F1706" s="65" t="s">
        <v>1474</v>
      </c>
      <c r="G1706" s="193">
        <v>0</v>
      </c>
      <c r="H1706" s="193">
        <v>0</v>
      </c>
      <c r="I1706" s="177" t="s">
        <v>3</v>
      </c>
      <c r="J1706" s="65" t="s">
        <v>1555</v>
      </c>
      <c r="K1706" s="66" t="s">
        <v>4289</v>
      </c>
      <c r="L1706" s="67"/>
      <c r="M1706" s="63" t="s">
        <v>3707</v>
      </c>
      <c r="N1706" s="13"/>
      <c r="O1706"/>
      <c r="P1706" t="str">
        <f t="shared" si="400"/>
        <v/>
      </c>
      <c r="Q1706" t="str">
        <f>IF(ISNA(VLOOKUP(AC1706,#REF!,1)),"//","")</f>
        <v/>
      </c>
      <c r="R1706"/>
      <c r="S1706" s="43" t="e">
        <f t="shared" si="401"/>
        <v>#REF!</v>
      </c>
      <c r="T1706" s="92"/>
      <c r="U1706" s="70"/>
      <c r="V1706" s="70"/>
      <c r="W1706" s="44" t="str">
        <f t="shared" si="402"/>
        <v>STD_EPSILON STD_SUB_M</v>
      </c>
      <c r="X1706" s="25" t="str">
        <f t="shared" si="403"/>
        <v>EPSILONM</v>
      </c>
      <c r="Y1706" s="1">
        <f t="shared" si="404"/>
        <v>1668</v>
      </c>
      <c r="Z1706" t="str">
        <f t="shared" si="405"/>
        <v>ITM_SCATTFACTm</v>
      </c>
      <c r="AA1706" s="161" t="str">
        <f>IF(ISNA(VLOOKUP(X1706,Sheet2!J:J,1,0)),"//","")</f>
        <v>//</v>
      </c>
      <c r="AC1706" s="110" t="str">
        <f t="shared" si="406"/>
        <v>EPSILONM</v>
      </c>
      <c r="AD1706" t="b">
        <f t="shared" si="407"/>
        <v>1</v>
      </c>
    </row>
    <row r="1707" spans="1:30">
      <c r="A1707" s="56">
        <f t="shared" si="408"/>
        <v>1707</v>
      </c>
      <c r="B1707" s="55">
        <f t="shared" si="409"/>
        <v>1669</v>
      </c>
      <c r="C1707" s="59" t="s">
        <v>4008</v>
      </c>
      <c r="D1707" s="59" t="s">
        <v>7</v>
      </c>
      <c r="E1707" s="65" t="s">
        <v>1475</v>
      </c>
      <c r="F1707" s="65" t="s">
        <v>1475</v>
      </c>
      <c r="G1707" s="193">
        <v>0</v>
      </c>
      <c r="H1707" s="193">
        <v>0</v>
      </c>
      <c r="I1707" s="177" t="s">
        <v>3</v>
      </c>
      <c r="J1707" s="65" t="s">
        <v>1555</v>
      </c>
      <c r="K1707" s="66" t="s">
        <v>4289</v>
      </c>
      <c r="L1707" s="67"/>
      <c r="M1707" s="63" t="s">
        <v>3708</v>
      </c>
      <c r="N1707" s="13"/>
      <c r="O1707"/>
      <c r="P1707" t="str">
        <f t="shared" si="400"/>
        <v/>
      </c>
      <c r="Q1707" t="str">
        <f>IF(ISNA(VLOOKUP(AC1707,#REF!,1)),"//","")</f>
        <v/>
      </c>
      <c r="R1707"/>
      <c r="S1707" s="43" t="e">
        <f t="shared" si="401"/>
        <v>#REF!</v>
      </c>
      <c r="T1707" s="92"/>
      <c r="U1707" s="70"/>
      <c r="V1707" s="70"/>
      <c r="W1707" s="44" t="str">
        <f t="shared" si="402"/>
        <v>STD_EPSILON STD_SUB_P</v>
      </c>
      <c r="X1707" s="25" t="str">
        <f t="shared" si="403"/>
        <v>EPSILONP</v>
      </c>
      <c r="Y1707" s="1">
        <f t="shared" si="404"/>
        <v>1669</v>
      </c>
      <c r="Z1707" t="str">
        <f t="shared" si="405"/>
        <v>ITM_SCATTFACTp</v>
      </c>
      <c r="AA1707" s="161" t="str">
        <f>IF(ISNA(VLOOKUP(X1707,Sheet2!J:J,1,0)),"//","")</f>
        <v>//</v>
      </c>
      <c r="AC1707" s="110" t="str">
        <f t="shared" si="406"/>
        <v>EPSILONP</v>
      </c>
      <c r="AD1707" t="b">
        <f t="shared" si="407"/>
        <v>1</v>
      </c>
    </row>
    <row r="1708" spans="1:30">
      <c r="A1708" s="56">
        <f t="shared" si="408"/>
        <v>1708</v>
      </c>
      <c r="B1708" s="55">
        <f t="shared" si="409"/>
        <v>1670</v>
      </c>
      <c r="C1708" s="59" t="s">
        <v>4648</v>
      </c>
      <c r="D1708" s="59" t="s">
        <v>7</v>
      </c>
      <c r="E1708" s="65" t="s">
        <v>413</v>
      </c>
      <c r="F1708" s="65" t="s">
        <v>413</v>
      </c>
      <c r="G1708" s="193">
        <v>0</v>
      </c>
      <c r="H1708" s="193">
        <v>0</v>
      </c>
      <c r="I1708" s="177" t="s">
        <v>3</v>
      </c>
      <c r="J1708" s="65" t="s">
        <v>1555</v>
      </c>
      <c r="K1708" s="66" t="s">
        <v>4289</v>
      </c>
      <c r="L1708" s="67"/>
      <c r="M1708" s="63" t="s">
        <v>2194</v>
      </c>
      <c r="N1708" s="13"/>
      <c r="O1708"/>
      <c r="P1708" t="str">
        <f t="shared" si="400"/>
        <v/>
      </c>
      <c r="Q1708" t="str">
        <f>IF(ISNA(VLOOKUP(AC1708,#REF!,1)),"//","")</f>
        <v/>
      </c>
      <c r="R1708"/>
      <c r="S1708" s="43" t="e">
        <f t="shared" si="401"/>
        <v>#REF!</v>
      </c>
      <c r="T1708" s="92"/>
      <c r="U1708" s="70"/>
      <c r="V1708" s="70"/>
      <c r="W1708" s="44" t="str">
        <f t="shared" si="402"/>
        <v>STD_ZETA "(X)"</v>
      </c>
      <c r="X1708" s="25" t="str">
        <f t="shared" si="403"/>
        <v>ZETA(X)</v>
      </c>
      <c r="Y1708" s="1">
        <f t="shared" si="404"/>
        <v>1670</v>
      </c>
      <c r="Z1708" t="str">
        <f t="shared" si="405"/>
        <v>ITM_zetaX</v>
      </c>
      <c r="AA1708" s="161" t="str">
        <f>IF(ISNA(VLOOKUP(X1708,Sheet2!J:J,1,0)),"//","")</f>
        <v>//</v>
      </c>
      <c r="AC1708" s="110" t="str">
        <f t="shared" si="406"/>
        <v>ZETA</v>
      </c>
      <c r="AD1708" t="b">
        <f t="shared" si="407"/>
        <v>0</v>
      </c>
    </row>
    <row r="1709" spans="1:30">
      <c r="A1709" s="56">
        <f t="shared" si="408"/>
        <v>1709</v>
      </c>
      <c r="B1709" s="55">
        <f t="shared" si="409"/>
        <v>1671</v>
      </c>
      <c r="C1709" s="59" t="s">
        <v>4105</v>
      </c>
      <c r="D1709" s="59" t="s">
        <v>7</v>
      </c>
      <c r="E1709" s="65" t="s">
        <v>425</v>
      </c>
      <c r="F1709" s="65" t="s">
        <v>425</v>
      </c>
      <c r="G1709" s="193">
        <v>0</v>
      </c>
      <c r="H1709" s="193">
        <v>0</v>
      </c>
      <c r="I1709" s="177" t="s">
        <v>3</v>
      </c>
      <c r="J1709" s="65" t="s">
        <v>1555</v>
      </c>
      <c r="K1709" s="66" t="s">
        <v>4289</v>
      </c>
      <c r="L1709" s="67"/>
      <c r="M1709" s="63" t="s">
        <v>3709</v>
      </c>
      <c r="N1709" s="13"/>
      <c r="O1709"/>
      <c r="P1709" t="str">
        <f t="shared" si="400"/>
        <v/>
      </c>
      <c r="Q1709" t="str">
        <f>IF(ISNA(VLOOKUP(AC1709,#REF!,1)),"//","")</f>
        <v/>
      </c>
      <c r="R1709"/>
      <c r="S1709" s="43" t="e">
        <f t="shared" si="401"/>
        <v>#REF!</v>
      </c>
      <c r="T1709" s="92"/>
      <c r="U1709" s="70"/>
      <c r="V1709" s="70"/>
      <c r="W1709" s="44" t="str">
        <f t="shared" si="402"/>
        <v>STD_PI STD_SUB_N</v>
      </c>
      <c r="X1709" s="25" t="str">
        <f t="shared" si="403"/>
        <v>PIN</v>
      </c>
      <c r="Y1709" s="1">
        <f t="shared" si="404"/>
        <v>1671</v>
      </c>
      <c r="Z1709" t="str">
        <f t="shared" si="405"/>
        <v>ITM_PIn</v>
      </c>
      <c r="AA1709" s="161" t="str">
        <f>IF(ISNA(VLOOKUP(X1709,Sheet2!J:J,1,0)),"//","")</f>
        <v>//</v>
      </c>
      <c r="AC1709" s="110" t="str">
        <f t="shared" si="406"/>
        <v>PIN</v>
      </c>
      <c r="AD1709" t="b">
        <f t="shared" si="407"/>
        <v>1</v>
      </c>
    </row>
    <row r="1710" spans="1:30">
      <c r="A1710" s="56">
        <f t="shared" si="408"/>
        <v>1710</v>
      </c>
      <c r="B1710" s="55">
        <f t="shared" si="409"/>
        <v>1672</v>
      </c>
      <c r="C1710" s="59" t="s">
        <v>4105</v>
      </c>
      <c r="D1710" s="59" t="s">
        <v>7</v>
      </c>
      <c r="E1710" s="65" t="s">
        <v>1476</v>
      </c>
      <c r="F1710" s="65" t="s">
        <v>1476</v>
      </c>
      <c r="G1710" s="193">
        <v>0</v>
      </c>
      <c r="H1710" s="193">
        <v>0</v>
      </c>
      <c r="I1710" s="177" t="s">
        <v>3</v>
      </c>
      <c r="J1710" s="65" t="s">
        <v>1555</v>
      </c>
      <c r="K1710" s="66" t="s">
        <v>4289</v>
      </c>
      <c r="L1710" s="67"/>
      <c r="M1710" s="63" t="s">
        <v>3710</v>
      </c>
      <c r="N1710" s="13"/>
      <c r="O1710"/>
      <c r="P1710" t="str">
        <f t="shared" si="400"/>
        <v/>
      </c>
      <c r="Q1710" t="str">
        <f>IF(ISNA(VLOOKUP(AC1710,#REF!,1)),"//","")</f>
        <v/>
      </c>
      <c r="R1710"/>
      <c r="S1710" s="43" t="e">
        <f t="shared" si="401"/>
        <v>#REF!</v>
      </c>
      <c r="T1710" s="92"/>
      <c r="U1710" s="70"/>
      <c r="V1710" s="70"/>
      <c r="W1710" s="44" t="str">
        <f t="shared" si="402"/>
        <v>STD_SIGMA STD_SUB_N</v>
      </c>
      <c r="X1710" s="25" t="str">
        <f t="shared" si="403"/>
        <v>SUMN</v>
      </c>
      <c r="Y1710" s="1">
        <f t="shared" si="404"/>
        <v>1672</v>
      </c>
      <c r="Z1710" t="str">
        <f t="shared" si="405"/>
        <v>ITM_SIGMAn</v>
      </c>
      <c r="AA1710" s="161" t="str">
        <f>IF(ISNA(VLOOKUP(X1710,Sheet2!J:J,1,0)),"//","")</f>
        <v>//</v>
      </c>
      <c r="AC1710" s="110" t="str">
        <f t="shared" si="406"/>
        <v>SUMN</v>
      </c>
      <c r="AD1710" t="b">
        <f t="shared" si="407"/>
        <v>1</v>
      </c>
    </row>
    <row r="1711" spans="1:30">
      <c r="A1711" s="56">
        <f t="shared" si="408"/>
        <v>1711</v>
      </c>
      <c r="B1711" s="55">
        <f t="shared" si="409"/>
        <v>1673</v>
      </c>
      <c r="C1711" s="59" t="s">
        <v>4009</v>
      </c>
      <c r="D1711" s="59" t="s">
        <v>7</v>
      </c>
      <c r="E1711" s="65" t="s">
        <v>579</v>
      </c>
      <c r="F1711" s="65" t="s">
        <v>579</v>
      </c>
      <c r="G1711" s="193">
        <v>0</v>
      </c>
      <c r="H1711" s="193">
        <v>0</v>
      </c>
      <c r="I1711" s="177" t="s">
        <v>3</v>
      </c>
      <c r="J1711" s="65" t="s">
        <v>1555</v>
      </c>
      <c r="K1711" s="66" t="s">
        <v>4289</v>
      </c>
      <c r="L1711" s="67"/>
      <c r="M1711" s="63" t="s">
        <v>3711</v>
      </c>
      <c r="N1711" s="13"/>
      <c r="O1711"/>
      <c r="P1711" t="str">
        <f t="shared" si="400"/>
        <v/>
      </c>
      <c r="Q1711" t="str">
        <f>IF(ISNA(VLOOKUP(AC1711,#REF!,1)),"//","")</f>
        <v/>
      </c>
      <c r="R1711"/>
      <c r="S1711" s="43" t="e">
        <f t="shared" si="401"/>
        <v>#REF!</v>
      </c>
      <c r="T1711" s="92"/>
      <c r="U1711" s="70"/>
      <c r="V1711" s="70"/>
      <c r="W1711" s="44" t="str">
        <f t="shared" si="402"/>
        <v>STD_SIGMA</v>
      </c>
      <c r="X1711" s="25" t="str">
        <f t="shared" si="403"/>
        <v>SUM</v>
      </c>
      <c r="Y1711" s="1">
        <f t="shared" si="404"/>
        <v>1673</v>
      </c>
      <c r="Z1711" t="str">
        <f t="shared" si="405"/>
        <v>ITM_STDDEV</v>
      </c>
      <c r="AA1711" s="161" t="str">
        <f>IF(ISNA(VLOOKUP(X1711,Sheet2!J:J,1,0)),"//","")</f>
        <v>//</v>
      </c>
      <c r="AC1711" s="110" t="str">
        <f t="shared" si="406"/>
        <v>SUM</v>
      </c>
      <c r="AD1711" t="b">
        <f t="shared" si="407"/>
        <v>1</v>
      </c>
    </row>
    <row r="1712" spans="1:30">
      <c r="A1712" s="56">
        <f t="shared" si="408"/>
        <v>1712</v>
      </c>
      <c r="B1712" s="55">
        <f t="shared" si="409"/>
        <v>1674</v>
      </c>
      <c r="C1712" s="59" t="s">
        <v>4010</v>
      </c>
      <c r="D1712" s="59" t="s">
        <v>7</v>
      </c>
      <c r="E1712" s="65" t="s">
        <v>1478</v>
      </c>
      <c r="F1712" s="65" t="s">
        <v>1478</v>
      </c>
      <c r="G1712" s="193">
        <v>0</v>
      </c>
      <c r="H1712" s="193">
        <v>0</v>
      </c>
      <c r="I1712" s="177" t="s">
        <v>3</v>
      </c>
      <c r="J1712" s="65" t="s">
        <v>1555</v>
      </c>
      <c r="K1712" s="66" t="s">
        <v>4289</v>
      </c>
      <c r="L1712" s="67"/>
      <c r="M1712" s="63" t="s">
        <v>3712</v>
      </c>
      <c r="N1712" s="13"/>
      <c r="O1712"/>
      <c r="P1712" t="str">
        <f t="shared" si="400"/>
        <v/>
      </c>
      <c r="Q1712" t="str">
        <f>IF(ISNA(VLOOKUP(AC1712,#REF!,1)),"//","")</f>
        <v/>
      </c>
      <c r="R1712"/>
      <c r="S1712" s="43" t="e">
        <f t="shared" si="401"/>
        <v>#REF!</v>
      </c>
      <c r="T1712" s="92"/>
      <c r="U1712" s="70"/>
      <c r="V1712" s="70"/>
      <c r="W1712" s="44" t="str">
        <f t="shared" si="402"/>
        <v>STD_SIGMA STD_SUB_W</v>
      </c>
      <c r="X1712" s="25" t="str">
        <f t="shared" si="403"/>
        <v>SUMW</v>
      </c>
      <c r="Y1712" s="1">
        <f t="shared" si="404"/>
        <v>1674</v>
      </c>
      <c r="Z1712" t="str">
        <f t="shared" si="405"/>
        <v>ITM_STDDEVPOP</v>
      </c>
      <c r="AA1712" s="161" t="str">
        <f>IF(ISNA(VLOOKUP(X1712,Sheet2!J:J,1,0)),"//","")</f>
        <v>//</v>
      </c>
      <c r="AC1712" s="110" t="str">
        <f t="shared" si="406"/>
        <v>SUMW</v>
      </c>
      <c r="AD1712" t="b">
        <f t="shared" si="407"/>
        <v>1</v>
      </c>
    </row>
    <row r="1713" spans="1:30">
      <c r="A1713" s="56">
        <f t="shared" si="408"/>
        <v>1713</v>
      </c>
      <c r="B1713" s="55">
        <f t="shared" si="409"/>
        <v>1675</v>
      </c>
      <c r="C1713" s="59" t="s">
        <v>4011</v>
      </c>
      <c r="D1713" s="59" t="s">
        <v>7</v>
      </c>
      <c r="E1713" s="65" t="s">
        <v>1485</v>
      </c>
      <c r="F1713" s="65" t="s">
        <v>1485</v>
      </c>
      <c r="G1713" s="193">
        <v>0</v>
      </c>
      <c r="H1713" s="193">
        <v>0</v>
      </c>
      <c r="I1713" s="177" t="s">
        <v>3</v>
      </c>
      <c r="J1713" s="65" t="s">
        <v>1555</v>
      </c>
      <c r="K1713" s="66" t="s">
        <v>4289</v>
      </c>
      <c r="L1713" s="67"/>
      <c r="M1713" s="63" t="s">
        <v>2227</v>
      </c>
      <c r="N1713" s="13"/>
      <c r="O1713"/>
      <c r="P1713" t="str">
        <f t="shared" si="400"/>
        <v/>
      </c>
      <c r="Q1713" t="str">
        <f>IF(ISNA(VLOOKUP(AC1713,#REF!,1)),"//","")</f>
        <v/>
      </c>
      <c r="R1713"/>
      <c r="S1713" s="43" t="e">
        <f t="shared" si="401"/>
        <v>#REF!</v>
      </c>
      <c r="T1713" s="92" t="s">
        <v>2934</v>
      </c>
      <c r="U1713" s="70" t="s">
        <v>2444</v>
      </c>
      <c r="V1713" s="70" t="s">
        <v>2444</v>
      </c>
      <c r="W1713" s="44" t="str">
        <f t="shared" si="402"/>
        <v>"RANI#"</v>
      </c>
      <c r="X1713" s="25" t="str">
        <f t="shared" si="403"/>
        <v>RANI#</v>
      </c>
      <c r="Y1713" s="1">
        <f t="shared" si="404"/>
        <v>1675</v>
      </c>
      <c r="Z1713" t="str">
        <f t="shared" si="405"/>
        <v>ITM_RANI</v>
      </c>
      <c r="AA1713" s="161" t="str">
        <f>IF(ISNA(VLOOKUP(X1713,Sheet2!J:J,1,0)),"//","")</f>
        <v>//</v>
      </c>
      <c r="AC1713" s="110" t="str">
        <f t="shared" si="406"/>
        <v>RANI#</v>
      </c>
      <c r="AD1713" t="b">
        <f t="shared" si="407"/>
        <v>1</v>
      </c>
    </row>
    <row r="1714" spans="1:30">
      <c r="A1714" s="56">
        <f t="shared" si="408"/>
        <v>1714</v>
      </c>
      <c r="B1714" s="55">
        <f t="shared" si="409"/>
        <v>1676</v>
      </c>
      <c r="C1714" s="59" t="s">
        <v>4105</v>
      </c>
      <c r="D1714" s="59" t="s">
        <v>7</v>
      </c>
      <c r="E1714" s="65" t="s">
        <v>1017</v>
      </c>
      <c r="F1714" s="65" t="s">
        <v>1017</v>
      </c>
      <c r="G1714" s="193">
        <v>0</v>
      </c>
      <c r="H1714" s="193">
        <v>0</v>
      </c>
      <c r="I1714" s="177" t="s">
        <v>3</v>
      </c>
      <c r="J1714" s="65" t="s">
        <v>1555</v>
      </c>
      <c r="K1714" s="66" t="s">
        <v>4289</v>
      </c>
      <c r="L1714" s="67"/>
      <c r="M1714" s="63" t="s">
        <v>2490</v>
      </c>
      <c r="N1714" s="13"/>
      <c r="O1714"/>
      <c r="P1714" t="str">
        <f t="shared" ref="P1714:P1778" si="413">IF(E1714=F1714,"","NOT EQUAL")</f>
        <v/>
      </c>
      <c r="Q1714" t="str">
        <f>IF(ISNA(VLOOKUP(AC1714,#REF!,1)),"//","")</f>
        <v/>
      </c>
      <c r="R1714"/>
      <c r="S1714" s="43" t="e">
        <f t="shared" si="401"/>
        <v>#REF!</v>
      </c>
      <c r="T1714" s="92" t="s">
        <v>2444</v>
      </c>
      <c r="U1714" s="70" t="s">
        <v>2444</v>
      </c>
      <c r="V1714" s="70" t="s">
        <v>2444</v>
      </c>
      <c r="W1714" s="44" t="str">
        <f t="shared" si="402"/>
        <v>STD_PRINTER "X"</v>
      </c>
      <c r="X1714" s="25" t="str">
        <f t="shared" si="403"/>
        <v>PRINTERX</v>
      </c>
      <c r="Y1714" s="1">
        <f t="shared" si="404"/>
        <v>1676</v>
      </c>
      <c r="Z1714" t="str">
        <f t="shared" si="405"/>
        <v>ITM_PRINTERX</v>
      </c>
      <c r="AA1714" s="161" t="str">
        <f>IF(ISNA(VLOOKUP(X1714,Sheet2!J:J,1,0)),"//","")</f>
        <v>//</v>
      </c>
      <c r="AC1714" s="110" t="str">
        <f t="shared" si="406"/>
        <v>PRINTERX</v>
      </c>
      <c r="AD1714" t="b">
        <f t="shared" si="407"/>
        <v>1</v>
      </c>
    </row>
    <row r="1715" spans="1:30">
      <c r="A1715" s="56">
        <f t="shared" si="408"/>
        <v>1715</v>
      </c>
      <c r="B1715" s="55">
        <f t="shared" si="409"/>
        <v>1677</v>
      </c>
      <c r="C1715" s="59" t="s">
        <v>4012</v>
      </c>
      <c r="D1715" s="59" t="s">
        <v>7</v>
      </c>
      <c r="E1715" s="65" t="s">
        <v>2543</v>
      </c>
      <c r="F1715" s="65" t="s">
        <v>2543</v>
      </c>
      <c r="G1715" s="193">
        <v>0</v>
      </c>
      <c r="H1715" s="193">
        <v>0</v>
      </c>
      <c r="I1715" s="177" t="s">
        <v>3</v>
      </c>
      <c r="J1715" s="65" t="s">
        <v>1555</v>
      </c>
      <c r="K1715" s="66" t="s">
        <v>4289</v>
      </c>
      <c r="L1715" s="67"/>
      <c r="M1715" s="63" t="s">
        <v>2545</v>
      </c>
      <c r="N1715" s="13"/>
      <c r="O1715"/>
      <c r="P1715" t="str">
        <f t="shared" si="413"/>
        <v/>
      </c>
      <c r="Q1715" t="str">
        <f>IF(ISNA(VLOOKUP(AC1715,#REF!,1)),"//","")</f>
        <v/>
      </c>
      <c r="R1715"/>
      <c r="S1715" s="43" t="e">
        <f t="shared" si="401"/>
        <v>#REF!</v>
      </c>
      <c r="T1715" s="92" t="s">
        <v>2955</v>
      </c>
      <c r="U1715" s="70" t="s">
        <v>2444</v>
      </c>
      <c r="V1715" s="70" t="s">
        <v>2444</v>
      </c>
      <c r="W1715" s="44" t="str">
        <f t="shared" si="402"/>
        <v>"RANGE"</v>
      </c>
      <c r="X1715" s="25" t="str">
        <f t="shared" si="403"/>
        <v>RANGE</v>
      </c>
      <c r="Y1715" s="1">
        <f t="shared" si="404"/>
        <v>1677</v>
      </c>
      <c r="Z1715" t="str">
        <f t="shared" si="405"/>
        <v>ITM_RANGE</v>
      </c>
      <c r="AA1715" s="161" t="str">
        <f>IF(ISNA(VLOOKUP(X1715,Sheet2!J:J,1,0)),"//","")</f>
        <v>//</v>
      </c>
      <c r="AC1715" s="110" t="str">
        <f t="shared" si="406"/>
        <v>RANGE</v>
      </c>
      <c r="AD1715" t="b">
        <f t="shared" si="407"/>
        <v>1</v>
      </c>
    </row>
    <row r="1716" spans="1:30">
      <c r="A1716" s="56">
        <f t="shared" si="408"/>
        <v>1716</v>
      </c>
      <c r="B1716" s="55">
        <f t="shared" si="409"/>
        <v>1678</v>
      </c>
      <c r="C1716" s="59" t="s">
        <v>4013</v>
      </c>
      <c r="D1716" s="59" t="s">
        <v>7</v>
      </c>
      <c r="E1716" s="65" t="s">
        <v>2544</v>
      </c>
      <c r="F1716" s="65" t="s">
        <v>2544</v>
      </c>
      <c r="G1716" s="193">
        <v>0</v>
      </c>
      <c r="H1716" s="193">
        <v>0</v>
      </c>
      <c r="I1716" s="177" t="s">
        <v>3</v>
      </c>
      <c r="J1716" s="65" t="s">
        <v>1555</v>
      </c>
      <c r="K1716" s="66" t="s">
        <v>4289</v>
      </c>
      <c r="L1716" s="67"/>
      <c r="M1716" s="63" t="s">
        <v>2546</v>
      </c>
      <c r="N1716" s="18"/>
      <c r="O1716"/>
      <c r="P1716" t="str">
        <f t="shared" si="413"/>
        <v/>
      </c>
      <c r="Q1716" t="str">
        <f>IF(ISNA(VLOOKUP(AC1716,#REF!,1)),"//","")</f>
        <v/>
      </c>
      <c r="R1716"/>
      <c r="S1716" s="43" t="e">
        <f t="shared" si="401"/>
        <v>#REF!</v>
      </c>
      <c r="T1716" s="92" t="s">
        <v>2955</v>
      </c>
      <c r="U1716" s="70" t="s">
        <v>2444</v>
      </c>
      <c r="V1716" s="70" t="s">
        <v>2444</v>
      </c>
      <c r="W1716" s="44" t="str">
        <f t="shared" si="402"/>
        <v>"RANGE?"</v>
      </c>
      <c r="X1716" s="25" t="str">
        <f t="shared" si="403"/>
        <v>RANGE?</v>
      </c>
      <c r="Y1716" s="1">
        <f t="shared" si="404"/>
        <v>1678</v>
      </c>
      <c r="Z1716" t="str">
        <f t="shared" si="405"/>
        <v>ITM_GETRANGE</v>
      </c>
      <c r="AA1716" s="161" t="str">
        <f>IF(ISNA(VLOOKUP(X1716,Sheet2!J:J,1,0)),"//","")</f>
        <v>//</v>
      </c>
      <c r="AC1716" s="110" t="str">
        <f t="shared" si="406"/>
        <v>RANGE?</v>
      </c>
      <c r="AD1716" t="b">
        <f t="shared" si="407"/>
        <v>1</v>
      </c>
    </row>
    <row r="1717" spans="1:30">
      <c r="A1717" s="56">
        <f t="shared" si="408"/>
        <v>1717</v>
      </c>
      <c r="B1717" s="55">
        <f t="shared" si="409"/>
        <v>1679</v>
      </c>
      <c r="C1717" s="59" t="s">
        <v>4014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7" t="s">
        <v>3</v>
      </c>
      <c r="J1717" s="65" t="s">
        <v>1555</v>
      </c>
      <c r="K1717" s="66" t="s">
        <v>4289</v>
      </c>
      <c r="L1717" s="67"/>
      <c r="M1717" s="63" t="s">
        <v>2234</v>
      </c>
      <c r="N1717" s="18"/>
      <c r="O1717"/>
      <c r="P1717" t="str">
        <f t="shared" si="413"/>
        <v/>
      </c>
      <c r="Q1717" t="str">
        <f>IF(ISNA(VLOOKUP(AC1717,#REF!,1)),"//","")</f>
        <v/>
      </c>
      <c r="R1717"/>
      <c r="S1717" s="43" t="e">
        <f t="shared" si="401"/>
        <v>#REF!</v>
      </c>
      <c r="T1717" s="92" t="s">
        <v>2934</v>
      </c>
      <c r="U1717" s="70" t="s">
        <v>2444</v>
      </c>
      <c r="V1717" s="70" t="s">
        <v>2444</v>
      </c>
      <c r="W1717" s="44" t="str">
        <f t="shared" si="402"/>
        <v>"(-1)" STD_SUP_X</v>
      </c>
      <c r="X1717" s="25" t="str">
        <f t="shared" si="403"/>
        <v>(-1)^X</v>
      </c>
      <c r="Y1717" s="1">
        <f t="shared" si="404"/>
        <v>1679</v>
      </c>
      <c r="Z1717" t="str">
        <f t="shared" si="405"/>
        <v>ITM_M1X</v>
      </c>
      <c r="AA1717" s="161" t="str">
        <f>IF(ISNA(VLOOKUP(X1717,Sheet2!J:J,1,0)),"//","")</f>
        <v/>
      </c>
      <c r="AC1717" s="110" t="str">
        <f t="shared" si="406"/>
        <v>(-1)^X</v>
      </c>
      <c r="AD1717" t="b">
        <f t="shared" si="407"/>
        <v>1</v>
      </c>
    </row>
    <row r="1718" spans="1:30">
      <c r="A1718" s="56">
        <f t="shared" si="408"/>
        <v>1718</v>
      </c>
      <c r="B1718" s="55">
        <f t="shared" si="409"/>
        <v>1680</v>
      </c>
      <c r="C1718" s="59" t="s">
        <v>4816</v>
      </c>
      <c r="D1718" s="59" t="s">
        <v>7</v>
      </c>
      <c r="E1718" s="65" t="s">
        <v>1491</v>
      </c>
      <c r="F1718" s="65" t="s">
        <v>1491</v>
      </c>
      <c r="G1718" s="73">
        <v>0</v>
      </c>
      <c r="H1718" s="73">
        <v>0</v>
      </c>
      <c r="I1718" s="177" t="s">
        <v>3</v>
      </c>
      <c r="J1718" s="65" t="s">
        <v>1555</v>
      </c>
      <c r="K1718" s="66" t="s">
        <v>4289</v>
      </c>
      <c r="L1718" s="67"/>
      <c r="M1718" s="63" t="s">
        <v>2236</v>
      </c>
      <c r="N1718" s="13"/>
      <c r="O1718"/>
      <c r="P1718" t="str">
        <f t="shared" si="413"/>
        <v/>
      </c>
      <c r="Q1718" t="str">
        <f>IF(ISNA(VLOOKUP(AC1718,#REF!,1)),"//","")</f>
        <v/>
      </c>
      <c r="R1718"/>
      <c r="S1718" s="43" t="e">
        <f t="shared" si="401"/>
        <v>#REF!</v>
      </c>
      <c r="T1718" s="92" t="s">
        <v>2444</v>
      </c>
      <c r="U1718" s="70" t="s">
        <v>2444</v>
      </c>
      <c r="V1718" s="70" t="s">
        <v>2444</v>
      </c>
      <c r="W1718" s="44" t="str">
        <f t="shared" si="402"/>
        <v>STD_CROSS "MOD"</v>
      </c>
      <c r="X1718" s="25" t="str">
        <f t="shared" si="403"/>
        <v>CROSSMOD</v>
      </c>
      <c r="Y1718" s="1">
        <f t="shared" si="404"/>
        <v>1680</v>
      </c>
      <c r="Z1718" t="str">
        <f t="shared" si="405"/>
        <v>ITM_XMOD</v>
      </c>
      <c r="AA1718" s="161" t="str">
        <f>IF(ISNA(VLOOKUP(X1718,Sheet2!J:J,1,0)),"//","")</f>
        <v>//</v>
      </c>
      <c r="AC1718" s="110" t="str">
        <f t="shared" si="406"/>
        <v>*MOD</v>
      </c>
      <c r="AD1718" t="b">
        <f t="shared" si="407"/>
        <v>0</v>
      </c>
    </row>
    <row r="1719" spans="1:30">
      <c r="A1719" s="56">
        <f t="shared" si="408"/>
        <v>1719</v>
      </c>
      <c r="B1719" s="55">
        <f t="shared" si="409"/>
        <v>1681</v>
      </c>
      <c r="C1719" s="59" t="s">
        <v>4585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7" t="s">
        <v>3</v>
      </c>
      <c r="J1719" s="65" t="s">
        <v>1555</v>
      </c>
      <c r="K1719" s="66" t="s">
        <v>4289</v>
      </c>
      <c r="L1719" s="67"/>
      <c r="M1719" s="63" t="s">
        <v>2238</v>
      </c>
      <c r="N1719" s="13"/>
      <c r="O1719"/>
      <c r="P1719" t="str">
        <f t="shared" si="413"/>
        <v/>
      </c>
      <c r="Q1719" t="str">
        <f>IF(ISNA(VLOOKUP(AC1719,#REF!,1)),"//","")</f>
        <v/>
      </c>
      <c r="R1719"/>
      <c r="S1719" s="43" t="e">
        <f t="shared" si="401"/>
        <v>#REF!</v>
      </c>
      <c r="T1719" s="92" t="s">
        <v>2444</v>
      </c>
      <c r="U1719" s="70" t="s">
        <v>2444</v>
      </c>
      <c r="V1719" s="70" t="s">
        <v>2444</v>
      </c>
      <c r="W1719" s="44" t="str">
        <f t="shared" si="402"/>
        <v>STD_RIGHT_ARROW "DATE"</v>
      </c>
      <c r="X1719" s="25" t="str">
        <f t="shared" si="403"/>
        <v>&gt;DATE</v>
      </c>
      <c r="Y1719" s="1">
        <f t="shared" si="404"/>
        <v>1681</v>
      </c>
      <c r="Z1719" t="str">
        <f t="shared" si="405"/>
        <v>ITM_toDATE</v>
      </c>
      <c r="AA1719" s="161" t="str">
        <f>IF(ISNA(VLOOKUP(X1719,Sheet2!J:J,1,0)),"//","")</f>
        <v>//</v>
      </c>
      <c r="AC1719" s="110" t="str">
        <f t="shared" si="406"/>
        <v>&gt;DATE</v>
      </c>
      <c r="AD1719" t="b">
        <f t="shared" si="407"/>
        <v>1</v>
      </c>
    </row>
    <row r="1720" spans="1:30" s="17" customFormat="1">
      <c r="A1720" s="56">
        <f t="shared" si="408"/>
        <v>1720</v>
      </c>
      <c r="B1720" s="55">
        <f t="shared" si="409"/>
        <v>1682</v>
      </c>
      <c r="C1720" s="112" t="s">
        <v>4105</v>
      </c>
      <c r="D1720" s="112" t="s">
        <v>7</v>
      </c>
      <c r="E1720" s="137" t="s">
        <v>5030</v>
      </c>
      <c r="F1720" s="137" t="s">
        <v>5033</v>
      </c>
      <c r="G1720" s="194">
        <v>0</v>
      </c>
      <c r="H1720" s="194">
        <v>0</v>
      </c>
      <c r="I1720" s="177" t="s">
        <v>3</v>
      </c>
      <c r="J1720" s="65" t="s">
        <v>1555</v>
      </c>
      <c r="K1720" s="66" t="s">
        <v>4289</v>
      </c>
      <c r="M1720" s="138" t="s">
        <v>5039</v>
      </c>
      <c r="N1720" s="16"/>
      <c r="P1720" s="17" t="str">
        <f t="shared" si="413"/>
        <v>NOT EQUAL</v>
      </c>
      <c r="Q1720" s="17" t="str">
        <f>IF(ISNA(VLOOKUP(AC1720,#REF!,1)),"//","")</f>
        <v/>
      </c>
      <c r="S1720" s="43" t="e">
        <f t="shared" si="401"/>
        <v>#REF!</v>
      </c>
      <c r="T1720" s="110" t="s">
        <v>2444</v>
      </c>
      <c r="U1720" s="117" t="s">
        <v>2444</v>
      </c>
      <c r="V1720" s="117" t="s">
        <v>2444</v>
      </c>
      <c r="W1720" s="44" t="str">
        <f t="shared" si="402"/>
        <v>"S" STD_SUB_N</v>
      </c>
      <c r="X1720" s="25" t="str">
        <f t="shared" si="403"/>
        <v>SN</v>
      </c>
      <c r="Y1720" s="1">
        <f t="shared" si="404"/>
        <v>1682</v>
      </c>
      <c r="Z1720" t="str">
        <f t="shared" si="405"/>
        <v>ITM_sn</v>
      </c>
      <c r="AA1720" s="161" t="str">
        <f>IF(ISNA(VLOOKUP(X1720,Sheet2!J:J,1,0)),"//","")</f>
        <v>//</v>
      </c>
      <c r="AC1720" s="110" t="str">
        <f t="shared" si="406"/>
        <v>SN</v>
      </c>
      <c r="AD1720" t="b">
        <f t="shared" si="407"/>
        <v>1</v>
      </c>
    </row>
    <row r="1721" spans="1:30" s="17" customFormat="1">
      <c r="A1721" s="56">
        <f t="shared" si="408"/>
        <v>1721</v>
      </c>
      <c r="B1721" s="55">
        <f t="shared" si="409"/>
        <v>1683</v>
      </c>
      <c r="C1721" s="112" t="s">
        <v>4105</v>
      </c>
      <c r="D1721" s="112" t="s">
        <v>7</v>
      </c>
      <c r="E1721" s="137" t="s">
        <v>5031</v>
      </c>
      <c r="F1721" s="137" t="s">
        <v>5034</v>
      </c>
      <c r="G1721" s="194">
        <v>0</v>
      </c>
      <c r="H1721" s="194">
        <v>0</v>
      </c>
      <c r="I1721" s="177" t="s">
        <v>3</v>
      </c>
      <c r="J1721" s="65" t="s">
        <v>1555</v>
      </c>
      <c r="K1721" s="66" t="s">
        <v>4289</v>
      </c>
      <c r="M1721" s="138" t="s">
        <v>5040</v>
      </c>
      <c r="N1721" s="16"/>
      <c r="P1721" s="17" t="str">
        <f t="shared" si="413"/>
        <v>NOT EQUAL</v>
      </c>
      <c r="Q1721" s="17" t="str">
        <f>IF(ISNA(VLOOKUP(AC1721,#REF!,1)),"//","")</f>
        <v/>
      </c>
      <c r="S1721" s="43" t="e">
        <f t="shared" si="401"/>
        <v>#REF!</v>
      </c>
      <c r="T1721" s="110" t="s">
        <v>2444</v>
      </c>
      <c r="U1721" s="117" t="s">
        <v>2444</v>
      </c>
      <c r="V1721" s="117" t="s">
        <v>2444</v>
      </c>
      <c r="W1721" s="44" t="str">
        <f t="shared" si="402"/>
        <v>"C" STD_SUB_N</v>
      </c>
      <c r="X1721" s="25" t="str">
        <f t="shared" si="403"/>
        <v>CN</v>
      </c>
      <c r="Y1721" s="1">
        <f t="shared" si="404"/>
        <v>1683</v>
      </c>
      <c r="Z1721" t="str">
        <f t="shared" si="405"/>
        <v>ITM_cn</v>
      </c>
      <c r="AA1721" s="161" t="str">
        <f>IF(ISNA(VLOOKUP(X1721,Sheet2!J:J,1,0)),"//","")</f>
        <v>//</v>
      </c>
      <c r="AC1721" s="110" t="str">
        <f t="shared" si="406"/>
        <v>CN</v>
      </c>
      <c r="AD1721" t="b">
        <f t="shared" si="407"/>
        <v>1</v>
      </c>
    </row>
    <row r="1722" spans="1:30" s="17" customFormat="1">
      <c r="A1722" s="56">
        <f t="shared" si="408"/>
        <v>1722</v>
      </c>
      <c r="B1722" s="55">
        <f t="shared" si="409"/>
        <v>1684</v>
      </c>
      <c r="C1722" s="112" t="s">
        <v>4105</v>
      </c>
      <c r="D1722" s="112" t="s">
        <v>7</v>
      </c>
      <c r="E1722" s="137" t="s">
        <v>5032</v>
      </c>
      <c r="F1722" s="137" t="s">
        <v>5035</v>
      </c>
      <c r="G1722" s="194">
        <v>0</v>
      </c>
      <c r="H1722" s="194">
        <v>0</v>
      </c>
      <c r="I1722" s="177" t="s">
        <v>3</v>
      </c>
      <c r="J1722" s="65" t="s">
        <v>1555</v>
      </c>
      <c r="K1722" s="66" t="s">
        <v>4289</v>
      </c>
      <c r="M1722" s="138" t="s">
        <v>5041</v>
      </c>
      <c r="N1722" s="16"/>
      <c r="P1722" s="17" t="str">
        <f t="shared" si="413"/>
        <v>NOT EQUAL</v>
      </c>
      <c r="Q1722" s="17" t="str">
        <f>IF(ISNA(VLOOKUP(AC1722,#REF!,1)),"//","")</f>
        <v/>
      </c>
      <c r="S1722" s="43" t="e">
        <f t="shared" si="401"/>
        <v>#REF!</v>
      </c>
      <c r="T1722" s="110" t="s">
        <v>2444</v>
      </c>
      <c r="U1722" s="117" t="s">
        <v>2444</v>
      </c>
      <c r="V1722" s="117" t="s">
        <v>2444</v>
      </c>
      <c r="W1722" s="44" t="str">
        <f t="shared" si="402"/>
        <v>"D" STD_SUB_N</v>
      </c>
      <c r="X1722" s="25" t="str">
        <f t="shared" si="403"/>
        <v>DN</v>
      </c>
      <c r="Y1722" s="1">
        <f t="shared" si="404"/>
        <v>1684</v>
      </c>
      <c r="Z1722" t="str">
        <f t="shared" si="405"/>
        <v>ITM_dn</v>
      </c>
      <c r="AA1722" s="161" t="str">
        <f>IF(ISNA(VLOOKUP(X1722,Sheet2!J:J,1,0)),"//","")</f>
        <v>//</v>
      </c>
      <c r="AC1722" s="110" t="str">
        <f t="shared" si="406"/>
        <v>DN</v>
      </c>
      <c r="AD1722" t="b">
        <f t="shared" si="407"/>
        <v>1</v>
      </c>
    </row>
    <row r="1723" spans="1:30">
      <c r="A1723" s="56">
        <f t="shared" si="408"/>
        <v>1723</v>
      </c>
      <c r="B1723" s="55">
        <f t="shared" si="409"/>
        <v>1685</v>
      </c>
      <c r="C1723" s="59" t="s">
        <v>4570</v>
      </c>
      <c r="D1723" s="59" t="s">
        <v>7</v>
      </c>
      <c r="E1723" s="65" t="s">
        <v>1494</v>
      </c>
      <c r="F1723" s="65" t="s">
        <v>449</v>
      </c>
      <c r="G1723" s="73">
        <v>0</v>
      </c>
      <c r="H1723" s="73">
        <v>0</v>
      </c>
      <c r="I1723" s="177" t="s">
        <v>3</v>
      </c>
      <c r="J1723" s="65" t="s">
        <v>1555</v>
      </c>
      <c r="K1723" s="66" t="s">
        <v>4289</v>
      </c>
      <c r="L1723" s="67"/>
      <c r="M1723" s="63" t="s">
        <v>2242</v>
      </c>
      <c r="N1723" s="13"/>
      <c r="O1723"/>
      <c r="P1723" t="str">
        <f t="shared" si="413"/>
        <v>NOT EQUAL</v>
      </c>
      <c r="Q1723" t="str">
        <f>IF(ISNA(VLOOKUP(AC1723,#REF!,1)),"//","")</f>
        <v/>
      </c>
      <c r="R1723"/>
      <c r="S1723" s="43" t="e">
        <f t="shared" si="401"/>
        <v>#REF!</v>
      </c>
      <c r="T1723" s="92" t="s">
        <v>2933</v>
      </c>
      <c r="U1723" s="70" t="s">
        <v>2444</v>
      </c>
      <c r="V1723" s="70" t="s">
        <v>2444</v>
      </c>
      <c r="W1723" s="44" t="str">
        <f t="shared" si="402"/>
        <v>STD_RIGHT_ARROW "HR"</v>
      </c>
      <c r="X1723" s="25" t="str">
        <f t="shared" si="403"/>
        <v>&gt;HR</v>
      </c>
      <c r="Y1723" s="1">
        <f t="shared" si="404"/>
        <v>1685</v>
      </c>
      <c r="Z1723" t="str">
        <f t="shared" si="405"/>
        <v>ITM_toHR</v>
      </c>
      <c r="AA1723" s="161" t="str">
        <f>IF(ISNA(VLOOKUP(X1723,Sheet2!J:J,1,0)),"//","")</f>
        <v>//</v>
      </c>
      <c r="AC1723" s="110" t="str">
        <f t="shared" si="406"/>
        <v>&gt;HR</v>
      </c>
      <c r="AD1723" t="b">
        <f t="shared" si="407"/>
        <v>1</v>
      </c>
    </row>
    <row r="1724" spans="1:30">
      <c r="A1724" s="56">
        <f t="shared" si="408"/>
        <v>1724</v>
      </c>
      <c r="B1724" s="55">
        <f t="shared" si="409"/>
        <v>1686</v>
      </c>
      <c r="C1724" s="59" t="s">
        <v>4571</v>
      </c>
      <c r="D1724" s="59" t="s">
        <v>3090</v>
      </c>
      <c r="E1724" s="65" t="s">
        <v>1495</v>
      </c>
      <c r="F1724" s="65" t="s">
        <v>450</v>
      </c>
      <c r="G1724" s="73">
        <v>0</v>
      </c>
      <c r="H1724" s="73">
        <v>0</v>
      </c>
      <c r="I1724" s="177" t="s">
        <v>3</v>
      </c>
      <c r="J1724" s="65" t="s">
        <v>1555</v>
      </c>
      <c r="K1724" s="66" t="s">
        <v>4289</v>
      </c>
      <c r="L1724" s="67" t="s">
        <v>1019</v>
      </c>
      <c r="M1724" s="63" t="s">
        <v>2243</v>
      </c>
      <c r="N1724" s="13"/>
      <c r="O1724"/>
      <c r="P1724" t="str">
        <f t="shared" si="413"/>
        <v/>
      </c>
      <c r="Q1724" t="str">
        <f>IF(ISNA(VLOOKUP(AC1724,#REF!,1)),"//","")</f>
        <v/>
      </c>
      <c r="R1724"/>
      <c r="S1724" s="43" t="e">
        <f t="shared" si="401"/>
        <v>#REF!</v>
      </c>
      <c r="T1724" s="92" t="s">
        <v>2933</v>
      </c>
      <c r="U1724" s="70" t="s">
        <v>2868</v>
      </c>
      <c r="V1724" s="70" t="s">
        <v>2444</v>
      </c>
      <c r="W1724" s="44" t="str">
        <f t="shared" si="402"/>
        <v>STD_RIGHT_ARROW "H.MS"</v>
      </c>
      <c r="X1724" s="25" t="str">
        <f t="shared" si="403"/>
        <v>&gt;H.MS</v>
      </c>
      <c r="Y1724" s="1">
        <f t="shared" si="404"/>
        <v>1686</v>
      </c>
      <c r="Z1724" t="str">
        <f t="shared" si="405"/>
        <v>ITM_toHMS</v>
      </c>
      <c r="AA1724" s="161" t="str">
        <f>IF(ISNA(VLOOKUP(X1724,Sheet2!J:J,1,0)),"//","")</f>
        <v>//</v>
      </c>
      <c r="AC1724" s="110" t="str">
        <f t="shared" si="406"/>
        <v>&gt;H.MS</v>
      </c>
      <c r="AD1724" t="b">
        <f t="shared" si="407"/>
        <v>1</v>
      </c>
    </row>
    <row r="1725" spans="1:30">
      <c r="A1725" s="56">
        <f t="shared" si="408"/>
        <v>1725</v>
      </c>
      <c r="B1725" s="55">
        <f t="shared" si="409"/>
        <v>1687</v>
      </c>
      <c r="C1725" s="59" t="s">
        <v>4016</v>
      </c>
      <c r="D1725" s="69" t="s">
        <v>451</v>
      </c>
      <c r="E1725" s="65" t="s">
        <v>452</v>
      </c>
      <c r="F1725" s="65" t="s">
        <v>1496</v>
      </c>
      <c r="G1725" s="73">
        <v>2</v>
      </c>
      <c r="H1725" s="73">
        <v>16</v>
      </c>
      <c r="I1725" s="177" t="s">
        <v>3</v>
      </c>
      <c r="J1725" s="65" t="s">
        <v>1555</v>
      </c>
      <c r="K1725" s="66" t="s">
        <v>4289</v>
      </c>
      <c r="L1725" s="59"/>
      <c r="M1725" s="63" t="s">
        <v>2244</v>
      </c>
      <c r="N1725" s="13"/>
      <c r="O1725"/>
      <c r="P1725" t="str">
        <f t="shared" si="413"/>
        <v>NOT EQUAL</v>
      </c>
      <c r="Q1725" t="str">
        <f>IF(ISNA(VLOOKUP(AC1725,#REF!,1)),"//","")</f>
        <v/>
      </c>
      <c r="R1725"/>
      <c r="S1725" s="43" t="e">
        <f t="shared" si="401"/>
        <v>#REF!</v>
      </c>
      <c r="T1725" s="92" t="s">
        <v>2933</v>
      </c>
      <c r="U1725" s="70" t="s">
        <v>2868</v>
      </c>
      <c r="V1725" s="70" t="s">
        <v>2444</v>
      </c>
      <c r="W1725" s="44" t="str">
        <f t="shared" si="402"/>
        <v>STD_RIGHT_ARROW "INT"</v>
      </c>
      <c r="X1725" s="25" t="str">
        <f t="shared" si="403"/>
        <v>&gt;INT</v>
      </c>
      <c r="Y1725" s="1">
        <f t="shared" si="404"/>
        <v>1687</v>
      </c>
      <c r="Z1725" t="str">
        <f t="shared" si="405"/>
        <v>ITM_toINT</v>
      </c>
      <c r="AA1725" s="161" t="str">
        <f>IF(ISNA(VLOOKUP(X1725,Sheet2!J:J,1,0)),"//","")</f>
        <v>//</v>
      </c>
      <c r="AC1725" s="110" t="str">
        <f t="shared" si="406"/>
        <v>&gt;INT</v>
      </c>
      <c r="AD1725" t="b">
        <f t="shared" si="407"/>
        <v>1</v>
      </c>
    </row>
    <row r="1726" spans="1:30" s="17" customFormat="1">
      <c r="A1726" s="56">
        <f t="shared" si="408"/>
        <v>1726</v>
      </c>
      <c r="B1726" s="55">
        <f t="shared" si="409"/>
        <v>1688</v>
      </c>
      <c r="C1726" s="112" t="s">
        <v>4105</v>
      </c>
      <c r="D1726" s="112" t="s">
        <v>7</v>
      </c>
      <c r="E1726" s="137" t="str">
        <f t="shared" ref="E1726" si="414">CHAR(34)&amp;IF(B1726&lt;10,"000",IF(B1726&lt;100,"00",IF(B1726&lt;1000,"0","")))&amp;$B1726&amp;CHAR(34)</f>
        <v>"1688"</v>
      </c>
      <c r="F1726" s="113" t="str">
        <f t="shared" ref="F1726" si="415">E1726</f>
        <v>"1688"</v>
      </c>
      <c r="G1726" s="194">
        <v>0</v>
      </c>
      <c r="H1726" s="194">
        <v>0</v>
      </c>
      <c r="I1726" s="181" t="s">
        <v>28</v>
      </c>
      <c r="J1726" s="65" t="s">
        <v>1555</v>
      </c>
      <c r="K1726" s="66" t="s">
        <v>4289</v>
      </c>
      <c r="M1726" s="138" t="str">
        <f t="shared" ref="M1726" si="416">"ITM_"&amp;IF(B1726&lt;10,"000",IF(B1726&lt;100,"00",IF(B1726&lt;1000,"0","")))&amp;$B1726</f>
        <v>ITM_1688</v>
      </c>
      <c r="N1726" s="16"/>
      <c r="P1726" s="17" t="str">
        <f t="shared" si="413"/>
        <v/>
      </c>
      <c r="Q1726" s="17" t="str">
        <f>IF(ISNA(VLOOKUP(AC1726,#REF!,1)),"//","")</f>
        <v/>
      </c>
      <c r="S1726" s="43" t="e">
        <f t="shared" si="401"/>
        <v>#REF!</v>
      </c>
      <c r="T1726" s="110" t="s">
        <v>2444</v>
      </c>
      <c r="U1726" s="117" t="s">
        <v>2444</v>
      </c>
      <c r="V1726" s="117" t="s">
        <v>2444</v>
      </c>
      <c r="W1726" s="44" t="str">
        <f t="shared" si="402"/>
        <v/>
      </c>
      <c r="X1726" s="25" t="str">
        <f t="shared" si="403"/>
        <v/>
      </c>
      <c r="Y1726" s="1">
        <f t="shared" si="404"/>
        <v>1688</v>
      </c>
      <c r="Z1726" t="str">
        <f t="shared" si="405"/>
        <v>ITM_1688</v>
      </c>
      <c r="AA1726" s="161" t="str">
        <f>IF(ISNA(VLOOKUP(X1726,Sheet2!J:J,1,0)),"//","")</f>
        <v/>
      </c>
      <c r="AC1726" s="110" t="str">
        <f t="shared" si="406"/>
        <v/>
      </c>
      <c r="AD1726" t="b">
        <f t="shared" si="407"/>
        <v>1</v>
      </c>
    </row>
    <row r="1727" spans="1:30">
      <c r="A1727" s="56">
        <f t="shared" si="408"/>
        <v>1727</v>
      </c>
      <c r="B1727" s="55">
        <f t="shared" si="409"/>
        <v>1689</v>
      </c>
      <c r="C1727" s="59" t="s">
        <v>4017</v>
      </c>
      <c r="D1727" s="59" t="s">
        <v>3090</v>
      </c>
      <c r="E1727" s="65" t="s">
        <v>2928</v>
      </c>
      <c r="F1727" s="65" t="s">
        <v>2930</v>
      </c>
      <c r="G1727" s="193">
        <v>0</v>
      </c>
      <c r="H1727" s="193">
        <v>0</v>
      </c>
      <c r="I1727" s="65" t="s">
        <v>1</v>
      </c>
      <c r="J1727" s="65" t="s">
        <v>1555</v>
      </c>
      <c r="K1727" s="66" t="s">
        <v>4289</v>
      </c>
      <c r="L1727" s="67" t="s">
        <v>2454</v>
      </c>
      <c r="M1727" s="63" t="s">
        <v>2246</v>
      </c>
      <c r="N1727" s="13"/>
      <c r="O1727"/>
      <c r="P1727" t="str">
        <f t="shared" si="413"/>
        <v>NOT EQUAL</v>
      </c>
      <c r="Q1727" t="str">
        <f>IF(ISNA(VLOOKUP(AC1727,#REF!,1)),"//","")</f>
        <v/>
      </c>
      <c r="R1727"/>
      <c r="S1727" s="43" t="e">
        <f t="shared" si="401"/>
        <v>#REF!</v>
      </c>
      <c r="T1727" s="92" t="s">
        <v>2444</v>
      </c>
      <c r="U1727" s="70" t="s">
        <v>2444</v>
      </c>
      <c r="V1727" s="70" t="s">
        <v>2444</v>
      </c>
      <c r="W1727" s="44" t="str">
        <f t="shared" si="402"/>
        <v/>
      </c>
      <c r="X1727" s="25" t="str">
        <f t="shared" si="403"/>
        <v/>
      </c>
      <c r="Y1727" s="1">
        <f t="shared" si="404"/>
        <v>1689</v>
      </c>
      <c r="Z1727" t="str">
        <f t="shared" si="405"/>
        <v>ITM_toPOL</v>
      </c>
      <c r="AA1727" s="161" t="str">
        <f>IF(ISNA(VLOOKUP(X1727,Sheet2!J:J,1,0)),"//","")</f>
        <v/>
      </c>
      <c r="AC1727" s="110" t="str">
        <f t="shared" si="406"/>
        <v/>
      </c>
      <c r="AD1727" t="b">
        <f t="shared" si="407"/>
        <v>1</v>
      </c>
    </row>
    <row r="1728" spans="1:30" s="17" customFormat="1">
      <c r="A1728" s="56">
        <f t="shared" si="408"/>
        <v>1728</v>
      </c>
      <c r="B1728" s="55">
        <f t="shared" si="409"/>
        <v>1690</v>
      </c>
      <c r="C1728" s="112" t="s">
        <v>4105</v>
      </c>
      <c r="D1728" s="112" t="s">
        <v>7</v>
      </c>
      <c r="E1728" s="137" t="str">
        <f t="shared" ref="E1728" si="417">CHAR(34)&amp;IF(B1728&lt;10,"000",IF(B1728&lt;100,"00",IF(B1728&lt;1000,"0","")))&amp;$B1728&amp;CHAR(34)</f>
        <v>"1690"</v>
      </c>
      <c r="F1728" s="113" t="str">
        <f t="shared" ref="F1728" si="418">E1728</f>
        <v>"1690"</v>
      </c>
      <c r="G1728" s="194">
        <v>0</v>
      </c>
      <c r="H1728" s="194">
        <v>0</v>
      </c>
      <c r="I1728" s="181" t="s">
        <v>28</v>
      </c>
      <c r="J1728" s="65" t="s">
        <v>1555</v>
      </c>
      <c r="K1728" s="66" t="s">
        <v>4289</v>
      </c>
      <c r="M1728" s="138" t="str">
        <f t="shared" ref="M1728" si="419">"ITM_"&amp;IF(B1728&lt;10,"000",IF(B1728&lt;100,"00",IF(B1728&lt;1000,"0","")))&amp;$B1728</f>
        <v>ITM_1690</v>
      </c>
      <c r="N1728" s="16"/>
      <c r="P1728" s="17" t="str">
        <f t="shared" si="413"/>
        <v/>
      </c>
      <c r="Q1728" s="17" t="str">
        <f>IF(ISNA(VLOOKUP(AC1728,#REF!,1)),"//","")</f>
        <v/>
      </c>
      <c r="S1728" s="43" t="e">
        <f t="shared" si="401"/>
        <v>#REF!</v>
      </c>
      <c r="T1728" s="110" t="s">
        <v>2444</v>
      </c>
      <c r="U1728" s="117" t="s">
        <v>2444</v>
      </c>
      <c r="V1728" s="117" t="s">
        <v>2444</v>
      </c>
      <c r="W1728" s="44" t="str">
        <f t="shared" si="402"/>
        <v/>
      </c>
      <c r="X1728" s="25" t="str">
        <f t="shared" si="403"/>
        <v/>
      </c>
      <c r="Y1728" s="1">
        <f t="shared" si="404"/>
        <v>1690</v>
      </c>
      <c r="Z1728" t="str">
        <f t="shared" si="405"/>
        <v>ITM_1690</v>
      </c>
      <c r="AA1728" s="161" t="str">
        <f>IF(ISNA(VLOOKUP(X1728,Sheet2!J:J,1,0)),"//","")</f>
        <v/>
      </c>
      <c r="AC1728" s="110" t="str">
        <f t="shared" si="406"/>
        <v/>
      </c>
      <c r="AD1728" t="b">
        <f t="shared" si="407"/>
        <v>1</v>
      </c>
    </row>
    <row r="1729" spans="1:30">
      <c r="A1729" s="56">
        <f t="shared" si="408"/>
        <v>1729</v>
      </c>
      <c r="B1729" s="55">
        <f t="shared" si="409"/>
        <v>1691</v>
      </c>
      <c r="C1729" s="59" t="s">
        <v>4018</v>
      </c>
      <c r="D1729" s="59" t="s">
        <v>7</v>
      </c>
      <c r="E1729" s="65" t="s">
        <v>1499</v>
      </c>
      <c r="F1729" s="65" t="s">
        <v>449</v>
      </c>
      <c r="G1729" s="193">
        <v>0</v>
      </c>
      <c r="H1729" s="193">
        <v>0</v>
      </c>
      <c r="I1729" s="177" t="s">
        <v>3</v>
      </c>
      <c r="J1729" s="65" t="s">
        <v>1555</v>
      </c>
      <c r="K1729" s="66" t="s">
        <v>4289</v>
      </c>
      <c r="L1729" s="67"/>
      <c r="M1729" s="63" t="s">
        <v>2248</v>
      </c>
      <c r="N1729" s="13"/>
      <c r="O1729"/>
      <c r="P1729" t="str">
        <f t="shared" si="413"/>
        <v>NOT EQUAL</v>
      </c>
      <c r="Q1729" t="str">
        <f>IF(ISNA(VLOOKUP(AC1729,#REF!,1)),"//","")</f>
        <v/>
      </c>
      <c r="R1729"/>
      <c r="S1729" s="43" t="e">
        <f t="shared" si="401"/>
        <v>#REF!</v>
      </c>
      <c r="T1729" s="95" t="s">
        <v>2957</v>
      </c>
      <c r="U1729" s="70" t="s">
        <v>2444</v>
      </c>
      <c r="V1729" s="70" t="s">
        <v>2444</v>
      </c>
      <c r="W1729" s="44" t="str">
        <f t="shared" si="402"/>
        <v>STD_RIGHT_ARROW "REAL"</v>
      </c>
      <c r="X1729" s="25" t="str">
        <f t="shared" si="403"/>
        <v>&gt;REAL</v>
      </c>
      <c r="Y1729" s="1">
        <f t="shared" si="404"/>
        <v>1691</v>
      </c>
      <c r="Z1729" t="str">
        <f t="shared" si="405"/>
        <v>ITM_toREAL</v>
      </c>
      <c r="AA1729" s="161" t="str">
        <f>IF(ISNA(VLOOKUP(X1729,Sheet2!J:J,1,0)),"//","")</f>
        <v/>
      </c>
      <c r="AC1729" s="110" t="str">
        <f t="shared" si="406"/>
        <v>&gt;REAL</v>
      </c>
      <c r="AD1729" t="b">
        <f t="shared" si="407"/>
        <v>1</v>
      </c>
    </row>
    <row r="1730" spans="1:30">
      <c r="A1730" s="56">
        <f t="shared" si="408"/>
        <v>1730</v>
      </c>
      <c r="B1730" s="55">
        <f t="shared" si="409"/>
        <v>1692</v>
      </c>
      <c r="C1730" s="59" t="s">
        <v>4019</v>
      </c>
      <c r="D1730" s="59" t="s">
        <v>3090</v>
      </c>
      <c r="E1730" s="65" t="s">
        <v>2929</v>
      </c>
      <c r="F1730" s="65" t="s">
        <v>2931</v>
      </c>
      <c r="G1730" s="193">
        <v>0</v>
      </c>
      <c r="H1730" s="193">
        <v>0</v>
      </c>
      <c r="I1730" s="65" t="s">
        <v>1</v>
      </c>
      <c r="J1730" s="65" t="s">
        <v>1555</v>
      </c>
      <c r="K1730" s="66" t="s">
        <v>4289</v>
      </c>
      <c r="L1730" s="67" t="s">
        <v>2455</v>
      </c>
      <c r="M1730" s="63" t="s">
        <v>2249</v>
      </c>
      <c r="N1730" s="13"/>
      <c r="O1730"/>
      <c r="P1730" t="str">
        <f t="shared" si="413"/>
        <v>NOT EQUAL</v>
      </c>
      <c r="Q1730" t="str">
        <f>IF(ISNA(VLOOKUP(AC1730,#REF!,1)),"//","")</f>
        <v/>
      </c>
      <c r="R1730"/>
      <c r="S1730" s="43" t="e">
        <f t="shared" si="401"/>
        <v>#REF!</v>
      </c>
      <c r="T1730" s="92" t="s">
        <v>2444</v>
      </c>
      <c r="U1730" s="70" t="s">
        <v>2444</v>
      </c>
      <c r="V1730" s="70" t="s">
        <v>2444</v>
      </c>
      <c r="W1730" s="44" t="str">
        <f t="shared" si="402"/>
        <v/>
      </c>
      <c r="X1730" s="25" t="str">
        <f t="shared" si="403"/>
        <v/>
      </c>
      <c r="Y1730" s="1">
        <f t="shared" si="404"/>
        <v>1692</v>
      </c>
      <c r="Z1730" t="str">
        <f t="shared" si="405"/>
        <v>ITM_toREC</v>
      </c>
      <c r="AA1730" s="161" t="str">
        <f>IF(ISNA(VLOOKUP(X1730,Sheet2!J:J,1,0)),"//","")</f>
        <v/>
      </c>
      <c r="AC1730" s="110" t="str">
        <f t="shared" si="406"/>
        <v/>
      </c>
      <c r="AD1730" t="b">
        <f t="shared" si="407"/>
        <v>1</v>
      </c>
    </row>
    <row r="1731" spans="1:30">
      <c r="A1731" s="56">
        <f t="shared" si="408"/>
        <v>1731</v>
      </c>
      <c r="B1731" s="55">
        <f t="shared" si="409"/>
        <v>1693</v>
      </c>
      <c r="C1731" s="59" t="s">
        <v>4020</v>
      </c>
      <c r="D1731" s="69" t="s">
        <v>7</v>
      </c>
      <c r="E1731" s="65" t="s">
        <v>454</v>
      </c>
      <c r="F1731" s="65" t="s">
        <v>454</v>
      </c>
      <c r="G1731" s="193">
        <v>0</v>
      </c>
      <c r="H1731" s="193">
        <v>0</v>
      </c>
      <c r="I1731" s="177" t="s">
        <v>3</v>
      </c>
      <c r="J1731" s="65" t="s">
        <v>1555</v>
      </c>
      <c r="K1731" s="66" t="s">
        <v>4289</v>
      </c>
      <c r="L1731" s="59"/>
      <c r="M1731" s="63" t="s">
        <v>2250</v>
      </c>
      <c r="N1731" s="13"/>
      <c r="O1731"/>
      <c r="P1731" t="str">
        <f t="shared" si="413"/>
        <v/>
      </c>
      <c r="Q1731" t="str">
        <f>IF(ISNA(VLOOKUP(AC1731,#REF!,1)),"//","")</f>
        <v/>
      </c>
      <c r="R1731"/>
      <c r="S1731" s="43" t="e">
        <f t="shared" si="401"/>
        <v>#REF!</v>
      </c>
      <c r="T1731" s="92" t="s">
        <v>2933</v>
      </c>
      <c r="U1731" s="70" t="s">
        <v>2444</v>
      </c>
      <c r="V1731" s="70" t="s">
        <v>2444</v>
      </c>
      <c r="W1731" s="44" t="str">
        <f t="shared" si="402"/>
        <v>"D" STD_RIGHT_ARROW "D.MS"</v>
      </c>
      <c r="X1731" s="25" t="str">
        <f t="shared" si="403"/>
        <v>D&gt;D.MS</v>
      </c>
      <c r="Y1731" s="1">
        <f t="shared" si="404"/>
        <v>1693</v>
      </c>
      <c r="Z1731" t="str">
        <f t="shared" si="405"/>
        <v>ITM_DtoDMS</v>
      </c>
      <c r="AA1731" s="161" t="str">
        <f>IF(ISNA(VLOOKUP(X1731,Sheet2!J:J,1,0)),"//","")</f>
        <v>//</v>
      </c>
      <c r="AC1731" s="110" t="str">
        <f t="shared" si="406"/>
        <v>D&gt;D.MS</v>
      </c>
      <c r="AD1731" t="b">
        <f t="shared" si="407"/>
        <v>1</v>
      </c>
    </row>
    <row r="1732" spans="1:30">
      <c r="A1732" s="56">
        <f t="shared" si="408"/>
        <v>1732</v>
      </c>
      <c r="B1732" s="55">
        <f t="shared" si="409"/>
        <v>1694</v>
      </c>
      <c r="C1732" s="59" t="s">
        <v>4021</v>
      </c>
      <c r="D1732" s="59" t="s">
        <v>2774</v>
      </c>
      <c r="E1732" s="65" t="s">
        <v>920</v>
      </c>
      <c r="F1732" s="65" t="s">
        <v>920</v>
      </c>
      <c r="G1732" s="193">
        <v>0</v>
      </c>
      <c r="H1732" s="193">
        <v>0</v>
      </c>
      <c r="I1732" s="177" t="s">
        <v>3</v>
      </c>
      <c r="J1732" s="65" t="s">
        <v>1555</v>
      </c>
      <c r="K1732" s="66" t="s">
        <v>4289</v>
      </c>
      <c r="L1732" s="67"/>
      <c r="M1732" s="63" t="s">
        <v>3713</v>
      </c>
      <c r="N1732" s="13"/>
      <c r="O1732"/>
      <c r="P1732" t="str">
        <f t="shared" si="413"/>
        <v/>
      </c>
      <c r="Q1732" t="str">
        <f>IF(ISNA(VLOOKUP(AC1732,#REF!,1)),"//","")</f>
        <v/>
      </c>
      <c r="R1732"/>
      <c r="S1732" s="43" t="e">
        <f t="shared" si="401"/>
        <v>#REF!</v>
      </c>
      <c r="T1732" s="95"/>
      <c r="U1732" s="70"/>
      <c r="V1732" s="70"/>
      <c r="W1732" s="44" t="str">
        <f t="shared" si="402"/>
        <v>STD_LEFT_RIGHT_ARROWS</v>
      </c>
      <c r="X1732" s="25" t="str">
        <f t="shared" si="403"/>
        <v>&lt;&gt;</v>
      </c>
      <c r="Y1732" s="1">
        <f t="shared" si="404"/>
        <v>1694</v>
      </c>
      <c r="Z1732" t="str">
        <f t="shared" si="405"/>
        <v>ITM_SHUFFLE</v>
      </c>
      <c r="AA1732" s="161" t="str">
        <f>IF(ISNA(VLOOKUP(X1732,Sheet2!J:J,1,0)),"//","")</f>
        <v>//</v>
      </c>
      <c r="AC1732" s="110" t="str">
        <f t="shared" si="406"/>
        <v>&lt;&gt;</v>
      </c>
      <c r="AD1732" t="b">
        <f t="shared" si="407"/>
        <v>1</v>
      </c>
    </row>
    <row r="1733" spans="1:30">
      <c r="A1733" s="56">
        <f t="shared" si="408"/>
        <v>1733</v>
      </c>
      <c r="B1733" s="55">
        <f t="shared" si="409"/>
        <v>1695</v>
      </c>
      <c r="C1733" s="59" t="s">
        <v>4022</v>
      </c>
      <c r="D1733" s="59" t="s">
        <v>7</v>
      </c>
      <c r="E1733" s="65" t="s">
        <v>1501</v>
      </c>
      <c r="F1733" s="65" t="s">
        <v>1501</v>
      </c>
      <c r="G1733" s="193">
        <v>0</v>
      </c>
      <c r="H1733" s="193">
        <v>0</v>
      </c>
      <c r="I1733" s="177" t="s">
        <v>3</v>
      </c>
      <c r="J1733" s="65" t="s">
        <v>1555</v>
      </c>
      <c r="K1733" s="66" t="s">
        <v>4289</v>
      </c>
      <c r="L1733" s="67"/>
      <c r="M1733" s="63" t="s">
        <v>2252</v>
      </c>
      <c r="N1733" s="13"/>
      <c r="O1733"/>
      <c r="P1733" t="str">
        <f t="shared" si="413"/>
        <v/>
      </c>
      <c r="Q1733" t="str">
        <f>IF(ISNA(VLOOKUP(AC1733,#REF!,1)),"//","")</f>
        <v/>
      </c>
      <c r="R1733"/>
      <c r="S1733" s="43" t="e">
        <f t="shared" si="401"/>
        <v>#REF!</v>
      </c>
      <c r="T1733" s="92" t="s">
        <v>2959</v>
      </c>
      <c r="U1733" s="70" t="s">
        <v>2444</v>
      </c>
      <c r="V1733" s="70" t="s">
        <v>2444</v>
      </c>
      <c r="W1733" s="44" t="str">
        <f t="shared" si="402"/>
        <v>"%"</v>
      </c>
      <c r="X1733" s="25" t="str">
        <f t="shared" si="403"/>
        <v>%</v>
      </c>
      <c r="Y1733" s="1">
        <f t="shared" si="404"/>
        <v>1695</v>
      </c>
      <c r="Z1733" t="str">
        <f t="shared" si="405"/>
        <v>ITM_PC</v>
      </c>
      <c r="AA1733" s="161" t="str">
        <f>IF(ISNA(VLOOKUP(X1733,Sheet2!J:J,1,0)),"//","")</f>
        <v>//</v>
      </c>
      <c r="AC1733" s="110" t="str">
        <f t="shared" si="406"/>
        <v>%</v>
      </c>
      <c r="AD1733" t="b">
        <f t="shared" si="407"/>
        <v>1</v>
      </c>
    </row>
    <row r="1734" spans="1:30">
      <c r="A1734" s="56">
        <f t="shared" si="408"/>
        <v>1734</v>
      </c>
      <c r="B1734" s="55">
        <f t="shared" si="409"/>
        <v>1696</v>
      </c>
      <c r="C1734" s="59" t="s">
        <v>4023</v>
      </c>
      <c r="D1734" s="59" t="s">
        <v>7</v>
      </c>
      <c r="E1734" s="65" t="s">
        <v>455</v>
      </c>
      <c r="F1734" s="65" t="s">
        <v>455</v>
      </c>
      <c r="G1734" s="193">
        <v>0</v>
      </c>
      <c r="H1734" s="193">
        <v>0</v>
      </c>
      <c r="I1734" s="177" t="s">
        <v>3</v>
      </c>
      <c r="J1734" s="65" t="s">
        <v>1555</v>
      </c>
      <c r="K1734" s="66" t="s">
        <v>4289</v>
      </c>
      <c r="L1734" s="67"/>
      <c r="M1734" s="63" t="s">
        <v>2253</v>
      </c>
      <c r="N1734" s="13"/>
      <c r="O1734"/>
      <c r="P1734" t="str">
        <f t="shared" si="413"/>
        <v/>
      </c>
      <c r="Q1734" t="str">
        <f>IF(ISNA(VLOOKUP(AC1734,#REF!,1)),"//","")</f>
        <v/>
      </c>
      <c r="R1734"/>
      <c r="S1734" s="43" t="e">
        <f t="shared" si="401"/>
        <v>#REF!</v>
      </c>
      <c r="T1734" s="92" t="s">
        <v>2959</v>
      </c>
      <c r="U1734" s="70" t="s">
        <v>2444</v>
      </c>
      <c r="V1734" s="70" t="s">
        <v>2444</v>
      </c>
      <c r="W1734" s="44" t="str">
        <f t="shared" si="402"/>
        <v>"%MRR"</v>
      </c>
      <c r="X1734" s="25" t="str">
        <f t="shared" si="403"/>
        <v>%MRR</v>
      </c>
      <c r="Y1734" s="1">
        <f t="shared" si="404"/>
        <v>1696</v>
      </c>
      <c r="Z1734" t="str">
        <f t="shared" si="405"/>
        <v>ITM_PCMRR</v>
      </c>
      <c r="AA1734" s="161" t="str">
        <f>IF(ISNA(VLOOKUP(X1734,Sheet2!J:J,1,0)),"//","")</f>
        <v>//</v>
      </c>
      <c r="AC1734" s="110" t="str">
        <f t="shared" si="406"/>
        <v>%MRR</v>
      </c>
      <c r="AD1734" t="b">
        <f t="shared" si="407"/>
        <v>1</v>
      </c>
    </row>
    <row r="1735" spans="1:30">
      <c r="A1735" s="56">
        <f t="shared" si="408"/>
        <v>1735</v>
      </c>
      <c r="B1735" s="55">
        <f t="shared" si="409"/>
        <v>1697</v>
      </c>
      <c r="C1735" s="59" t="s">
        <v>4024</v>
      </c>
      <c r="D1735" s="59" t="s">
        <v>7</v>
      </c>
      <c r="E1735" s="65" t="s">
        <v>456</v>
      </c>
      <c r="F1735" s="65" t="s">
        <v>456</v>
      </c>
      <c r="G1735" s="193">
        <v>0</v>
      </c>
      <c r="H1735" s="193">
        <v>0</v>
      </c>
      <c r="I1735" s="177" t="s">
        <v>3</v>
      </c>
      <c r="J1735" s="65" t="s">
        <v>1555</v>
      </c>
      <c r="K1735" s="66" t="s">
        <v>4289</v>
      </c>
      <c r="L1735" s="67"/>
      <c r="M1735" s="63" t="s">
        <v>2254</v>
      </c>
      <c r="N1735" s="13"/>
      <c r="O1735"/>
      <c r="P1735" t="str">
        <f t="shared" si="413"/>
        <v/>
      </c>
      <c r="Q1735" t="str">
        <f>IF(ISNA(VLOOKUP(AC1735,#REF!,1)),"//","")</f>
        <v/>
      </c>
      <c r="R1735"/>
      <c r="S1735" s="43" t="e">
        <f t="shared" ref="S1735:S1798" si="420">IF(X1735&lt;&gt;"",S1734+1,S1734)</f>
        <v>#REF!</v>
      </c>
      <c r="T1735" s="92" t="s">
        <v>2959</v>
      </c>
      <c r="U1735" s="70" t="s">
        <v>2444</v>
      </c>
      <c r="V1735" s="70" t="s">
        <v>2444</v>
      </c>
      <c r="W1735" s="44" t="str">
        <f t="shared" ref="W1735:W1798" si="421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22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23">B1735</f>
        <v>1697</v>
      </c>
      <c r="Z1735" t="str">
        <f t="shared" ref="Z1735:Z1798" si="424">M1735</f>
        <v>ITM_PCT</v>
      </c>
      <c r="AA1735" s="161" t="str">
        <f>IF(ISNA(VLOOKUP(X1735,Sheet2!J:J,1,0)),"//","")</f>
        <v>//</v>
      </c>
      <c r="AC1735" s="110" t="str">
        <f t="shared" ref="AC1735:AC1798" si="425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26">X1735=AC1735</f>
        <v>1</v>
      </c>
    </row>
    <row r="1736" spans="1:30">
      <c r="A1736" s="56">
        <f t="shared" si="408"/>
        <v>1736</v>
      </c>
      <c r="B1736" s="55">
        <f t="shared" si="409"/>
        <v>1698</v>
      </c>
      <c r="C1736" s="59" t="s">
        <v>4025</v>
      </c>
      <c r="D1736" s="59" t="s">
        <v>7</v>
      </c>
      <c r="E1736" s="65" t="s">
        <v>1502</v>
      </c>
      <c r="F1736" s="65" t="s">
        <v>1502</v>
      </c>
      <c r="G1736" s="193">
        <v>0</v>
      </c>
      <c r="H1736" s="193">
        <v>0</v>
      </c>
      <c r="I1736" s="177" t="s">
        <v>3</v>
      </c>
      <c r="J1736" s="65" t="s">
        <v>1555</v>
      </c>
      <c r="K1736" s="66" t="s">
        <v>4289</v>
      </c>
      <c r="L1736" s="67"/>
      <c r="M1736" s="63" t="s">
        <v>2255</v>
      </c>
      <c r="N1736" s="13"/>
      <c r="O1736"/>
      <c r="P1736" t="str">
        <f t="shared" si="413"/>
        <v/>
      </c>
      <c r="Q1736" t="str">
        <f>IF(ISNA(VLOOKUP(AC1736,#REF!,1)),"//","")</f>
        <v/>
      </c>
      <c r="R1736"/>
      <c r="S1736" s="43" t="e">
        <f t="shared" si="420"/>
        <v>#REF!</v>
      </c>
      <c r="T1736" s="92" t="s">
        <v>2960</v>
      </c>
      <c r="U1736" s="70" t="s">
        <v>2444</v>
      </c>
      <c r="V1736" s="70" t="s">
        <v>2444</v>
      </c>
      <c r="W1736" s="44" t="str">
        <f t="shared" si="421"/>
        <v>"%" STD_SIGMA</v>
      </c>
      <c r="X1736" s="25" t="str">
        <f t="shared" si="422"/>
        <v>%SUM</v>
      </c>
      <c r="Y1736" s="1">
        <f t="shared" si="423"/>
        <v>1698</v>
      </c>
      <c r="Z1736" t="str">
        <f t="shared" si="424"/>
        <v>ITM_PCSIGMA</v>
      </c>
      <c r="AA1736" s="161" t="str">
        <f>IF(ISNA(VLOOKUP(X1736,Sheet2!J:J,1,0)),"//","")</f>
        <v>//</v>
      </c>
      <c r="AC1736" s="110" t="str">
        <f t="shared" si="425"/>
        <v>%SUM</v>
      </c>
      <c r="AD1736" t="b">
        <f t="shared" si="426"/>
        <v>1</v>
      </c>
    </row>
    <row r="1737" spans="1:30">
      <c r="A1737" s="56">
        <f t="shared" si="408"/>
        <v>1737</v>
      </c>
      <c r="B1737" s="55">
        <f t="shared" si="409"/>
        <v>1699</v>
      </c>
      <c r="C1737" s="59" t="s">
        <v>4026</v>
      </c>
      <c r="D1737" s="59" t="s">
        <v>7</v>
      </c>
      <c r="E1737" s="65" t="s">
        <v>457</v>
      </c>
      <c r="F1737" s="65" t="s">
        <v>457</v>
      </c>
      <c r="G1737" s="193">
        <v>0</v>
      </c>
      <c r="H1737" s="193">
        <v>0</v>
      </c>
      <c r="I1737" s="177" t="s">
        <v>3</v>
      </c>
      <c r="J1737" s="65" t="s">
        <v>1555</v>
      </c>
      <c r="K1737" s="66" t="s">
        <v>4289</v>
      </c>
      <c r="L1737" s="67"/>
      <c r="M1737" s="63" t="s">
        <v>2256</v>
      </c>
      <c r="N1737" s="13"/>
      <c r="O1737"/>
      <c r="P1737" t="str">
        <f t="shared" si="413"/>
        <v/>
      </c>
      <c r="Q1737" t="str">
        <f>IF(ISNA(VLOOKUP(AC1737,#REF!,1)),"//","")</f>
        <v/>
      </c>
      <c r="R1737"/>
      <c r="S1737" s="43" t="e">
        <f t="shared" si="420"/>
        <v>#REF!</v>
      </c>
      <c r="T1737" s="95" t="s">
        <v>2959</v>
      </c>
      <c r="U1737" s="70" t="s">
        <v>2444</v>
      </c>
      <c r="V1737" s="70" t="s">
        <v>2444</v>
      </c>
      <c r="W1737" s="44" t="str">
        <f t="shared" si="421"/>
        <v>"%+MG"</v>
      </c>
      <c r="X1737" s="25" t="str">
        <f t="shared" si="422"/>
        <v>%+MG</v>
      </c>
      <c r="Y1737" s="1">
        <f t="shared" si="423"/>
        <v>1699</v>
      </c>
      <c r="Z1737" t="str">
        <f t="shared" si="424"/>
        <v>ITM_PCPMG</v>
      </c>
      <c r="AA1737" s="161" t="str">
        <f>IF(ISNA(VLOOKUP(X1737,Sheet2!J:J,1,0)),"//","")</f>
        <v>//</v>
      </c>
      <c r="AC1737" s="110" t="str">
        <f t="shared" si="425"/>
        <v>%+MG</v>
      </c>
      <c r="AD1737" t="b">
        <f t="shared" si="426"/>
        <v>1</v>
      </c>
    </row>
    <row r="1738" spans="1:30">
      <c r="A1738" s="56">
        <f t="shared" ref="A1738:A1801" si="427">IF(B1738=INT(B1738),ROW(),"")</f>
        <v>1738</v>
      </c>
      <c r="B1738" s="55">
        <f t="shared" ref="B1738:B1801" si="428">IF(AND(MID(C1738,2,1)&lt;&gt;"/",MID(C1738,1,1)="/"),INT(B1737)+1,B1737+0.01)</f>
        <v>1700</v>
      </c>
      <c r="C1738" s="59" t="s">
        <v>4105</v>
      </c>
      <c r="D1738" s="59" t="s">
        <v>7</v>
      </c>
      <c r="E1738" s="65" t="s">
        <v>459</v>
      </c>
      <c r="F1738" s="65" t="s">
        <v>459</v>
      </c>
      <c r="G1738" s="193">
        <v>0</v>
      </c>
      <c r="H1738" s="193">
        <v>0</v>
      </c>
      <c r="I1738" s="177" t="s">
        <v>3</v>
      </c>
      <c r="J1738" s="65" t="s">
        <v>1555</v>
      </c>
      <c r="K1738" s="66" t="s">
        <v>4289</v>
      </c>
      <c r="L1738" s="67"/>
      <c r="M1738" s="63" t="s">
        <v>2258</v>
      </c>
      <c r="N1738" s="13"/>
      <c r="O1738"/>
      <c r="P1738" t="str">
        <f t="shared" si="413"/>
        <v/>
      </c>
      <c r="Q1738" t="str">
        <f>IF(ISNA(VLOOKUP(AC1738,#REF!,1)),"//","")</f>
        <v/>
      </c>
      <c r="R1738"/>
      <c r="S1738" s="43" t="e">
        <f t="shared" si="420"/>
        <v>#REF!</v>
      </c>
      <c r="T1738" s="92" t="s">
        <v>2444</v>
      </c>
      <c r="U1738" s="70" t="s">
        <v>2444</v>
      </c>
      <c r="V1738" s="70" t="s">
        <v>2444</v>
      </c>
      <c r="W1738" s="44" t="str">
        <f t="shared" si="421"/>
        <v>STD_INTEGRAL</v>
      </c>
      <c r="X1738" s="25" t="str">
        <f t="shared" si="422"/>
        <v>INTEGRAL</v>
      </c>
      <c r="Y1738" s="1">
        <f t="shared" si="423"/>
        <v>1700</v>
      </c>
      <c r="Z1738" t="str">
        <f t="shared" si="424"/>
        <v>ITM_INTEGRAL</v>
      </c>
      <c r="AA1738" s="161" t="str">
        <f>IF(ISNA(VLOOKUP(X1738,Sheet2!J:J,1,0)),"//","")</f>
        <v>//</v>
      </c>
      <c r="AC1738" s="110" t="str">
        <f t="shared" si="425"/>
        <v>INTEGRAL</v>
      </c>
      <c r="AD1738" t="b">
        <f t="shared" si="426"/>
        <v>1</v>
      </c>
    </row>
    <row r="1739" spans="1:30">
      <c r="A1739" s="56">
        <f t="shared" si="427"/>
        <v>1739</v>
      </c>
      <c r="B1739" s="55">
        <f t="shared" si="428"/>
        <v>1701</v>
      </c>
      <c r="C1739" s="59" t="s">
        <v>4817</v>
      </c>
      <c r="D1739" s="59" t="s">
        <v>7</v>
      </c>
      <c r="E1739" s="65" t="s">
        <v>463</v>
      </c>
      <c r="F1739" s="65" t="s">
        <v>463</v>
      </c>
      <c r="G1739" s="193">
        <v>0</v>
      </c>
      <c r="H1739" s="193">
        <v>0</v>
      </c>
      <c r="I1739" s="177" t="s">
        <v>3</v>
      </c>
      <c r="J1739" s="65" t="s">
        <v>1555</v>
      </c>
      <c r="K1739" s="66" t="s">
        <v>4289</v>
      </c>
      <c r="L1739" s="67"/>
      <c r="M1739" s="63" t="s">
        <v>2262</v>
      </c>
      <c r="N1739" s="13"/>
      <c r="O1739"/>
      <c r="P1739" t="str">
        <f t="shared" si="413"/>
        <v/>
      </c>
      <c r="Q1739" t="str">
        <f>IF(ISNA(VLOOKUP(AC1739,#REF!,1)),"//","")</f>
        <v/>
      </c>
      <c r="R1739"/>
      <c r="S1739" s="43" t="e">
        <f t="shared" si="420"/>
        <v>#REF!</v>
      </c>
      <c r="T1739" s="92" t="s">
        <v>2444</v>
      </c>
      <c r="U1739" s="70" t="s">
        <v>2444</v>
      </c>
      <c r="V1739" s="70" t="s">
        <v>2444</v>
      </c>
      <c r="W1739" s="44" t="str">
        <f t="shared" si="421"/>
        <v>"^MOD"</v>
      </c>
      <c r="X1739" s="25" t="str">
        <f t="shared" si="422"/>
        <v>^MOD</v>
      </c>
      <c r="Y1739" s="1">
        <f t="shared" si="423"/>
        <v>1701</v>
      </c>
      <c r="Z1739" t="str">
        <f t="shared" si="424"/>
        <v>ITM_PMOD</v>
      </c>
      <c r="AA1739" s="161" t="str">
        <f>IF(ISNA(VLOOKUP(X1739,Sheet2!J:J,1,0)),"//","")</f>
        <v>//</v>
      </c>
      <c r="AC1739" s="110" t="str">
        <f t="shared" si="425"/>
        <v>^MOD</v>
      </c>
      <c r="AD1739" t="b">
        <f t="shared" si="426"/>
        <v>1</v>
      </c>
    </row>
    <row r="1740" spans="1:30">
      <c r="A1740" s="56">
        <f t="shared" si="427"/>
        <v>1740</v>
      </c>
      <c r="B1740" s="55">
        <f t="shared" si="428"/>
        <v>1702</v>
      </c>
      <c r="C1740" s="59" t="s">
        <v>5022</v>
      </c>
      <c r="D1740" s="59" t="s">
        <v>7</v>
      </c>
      <c r="E1740" s="65" t="s">
        <v>1503</v>
      </c>
      <c r="F1740" s="65" t="s">
        <v>1503</v>
      </c>
      <c r="G1740" s="193">
        <v>0</v>
      </c>
      <c r="H1740" s="193">
        <v>0</v>
      </c>
      <c r="I1740" s="177" t="s">
        <v>3</v>
      </c>
      <c r="J1740" s="65" t="s">
        <v>1555</v>
      </c>
      <c r="K1740" s="66" t="s">
        <v>4289</v>
      </c>
      <c r="L1740" s="67"/>
      <c r="M1740" s="63" t="s">
        <v>2263</v>
      </c>
      <c r="N1740" s="13"/>
      <c r="O1740"/>
      <c r="P1740" t="str">
        <f t="shared" si="413"/>
        <v/>
      </c>
      <c r="Q1740" t="str">
        <f>IF(ISNA(VLOOKUP(AC1740,#REF!,1)),"//","")</f>
        <v/>
      </c>
      <c r="R1740"/>
      <c r="S1740" s="43" t="e">
        <f t="shared" si="420"/>
        <v>#REF!</v>
      </c>
      <c r="T1740" s="92" t="s">
        <v>2444</v>
      </c>
      <c r="U1740" s="70" t="s">
        <v>2444</v>
      </c>
      <c r="V1740" s="70" t="s">
        <v>2444</v>
      </c>
      <c r="W1740" s="44" t="str">
        <f t="shared" si="421"/>
        <v>"|M|"</v>
      </c>
      <c r="X1740" s="25" t="str">
        <f t="shared" si="422"/>
        <v>|M|</v>
      </c>
      <c r="Y1740" s="1">
        <f t="shared" si="423"/>
        <v>1702</v>
      </c>
      <c r="Z1740" t="str">
        <f t="shared" si="424"/>
        <v>ITM_M_DET</v>
      </c>
      <c r="AA1740" s="161" t="str">
        <f>IF(ISNA(VLOOKUP(X1740,Sheet2!J:J,1,0)),"//","")</f>
        <v>//</v>
      </c>
      <c r="AC1740" s="110" t="str">
        <f t="shared" si="425"/>
        <v>|M|</v>
      </c>
      <c r="AD1740" t="b">
        <f t="shared" si="426"/>
        <v>1</v>
      </c>
    </row>
    <row r="1741" spans="1:30">
      <c r="A1741" s="56">
        <f t="shared" si="427"/>
        <v>1741</v>
      </c>
      <c r="B1741" s="55">
        <f t="shared" si="428"/>
        <v>1703</v>
      </c>
      <c r="C1741" s="59" t="s">
        <v>4027</v>
      </c>
      <c r="D1741" s="59" t="s">
        <v>3090</v>
      </c>
      <c r="E1741" s="65" t="s">
        <v>464</v>
      </c>
      <c r="F1741" s="65" t="s">
        <v>464</v>
      </c>
      <c r="G1741" s="193">
        <v>0</v>
      </c>
      <c r="H1741" s="193">
        <v>0</v>
      </c>
      <c r="I1741" s="177" t="s">
        <v>3</v>
      </c>
      <c r="J1741" s="65" t="s">
        <v>1555</v>
      </c>
      <c r="K1741" s="66" t="s">
        <v>4289</v>
      </c>
      <c r="L1741" s="67" t="s">
        <v>18</v>
      </c>
      <c r="M1741" s="63" t="s">
        <v>2265</v>
      </c>
      <c r="N1741" s="13"/>
      <c r="O1741"/>
      <c r="P1741" t="str">
        <f t="shared" si="413"/>
        <v/>
      </c>
      <c r="Q1741" t="str">
        <f>IF(ISNA(VLOOKUP(AC1741,#REF!,1)),"//","")</f>
        <v/>
      </c>
      <c r="R1741"/>
      <c r="S1741" s="43" t="e">
        <f t="shared" si="420"/>
        <v>#REF!</v>
      </c>
      <c r="T1741" s="92" t="s">
        <v>2958</v>
      </c>
      <c r="U1741" s="70" t="s">
        <v>2444</v>
      </c>
      <c r="V1741" s="70" t="s">
        <v>2863</v>
      </c>
      <c r="W1741" s="44" t="str">
        <f t="shared" si="421"/>
        <v>"|" STD_SPACE_3_PER_EM "|"</v>
      </c>
      <c r="X1741" s="25" t="str">
        <f t="shared" si="422"/>
        <v>PARL</v>
      </c>
      <c r="Y1741" s="1">
        <f t="shared" si="423"/>
        <v>1703</v>
      </c>
      <c r="Z1741" t="str">
        <f t="shared" si="424"/>
        <v>ITM_PARALLEL</v>
      </c>
      <c r="AA1741" s="161" t="str">
        <f>IF(ISNA(VLOOKUP(X1741,Sheet2!J:J,1,0)),"//","")</f>
        <v>//</v>
      </c>
      <c r="AC1741" s="110" t="str">
        <f t="shared" si="425"/>
        <v>||</v>
      </c>
      <c r="AD1741" t="b">
        <f t="shared" si="426"/>
        <v>0</v>
      </c>
    </row>
    <row r="1742" spans="1:30">
      <c r="A1742" s="56">
        <f t="shared" si="427"/>
        <v>1742</v>
      </c>
      <c r="B1742" s="55">
        <f t="shared" si="428"/>
        <v>1704</v>
      </c>
      <c r="C1742" s="59" t="s">
        <v>5023</v>
      </c>
      <c r="D1742" s="69" t="s">
        <v>7</v>
      </c>
      <c r="E1742" s="65" t="s">
        <v>1505</v>
      </c>
      <c r="F1742" s="65" t="s">
        <v>1505</v>
      </c>
      <c r="G1742" s="193">
        <v>0</v>
      </c>
      <c r="H1742" s="193">
        <v>0</v>
      </c>
      <c r="I1742" s="177" t="s">
        <v>3</v>
      </c>
      <c r="J1742" s="65" t="s">
        <v>1555</v>
      </c>
      <c r="K1742" s="66" t="s">
        <v>4289</v>
      </c>
      <c r="L1742" s="59"/>
      <c r="M1742" s="63" t="s">
        <v>2266</v>
      </c>
      <c r="N1742" s="13"/>
      <c r="O1742"/>
      <c r="P1742" t="str">
        <f t="shared" si="413"/>
        <v/>
      </c>
      <c r="Q1742" t="str">
        <f>IF(ISNA(VLOOKUP(AC1742,#REF!,1)),"//","")</f>
        <v/>
      </c>
      <c r="R1742"/>
      <c r="S1742" s="43" t="e">
        <f t="shared" si="420"/>
        <v>#REF!</v>
      </c>
      <c r="T1742" s="92" t="s">
        <v>2444</v>
      </c>
      <c r="U1742" s="70" t="s">
        <v>2444</v>
      </c>
      <c r="V1742" s="70" t="s">
        <v>2444</v>
      </c>
      <c r="W1742" s="44" t="str">
        <f t="shared" si="421"/>
        <v>"[M]" STD_SUP_T</v>
      </c>
      <c r="X1742" s="25" t="str">
        <f t="shared" si="422"/>
        <v>[M]^T</v>
      </c>
      <c r="Y1742" s="1">
        <f t="shared" si="423"/>
        <v>1704</v>
      </c>
      <c r="Z1742" t="str">
        <f t="shared" si="424"/>
        <v>ITM_M_TRANSP</v>
      </c>
      <c r="AA1742" s="161" t="str">
        <f>IF(ISNA(VLOOKUP(X1742,Sheet2!J:J,1,0)),"//","")</f>
        <v>//</v>
      </c>
      <c r="AC1742" s="110" t="str">
        <f t="shared" si="425"/>
        <v>[M]^T</v>
      </c>
      <c r="AD1742" t="b">
        <f t="shared" si="426"/>
        <v>1</v>
      </c>
    </row>
    <row r="1743" spans="1:30">
      <c r="A1743" s="56">
        <f t="shared" si="427"/>
        <v>1743</v>
      </c>
      <c r="B1743" s="55">
        <f t="shared" si="428"/>
        <v>1705</v>
      </c>
      <c r="C1743" s="59" t="s">
        <v>5024</v>
      </c>
      <c r="D1743" s="59" t="s">
        <v>7</v>
      </c>
      <c r="E1743" s="65" t="s">
        <v>1506</v>
      </c>
      <c r="F1743" s="65" t="s">
        <v>1506</v>
      </c>
      <c r="G1743" s="193">
        <v>0</v>
      </c>
      <c r="H1743" s="193">
        <v>0</v>
      </c>
      <c r="I1743" s="177" t="s">
        <v>3</v>
      </c>
      <c r="J1743" s="65" t="s">
        <v>1555</v>
      </c>
      <c r="K1743" s="66" t="s">
        <v>4289</v>
      </c>
      <c r="L1743" s="67"/>
      <c r="M1743" s="63" t="s">
        <v>2267</v>
      </c>
      <c r="N1743" s="13"/>
      <c r="O1743"/>
      <c r="P1743" t="str">
        <f t="shared" si="413"/>
        <v/>
      </c>
      <c r="Q1743" t="str">
        <f>IF(ISNA(VLOOKUP(AC1743,#REF!,1)),"//","")</f>
        <v/>
      </c>
      <c r="R1743"/>
      <c r="S1743" s="43" t="e">
        <f t="shared" si="420"/>
        <v>#REF!</v>
      </c>
      <c r="T1743" s="92" t="s">
        <v>2444</v>
      </c>
      <c r="U1743" s="70" t="s">
        <v>2444</v>
      </c>
      <c r="V1743" s="70" t="s">
        <v>2444</v>
      </c>
      <c r="W1743" s="44" t="str">
        <f t="shared" si="421"/>
        <v>"[M]" STD_SUP_MINUS_1</v>
      </c>
      <c r="X1743" s="25" t="str">
        <f t="shared" si="422"/>
        <v>[M]^MINUS_1</v>
      </c>
      <c r="Y1743" s="1">
        <f t="shared" si="423"/>
        <v>1705</v>
      </c>
      <c r="Z1743" t="str">
        <f t="shared" si="424"/>
        <v>ITM_M_INV</v>
      </c>
      <c r="AA1743" s="161" t="str">
        <f>IF(ISNA(VLOOKUP(X1743,Sheet2!J:J,1,0)),"//","")</f>
        <v>//</v>
      </c>
      <c r="AC1743" s="110" t="str">
        <f t="shared" si="425"/>
        <v>[M]^MINUS_1</v>
      </c>
      <c r="AD1743" t="b">
        <f t="shared" si="426"/>
        <v>1</v>
      </c>
    </row>
    <row r="1744" spans="1:30">
      <c r="A1744" s="56">
        <f t="shared" si="427"/>
        <v>1744</v>
      </c>
      <c r="B1744" s="55">
        <f t="shared" si="428"/>
        <v>1706</v>
      </c>
      <c r="C1744" s="59" t="s">
        <v>4028</v>
      </c>
      <c r="D1744" s="59" t="s">
        <v>3090</v>
      </c>
      <c r="E1744" s="65" t="s">
        <v>465</v>
      </c>
      <c r="F1744" s="65" t="s">
        <v>465</v>
      </c>
      <c r="G1744" s="193">
        <v>0</v>
      </c>
      <c r="H1744" s="193">
        <v>0</v>
      </c>
      <c r="I1744" s="177" t="s">
        <v>3</v>
      </c>
      <c r="J1744" s="65" t="s">
        <v>1555</v>
      </c>
      <c r="K1744" s="66" t="s">
        <v>4289</v>
      </c>
      <c r="L1744" s="67"/>
      <c r="M1744" s="63" t="s">
        <v>2268</v>
      </c>
      <c r="N1744" s="13"/>
      <c r="O1744"/>
      <c r="P1744" t="str">
        <f t="shared" si="413"/>
        <v/>
      </c>
      <c r="Q1744" t="str">
        <f>IF(ISNA(VLOOKUP(AC1744,#REF!,1)),"//","")</f>
        <v/>
      </c>
      <c r="R1744"/>
      <c r="S1744" s="43" t="e">
        <f t="shared" si="420"/>
        <v>#REF!</v>
      </c>
      <c r="T1744" s="92" t="s">
        <v>2938</v>
      </c>
      <c r="U1744" s="70" t="s">
        <v>2444</v>
      </c>
      <c r="V1744" s="70" t="s">
        <v>2865</v>
      </c>
      <c r="W1744" s="44" t="str">
        <f t="shared" si="421"/>
        <v>STD_MEASURED_ANGLE</v>
      </c>
      <c r="X1744" s="25" t="str">
        <f t="shared" si="422"/>
        <v>ARG</v>
      </c>
      <c r="Y1744" s="1">
        <f t="shared" si="423"/>
        <v>1706</v>
      </c>
      <c r="Z1744" t="str">
        <f t="shared" si="424"/>
        <v>ITM_ANGLE</v>
      </c>
      <c r="AA1744" s="161" t="str">
        <f>IF(ISNA(VLOOKUP(X1744,Sheet2!J:J,1,0)),"//","")</f>
        <v/>
      </c>
      <c r="AC1744" s="110" t="str">
        <f t="shared" si="425"/>
        <v>MEASURED_ANGLE</v>
      </c>
      <c r="AD1744" t="b">
        <f t="shared" si="426"/>
        <v>0</v>
      </c>
    </row>
    <row r="1745" spans="1:30">
      <c r="A1745" s="56">
        <f t="shared" si="427"/>
        <v>1745</v>
      </c>
      <c r="B1745" s="55">
        <f t="shared" si="428"/>
        <v>1707</v>
      </c>
      <c r="C1745" s="59" t="s">
        <v>3914</v>
      </c>
      <c r="D1745" s="69" t="s">
        <v>4801</v>
      </c>
      <c r="E1745" s="65" t="s">
        <v>466</v>
      </c>
      <c r="F1745" s="65" t="s">
        <v>466</v>
      </c>
      <c r="G1745" s="193">
        <v>0</v>
      </c>
      <c r="H1745" s="193">
        <v>0</v>
      </c>
      <c r="I1745" s="177" t="s">
        <v>3</v>
      </c>
      <c r="J1745" s="65" t="s">
        <v>1555</v>
      </c>
      <c r="K1745" s="66" t="s">
        <v>4289</v>
      </c>
      <c r="L1745" s="67"/>
      <c r="M1745" s="63" t="s">
        <v>2269</v>
      </c>
      <c r="N1745" s="13"/>
      <c r="O1745"/>
      <c r="P1745" t="str">
        <f t="shared" si="413"/>
        <v/>
      </c>
      <c r="Q1745" t="str">
        <f>IF(ISNA(VLOOKUP(AC1745,#REF!,1)),"//","")</f>
        <v/>
      </c>
      <c r="R1745"/>
      <c r="S1745" s="43" t="e">
        <f t="shared" si="420"/>
        <v>#REF!</v>
      </c>
      <c r="T1745" s="92" t="s">
        <v>2934</v>
      </c>
      <c r="U1745" s="70" t="s">
        <v>2444</v>
      </c>
      <c r="V1745" s="70" t="s">
        <v>2444</v>
      </c>
      <c r="W1745" s="44" t="str">
        <f t="shared" si="421"/>
        <v>"MUL" STD_PI STD_RIGHT_ARROW</v>
      </c>
      <c r="X1745" s="25" t="str">
        <f t="shared" si="422"/>
        <v>MULPI&gt;</v>
      </c>
      <c r="Y1745" s="1">
        <f t="shared" si="423"/>
        <v>1707</v>
      </c>
      <c r="Z1745" t="str">
        <f t="shared" si="424"/>
        <v>ITM_MULPIto</v>
      </c>
      <c r="AA1745" s="161" t="str">
        <f>IF(ISNA(VLOOKUP(X1745,Sheet2!J:J,1,0)),"//","")</f>
        <v>//</v>
      </c>
      <c r="AC1745" s="110" t="str">
        <f t="shared" si="425"/>
        <v>MULPI&gt;</v>
      </c>
      <c r="AD1745" t="b">
        <f t="shared" si="426"/>
        <v>1</v>
      </c>
    </row>
    <row r="1746" spans="1:30">
      <c r="A1746" s="56">
        <f t="shared" si="427"/>
        <v>1746</v>
      </c>
      <c r="B1746" s="55">
        <f t="shared" si="428"/>
        <v>1708</v>
      </c>
      <c r="C1746" s="59" t="s">
        <v>4105</v>
      </c>
      <c r="D1746" s="59" t="s">
        <v>7</v>
      </c>
      <c r="E1746" s="65" t="s">
        <v>1507</v>
      </c>
      <c r="F1746" s="65" t="s">
        <v>1507</v>
      </c>
      <c r="G1746" s="193">
        <v>0</v>
      </c>
      <c r="H1746" s="193">
        <v>0</v>
      </c>
      <c r="I1746" s="177" t="s">
        <v>3</v>
      </c>
      <c r="J1746" s="65" t="s">
        <v>1555</v>
      </c>
      <c r="K1746" s="66" t="s">
        <v>4289</v>
      </c>
      <c r="L1746" s="67"/>
      <c r="M1746" s="63" t="s">
        <v>2271</v>
      </c>
      <c r="N1746" s="13"/>
      <c r="O1746"/>
      <c r="P1746" t="str">
        <f t="shared" si="413"/>
        <v/>
      </c>
      <c r="Q1746" t="str">
        <f>IF(ISNA(VLOOKUP(AC1746,#REF!,1)),"//","")</f>
        <v/>
      </c>
      <c r="R1746"/>
      <c r="S1746" s="43" t="e">
        <f t="shared" si="420"/>
        <v>#REF!</v>
      </c>
      <c r="T1746" s="92" t="s">
        <v>2444</v>
      </c>
      <c r="U1746" s="70" t="s">
        <v>2444</v>
      </c>
      <c r="V1746" s="70" t="s">
        <v>2444</v>
      </c>
      <c r="W1746" s="44" t="str">
        <f t="shared" si="421"/>
        <v>STD_PRINTER "ADV"</v>
      </c>
      <c r="X1746" s="25" t="str">
        <f t="shared" si="422"/>
        <v>PRINTERADV</v>
      </c>
      <c r="Y1746" s="1">
        <f t="shared" si="423"/>
        <v>1708</v>
      </c>
      <c r="Z1746" t="str">
        <f t="shared" si="424"/>
        <v>ITM_PRINTERADV</v>
      </c>
      <c r="AA1746" s="161" t="str">
        <f>IF(ISNA(VLOOKUP(X1746,Sheet2!J:J,1,0)),"//","")</f>
        <v>//</v>
      </c>
      <c r="AC1746" s="110" t="str">
        <f t="shared" si="425"/>
        <v>PRINTERADV</v>
      </c>
      <c r="AD1746" t="b">
        <f t="shared" si="426"/>
        <v>1</v>
      </c>
    </row>
    <row r="1747" spans="1:30">
      <c r="A1747" s="56">
        <f t="shared" si="427"/>
        <v>1747</v>
      </c>
      <c r="B1747" s="55">
        <f t="shared" si="428"/>
        <v>1709</v>
      </c>
      <c r="C1747" s="59" t="s">
        <v>4105</v>
      </c>
      <c r="D1747" s="59" t="s">
        <v>7</v>
      </c>
      <c r="E1747" s="65" t="s">
        <v>469</v>
      </c>
      <c r="F1747" s="65" t="s">
        <v>469</v>
      </c>
      <c r="G1747" s="193">
        <v>0</v>
      </c>
      <c r="H1747" s="193">
        <v>0</v>
      </c>
      <c r="I1747" s="177" t="s">
        <v>3</v>
      </c>
      <c r="J1747" s="65" t="s">
        <v>1555</v>
      </c>
      <c r="K1747" s="66" t="s">
        <v>4289</v>
      </c>
      <c r="L1747" s="67"/>
      <c r="M1747" s="63" t="s">
        <v>2272</v>
      </c>
      <c r="N1747" s="13"/>
      <c r="O1747"/>
      <c r="P1747" t="str">
        <f t="shared" si="413"/>
        <v/>
      </c>
      <c r="Q1747" t="str">
        <f>IF(ISNA(VLOOKUP(AC1747,#REF!,1)),"//","")</f>
        <v/>
      </c>
      <c r="R1747"/>
      <c r="S1747" s="43" t="e">
        <f t="shared" si="420"/>
        <v>#REF!</v>
      </c>
      <c r="T1747" s="92" t="s">
        <v>2444</v>
      </c>
      <c r="U1747" s="70" t="s">
        <v>2444</v>
      </c>
      <c r="V1747" s="70" t="s">
        <v>2444</v>
      </c>
      <c r="W1747" s="44" t="str">
        <f t="shared" si="421"/>
        <v>STD_PRINTER "CHAR"</v>
      </c>
      <c r="X1747" s="25" t="str">
        <f t="shared" si="422"/>
        <v>PRINTERCHAR</v>
      </c>
      <c r="Y1747" s="1">
        <f t="shared" si="423"/>
        <v>1709</v>
      </c>
      <c r="Z1747" t="str">
        <f t="shared" si="424"/>
        <v>ITM_PRINTERCHAR</v>
      </c>
      <c r="AA1747" s="161" t="str">
        <f>IF(ISNA(VLOOKUP(X1747,Sheet2!J:J,1,0)),"//","")</f>
        <v>//</v>
      </c>
      <c r="AC1747" s="110" t="str">
        <f t="shared" si="425"/>
        <v>PRINTERCHAR</v>
      </c>
      <c r="AD1747" t="b">
        <f t="shared" si="426"/>
        <v>1</v>
      </c>
    </row>
    <row r="1748" spans="1:30">
      <c r="A1748" s="56">
        <f t="shared" si="427"/>
        <v>1748</v>
      </c>
      <c r="B1748" s="55">
        <f t="shared" si="428"/>
        <v>1710</v>
      </c>
      <c r="C1748" s="59" t="s">
        <v>4105</v>
      </c>
      <c r="D1748" s="59" t="s">
        <v>7</v>
      </c>
      <c r="E1748" s="65" t="s">
        <v>470</v>
      </c>
      <c r="F1748" s="65" t="s">
        <v>470</v>
      </c>
      <c r="G1748" s="193">
        <v>0</v>
      </c>
      <c r="H1748" s="193">
        <v>0</v>
      </c>
      <c r="I1748" s="177" t="s">
        <v>3</v>
      </c>
      <c r="J1748" s="65" t="s">
        <v>1555</v>
      </c>
      <c r="K1748" s="66" t="s">
        <v>4289</v>
      </c>
      <c r="L1748" s="67"/>
      <c r="M1748" s="63" t="s">
        <v>2273</v>
      </c>
      <c r="N1748" s="13"/>
      <c r="O1748"/>
      <c r="P1748" t="str">
        <f t="shared" si="413"/>
        <v/>
      </c>
      <c r="Q1748" t="str">
        <f>IF(ISNA(VLOOKUP(AC1748,#REF!,1)),"//","")</f>
        <v/>
      </c>
      <c r="R1748"/>
      <c r="S1748" s="43" t="e">
        <f t="shared" si="420"/>
        <v>#REF!</v>
      </c>
      <c r="T1748" s="92" t="s">
        <v>2444</v>
      </c>
      <c r="U1748" s="70" t="s">
        <v>2444</v>
      </c>
      <c r="V1748" s="70" t="s">
        <v>2444</v>
      </c>
      <c r="W1748" s="44" t="str">
        <f t="shared" si="421"/>
        <v>STD_PRINTER "DLAY"</v>
      </c>
      <c r="X1748" s="25" t="str">
        <f t="shared" si="422"/>
        <v>PRINTERDLAY</v>
      </c>
      <c r="Y1748" s="1">
        <f t="shared" si="423"/>
        <v>1710</v>
      </c>
      <c r="Z1748" t="str">
        <f t="shared" si="424"/>
        <v>ITM_PRINTERDLAY</v>
      </c>
      <c r="AA1748" s="161" t="str">
        <f>IF(ISNA(VLOOKUP(X1748,Sheet2!J:J,1,0)),"//","")</f>
        <v>//</v>
      </c>
      <c r="AC1748" s="110" t="str">
        <f t="shared" si="425"/>
        <v>PRINTERDLAY</v>
      </c>
      <c r="AD1748" t="b">
        <f t="shared" si="426"/>
        <v>1</v>
      </c>
    </row>
    <row r="1749" spans="1:30">
      <c r="A1749" s="56">
        <f t="shared" si="427"/>
        <v>1749</v>
      </c>
      <c r="B1749" s="55">
        <f t="shared" si="428"/>
        <v>1711</v>
      </c>
      <c r="C1749" s="59" t="s">
        <v>4105</v>
      </c>
      <c r="D1749" s="59" t="s">
        <v>7</v>
      </c>
      <c r="E1749" s="65" t="s">
        <v>1508</v>
      </c>
      <c r="F1749" s="65" t="s">
        <v>1508</v>
      </c>
      <c r="G1749" s="193">
        <v>0</v>
      </c>
      <c r="H1749" s="193">
        <v>0</v>
      </c>
      <c r="I1749" s="177" t="s">
        <v>3</v>
      </c>
      <c r="J1749" s="65" t="s">
        <v>1555</v>
      </c>
      <c r="K1749" s="66" t="s">
        <v>4289</v>
      </c>
      <c r="L1749" s="67"/>
      <c r="M1749" s="63" t="s">
        <v>2274</v>
      </c>
      <c r="N1749" s="13"/>
      <c r="O1749"/>
      <c r="P1749" t="str">
        <f t="shared" si="413"/>
        <v/>
      </c>
      <c r="Q1749" t="str">
        <f>IF(ISNA(VLOOKUP(AC1749,#REF!,1)),"//","")</f>
        <v/>
      </c>
      <c r="R1749"/>
      <c r="S1749" s="43" t="e">
        <f t="shared" si="420"/>
        <v>#REF!</v>
      </c>
      <c r="T1749" s="92" t="s">
        <v>2444</v>
      </c>
      <c r="U1749" s="70" t="s">
        <v>2444</v>
      </c>
      <c r="V1749" s="70" t="s">
        <v>2444</v>
      </c>
      <c r="W1749" s="44" t="str">
        <f t="shared" si="421"/>
        <v>STD_PRINTER "LCD"</v>
      </c>
      <c r="X1749" s="25" t="str">
        <f t="shared" si="422"/>
        <v>PRINTERLCD</v>
      </c>
      <c r="Y1749" s="1">
        <f t="shared" si="423"/>
        <v>1711</v>
      </c>
      <c r="Z1749" t="str">
        <f t="shared" si="424"/>
        <v>ITM_PRINTERLCD</v>
      </c>
      <c r="AA1749" s="161" t="str">
        <f>IF(ISNA(VLOOKUP(X1749,Sheet2!J:J,1,0)),"//","")</f>
        <v>//</v>
      </c>
      <c r="AC1749" s="110" t="str">
        <f t="shared" si="425"/>
        <v>PRINTERLCD</v>
      </c>
      <c r="AD1749" t="b">
        <f t="shared" si="426"/>
        <v>1</v>
      </c>
    </row>
    <row r="1750" spans="1:30">
      <c r="A1750" s="56">
        <f t="shared" si="427"/>
        <v>1750</v>
      </c>
      <c r="B1750" s="55">
        <f t="shared" si="428"/>
        <v>1712</v>
      </c>
      <c r="C1750" s="59" t="s">
        <v>4105</v>
      </c>
      <c r="D1750" s="59" t="s">
        <v>7</v>
      </c>
      <c r="E1750" s="65" t="s">
        <v>471</v>
      </c>
      <c r="F1750" s="65" t="s">
        <v>471</v>
      </c>
      <c r="G1750" s="193">
        <v>0</v>
      </c>
      <c r="H1750" s="193">
        <v>0</v>
      </c>
      <c r="I1750" s="177" t="s">
        <v>3</v>
      </c>
      <c r="J1750" s="65" t="s">
        <v>1555</v>
      </c>
      <c r="K1750" s="66" t="s">
        <v>4289</v>
      </c>
      <c r="L1750" s="67"/>
      <c r="M1750" s="63" t="s">
        <v>2275</v>
      </c>
      <c r="N1750" s="13"/>
      <c r="O1750"/>
      <c r="P1750" t="str">
        <f t="shared" si="413"/>
        <v/>
      </c>
      <c r="Q1750" t="str">
        <f>IF(ISNA(VLOOKUP(AC1750,#REF!,1)),"//","")</f>
        <v/>
      </c>
      <c r="R1750"/>
      <c r="S1750" s="43" t="e">
        <f t="shared" si="420"/>
        <v>#REF!</v>
      </c>
      <c r="T1750" s="92" t="s">
        <v>2444</v>
      </c>
      <c r="U1750" s="70" t="s">
        <v>2444</v>
      </c>
      <c r="V1750" s="70" t="s">
        <v>2444</v>
      </c>
      <c r="W1750" s="44" t="str">
        <f t="shared" si="421"/>
        <v>STD_PRINTER "MODE"</v>
      </c>
      <c r="X1750" s="25" t="str">
        <f t="shared" si="422"/>
        <v>PRINTERMODE</v>
      </c>
      <c r="Y1750" s="1">
        <f t="shared" si="423"/>
        <v>1712</v>
      </c>
      <c r="Z1750" t="str">
        <f t="shared" si="424"/>
        <v>ITM_PRINTERMODE</v>
      </c>
      <c r="AA1750" s="161" t="str">
        <f>IF(ISNA(VLOOKUP(X1750,Sheet2!J:J,1,0)),"//","")</f>
        <v>//</v>
      </c>
      <c r="AC1750" s="110" t="str">
        <f t="shared" si="425"/>
        <v>PRINTERMODE</v>
      </c>
      <c r="AD1750" t="b">
        <f t="shared" si="426"/>
        <v>1</v>
      </c>
    </row>
    <row r="1751" spans="1:30">
      <c r="A1751" s="56">
        <f t="shared" si="427"/>
        <v>1751</v>
      </c>
      <c r="B1751" s="55">
        <f t="shared" si="428"/>
        <v>1713</v>
      </c>
      <c r="C1751" s="59" t="s">
        <v>4105</v>
      </c>
      <c r="D1751" s="59" t="s">
        <v>7</v>
      </c>
      <c r="E1751" s="65" t="s">
        <v>472</v>
      </c>
      <c r="F1751" s="65" t="s">
        <v>472</v>
      </c>
      <c r="G1751" s="193">
        <v>0</v>
      </c>
      <c r="H1751" s="193">
        <v>0</v>
      </c>
      <c r="I1751" s="177" t="s">
        <v>3</v>
      </c>
      <c r="J1751" s="65" t="s">
        <v>1555</v>
      </c>
      <c r="K1751" s="66" t="s">
        <v>4289</v>
      </c>
      <c r="L1751" s="67"/>
      <c r="M1751" s="63" t="s">
        <v>2276</v>
      </c>
      <c r="N1751" s="13"/>
      <c r="O1751"/>
      <c r="P1751" t="str">
        <f t="shared" si="413"/>
        <v/>
      </c>
      <c r="Q1751" t="str">
        <f>IF(ISNA(VLOOKUP(AC1751,#REF!,1)),"//","")</f>
        <v/>
      </c>
      <c r="R1751"/>
      <c r="S1751" s="43" t="e">
        <f t="shared" si="420"/>
        <v>#REF!</v>
      </c>
      <c r="T1751" s="92" t="s">
        <v>2444</v>
      </c>
      <c r="U1751" s="70" t="s">
        <v>2444</v>
      </c>
      <c r="V1751" s="70" t="s">
        <v>2444</v>
      </c>
      <c r="W1751" s="44" t="str">
        <f t="shared" si="421"/>
        <v>STD_PRINTER "PROG"</v>
      </c>
      <c r="X1751" s="25" t="str">
        <f t="shared" si="422"/>
        <v>PRINTERPROG</v>
      </c>
      <c r="Y1751" s="1">
        <f t="shared" si="423"/>
        <v>1713</v>
      </c>
      <c r="Z1751" t="str">
        <f t="shared" si="424"/>
        <v>ITM_PRINTERPROG</v>
      </c>
      <c r="AA1751" s="161" t="str">
        <f>IF(ISNA(VLOOKUP(X1751,Sheet2!J:J,1,0)),"//","")</f>
        <v>//</v>
      </c>
      <c r="AC1751" s="110" t="str">
        <f t="shared" si="425"/>
        <v>PRINTERPROG</v>
      </c>
      <c r="AD1751" t="b">
        <f t="shared" si="426"/>
        <v>1</v>
      </c>
    </row>
    <row r="1752" spans="1:30">
      <c r="A1752" s="56">
        <f t="shared" si="427"/>
        <v>1752</v>
      </c>
      <c r="B1752" s="55">
        <f t="shared" si="428"/>
        <v>1714</v>
      </c>
      <c r="C1752" s="59" t="s">
        <v>4105</v>
      </c>
      <c r="D1752" s="59" t="s">
        <v>7</v>
      </c>
      <c r="E1752" s="65" t="s">
        <v>1509</v>
      </c>
      <c r="F1752" s="65" t="s">
        <v>1509</v>
      </c>
      <c r="G1752" s="193">
        <v>0</v>
      </c>
      <c r="H1752" s="193">
        <v>0</v>
      </c>
      <c r="I1752" s="177" t="s">
        <v>3</v>
      </c>
      <c r="J1752" s="65" t="s">
        <v>1555</v>
      </c>
      <c r="K1752" s="66" t="s">
        <v>4289</v>
      </c>
      <c r="L1752" s="67"/>
      <c r="M1752" s="63" t="s">
        <v>2277</v>
      </c>
      <c r="N1752" s="13"/>
      <c r="O1752"/>
      <c r="P1752" t="str">
        <f t="shared" si="413"/>
        <v/>
      </c>
      <c r="Q1752" t="str">
        <f>IF(ISNA(VLOOKUP(AC1752,#REF!,1)),"//","")</f>
        <v/>
      </c>
      <c r="R1752"/>
      <c r="S1752" s="43" t="e">
        <f t="shared" si="420"/>
        <v>#REF!</v>
      </c>
      <c r="T1752" s="92" t="s">
        <v>2444</v>
      </c>
      <c r="U1752" s="70" t="s">
        <v>2444</v>
      </c>
      <c r="V1752" s="70" t="s">
        <v>2444</v>
      </c>
      <c r="W1752" s="44" t="str">
        <f t="shared" si="421"/>
        <v>STD_PRINTER "R"</v>
      </c>
      <c r="X1752" s="25" t="str">
        <f t="shared" si="422"/>
        <v>PRINTERR</v>
      </c>
      <c r="Y1752" s="1">
        <f t="shared" si="423"/>
        <v>1714</v>
      </c>
      <c r="Z1752" t="str">
        <f t="shared" si="424"/>
        <v>ITM_PRINTERR</v>
      </c>
      <c r="AA1752" s="161" t="str">
        <f>IF(ISNA(VLOOKUP(X1752,Sheet2!J:J,1,0)),"//","")</f>
        <v>//</v>
      </c>
      <c r="AC1752" s="110" t="str">
        <f t="shared" si="425"/>
        <v>PRINTERR</v>
      </c>
      <c r="AD1752" t="b">
        <f t="shared" si="426"/>
        <v>1</v>
      </c>
    </row>
    <row r="1753" spans="1:30">
      <c r="A1753" s="56">
        <f t="shared" si="427"/>
        <v>1753</v>
      </c>
      <c r="B1753" s="55">
        <f t="shared" si="428"/>
        <v>1715</v>
      </c>
      <c r="C1753" s="59" t="s">
        <v>4105</v>
      </c>
      <c r="D1753" s="59" t="s">
        <v>7</v>
      </c>
      <c r="E1753" s="65" t="s">
        <v>473</v>
      </c>
      <c r="F1753" s="65" t="s">
        <v>473</v>
      </c>
      <c r="G1753" s="193">
        <v>0</v>
      </c>
      <c r="H1753" s="193">
        <v>0</v>
      </c>
      <c r="I1753" s="177" t="s">
        <v>3</v>
      </c>
      <c r="J1753" s="65" t="s">
        <v>1555</v>
      </c>
      <c r="K1753" s="66" t="s">
        <v>4289</v>
      </c>
      <c r="L1753" s="67"/>
      <c r="M1753" s="63" t="s">
        <v>2278</v>
      </c>
      <c r="N1753" s="13"/>
      <c r="O1753"/>
      <c r="P1753" t="str">
        <f t="shared" si="413"/>
        <v/>
      </c>
      <c r="Q1753" t="str">
        <f>IF(ISNA(VLOOKUP(AC1753,#REF!,1)),"//","")</f>
        <v/>
      </c>
      <c r="R1753"/>
      <c r="S1753" s="43" t="e">
        <f t="shared" si="420"/>
        <v>#REF!</v>
      </c>
      <c r="T1753" s="92" t="s">
        <v>2444</v>
      </c>
      <c r="U1753" s="70" t="s">
        <v>2444</v>
      </c>
      <c r="V1753" s="70" t="s">
        <v>2444</v>
      </c>
      <c r="W1753" s="44" t="str">
        <f t="shared" si="421"/>
        <v>STD_PRINTER "REGS"</v>
      </c>
      <c r="X1753" s="25" t="str">
        <f t="shared" si="422"/>
        <v>PRINTERREGS</v>
      </c>
      <c r="Y1753" s="1">
        <f t="shared" si="423"/>
        <v>1715</v>
      </c>
      <c r="Z1753" t="str">
        <f t="shared" si="424"/>
        <v>ITM_PRINTERREGS</v>
      </c>
      <c r="AA1753" s="161" t="str">
        <f>IF(ISNA(VLOOKUP(X1753,Sheet2!J:J,1,0)),"//","")</f>
        <v>//</v>
      </c>
      <c r="AC1753" s="110" t="str">
        <f t="shared" si="425"/>
        <v>PRINTERREGS</v>
      </c>
      <c r="AD1753" t="b">
        <f t="shared" si="426"/>
        <v>1</v>
      </c>
    </row>
    <row r="1754" spans="1:30">
      <c r="A1754" s="56">
        <f t="shared" si="427"/>
        <v>1754</v>
      </c>
      <c r="B1754" s="55">
        <f t="shared" si="428"/>
        <v>1716</v>
      </c>
      <c r="C1754" s="59" t="s">
        <v>4029</v>
      </c>
      <c r="D1754" s="59" t="s">
        <v>4862</v>
      </c>
      <c r="E1754" s="65" t="s">
        <v>1510</v>
      </c>
      <c r="F1754" s="65" t="s">
        <v>1510</v>
      </c>
      <c r="G1754" s="193">
        <v>0</v>
      </c>
      <c r="H1754" s="193">
        <v>0</v>
      </c>
      <c r="I1754" s="177" t="s">
        <v>3</v>
      </c>
      <c r="J1754" s="65" t="s">
        <v>1555</v>
      </c>
      <c r="K1754" s="66" t="s">
        <v>4289</v>
      </c>
      <c r="L1754" s="64"/>
      <c r="M1754" s="63" t="s">
        <v>2279</v>
      </c>
      <c r="N1754" s="13"/>
      <c r="O1754"/>
      <c r="P1754" t="str">
        <f t="shared" si="413"/>
        <v/>
      </c>
      <c r="Q1754" t="str">
        <f>IF(ISNA(VLOOKUP(AC1754,#REF!,1)),"//","")</f>
        <v/>
      </c>
      <c r="R1754"/>
      <c r="S1754" s="43" t="e">
        <f t="shared" si="420"/>
        <v>#REF!</v>
      </c>
      <c r="T1754" s="92" t="s">
        <v>2444</v>
      </c>
      <c r="U1754" s="70" t="s">
        <v>2444</v>
      </c>
      <c r="V1754" s="70" t="s">
        <v>2444</v>
      </c>
      <c r="W1754" s="44" t="str">
        <f t="shared" si="421"/>
        <v>STD_PRINTER "STK"</v>
      </c>
      <c r="X1754" s="25" t="str">
        <f t="shared" si="422"/>
        <v>PRINTERSTK</v>
      </c>
      <c r="Y1754" s="1">
        <f t="shared" si="423"/>
        <v>1716</v>
      </c>
      <c r="Z1754" t="str">
        <f t="shared" si="424"/>
        <v>ITM_PRINTERSTK</v>
      </c>
      <c r="AA1754" s="161" t="str">
        <f>IF(ISNA(VLOOKUP(X1754,Sheet2!J:J,1,0)),"//","")</f>
        <v>//</v>
      </c>
      <c r="AC1754" s="110" t="str">
        <f t="shared" si="425"/>
        <v>PRINTERSTK</v>
      </c>
      <c r="AD1754" t="b">
        <f t="shared" si="426"/>
        <v>1</v>
      </c>
    </row>
    <row r="1755" spans="1:30">
      <c r="A1755" s="56">
        <f t="shared" si="427"/>
        <v>1755</v>
      </c>
      <c r="B1755" s="55">
        <f t="shared" si="428"/>
        <v>1717</v>
      </c>
      <c r="C1755" s="59" t="s">
        <v>4105</v>
      </c>
      <c r="D1755" s="69" t="s">
        <v>7</v>
      </c>
      <c r="E1755" s="65" t="s">
        <v>1511</v>
      </c>
      <c r="F1755" s="65" t="s">
        <v>1511</v>
      </c>
      <c r="G1755" s="193">
        <v>0</v>
      </c>
      <c r="H1755" s="193">
        <v>0</v>
      </c>
      <c r="I1755" s="177" t="s">
        <v>3</v>
      </c>
      <c r="J1755" s="65" t="s">
        <v>1555</v>
      </c>
      <c r="K1755" s="66" t="s">
        <v>4289</v>
      </c>
      <c r="L1755" s="67"/>
      <c r="M1755" s="63" t="s">
        <v>2280</v>
      </c>
      <c r="N1755" s="13"/>
      <c r="O1755"/>
      <c r="P1755" t="str">
        <f t="shared" si="413"/>
        <v/>
      </c>
      <c r="Q1755" t="str">
        <f>IF(ISNA(VLOOKUP(AC1755,#REF!,1)),"//","")</f>
        <v/>
      </c>
      <c r="R1755"/>
      <c r="S1755" s="43" t="e">
        <f t="shared" si="420"/>
        <v>#REF!</v>
      </c>
      <c r="T1755" s="92" t="s">
        <v>2444</v>
      </c>
      <c r="U1755" s="70" t="s">
        <v>2444</v>
      </c>
      <c r="V1755" s="70" t="s">
        <v>2444</v>
      </c>
      <c r="W1755" s="44" t="str">
        <f t="shared" si="421"/>
        <v>STD_PRINTER "TAB"</v>
      </c>
      <c r="X1755" s="25" t="str">
        <f t="shared" si="422"/>
        <v>PRINTERTAB</v>
      </c>
      <c r="Y1755" s="1">
        <f t="shared" si="423"/>
        <v>1717</v>
      </c>
      <c r="Z1755" t="str">
        <f t="shared" si="424"/>
        <v>ITM_PRINTERTAB</v>
      </c>
      <c r="AA1755" s="161" t="str">
        <f>IF(ISNA(VLOOKUP(X1755,Sheet2!J:J,1,0)),"//","")</f>
        <v>//</v>
      </c>
      <c r="AC1755" s="110" t="str">
        <f t="shared" si="425"/>
        <v>PRINTERTAB</v>
      </c>
      <c r="AD1755" t="b">
        <f t="shared" si="426"/>
        <v>1</v>
      </c>
    </row>
    <row r="1756" spans="1:30">
      <c r="A1756" s="56">
        <f t="shared" si="427"/>
        <v>1756</v>
      </c>
      <c r="B1756" s="55">
        <f t="shared" si="428"/>
        <v>1718</v>
      </c>
      <c r="C1756" s="59" t="s">
        <v>4105</v>
      </c>
      <c r="D1756" s="59" t="s">
        <v>7</v>
      </c>
      <c r="E1756" s="65" t="s">
        <v>474</v>
      </c>
      <c r="F1756" s="65" t="s">
        <v>474</v>
      </c>
      <c r="G1756" s="193">
        <v>0</v>
      </c>
      <c r="H1756" s="193">
        <v>0</v>
      </c>
      <c r="I1756" s="177" t="s">
        <v>3</v>
      </c>
      <c r="J1756" s="65" t="s">
        <v>1555</v>
      </c>
      <c r="K1756" s="66" t="s">
        <v>4289</v>
      </c>
      <c r="L1756" s="67"/>
      <c r="M1756" s="63" t="s">
        <v>2281</v>
      </c>
      <c r="N1756" s="13"/>
      <c r="O1756"/>
      <c r="P1756" t="str">
        <f t="shared" si="413"/>
        <v/>
      </c>
      <c r="Q1756" t="str">
        <f>IF(ISNA(VLOOKUP(AC1756,#REF!,1)),"//","")</f>
        <v/>
      </c>
      <c r="R1756"/>
      <c r="S1756" s="43" t="e">
        <f t="shared" si="420"/>
        <v>#REF!</v>
      </c>
      <c r="T1756" s="92" t="s">
        <v>2444</v>
      </c>
      <c r="U1756" s="70" t="s">
        <v>2444</v>
      </c>
      <c r="V1756" s="70" t="s">
        <v>2444</v>
      </c>
      <c r="W1756" s="44" t="str">
        <f t="shared" si="421"/>
        <v>STD_PRINTER "USER"</v>
      </c>
      <c r="X1756" s="25" t="str">
        <f t="shared" si="422"/>
        <v>PRINTERUSER</v>
      </c>
      <c r="Y1756" s="1">
        <f t="shared" si="423"/>
        <v>1718</v>
      </c>
      <c r="Z1756" t="str">
        <f t="shared" si="424"/>
        <v>ITM_PRINTERUSER</v>
      </c>
      <c r="AA1756" s="161" t="str">
        <f>IF(ISNA(VLOOKUP(X1756,Sheet2!J:J,1,0)),"//","")</f>
        <v>//</v>
      </c>
      <c r="AC1756" s="110" t="str">
        <f t="shared" si="425"/>
        <v>PRINTERUSER</v>
      </c>
      <c r="AD1756" t="b">
        <f t="shared" si="426"/>
        <v>1</v>
      </c>
    </row>
    <row r="1757" spans="1:30">
      <c r="A1757" s="56">
        <f t="shared" si="427"/>
        <v>1757</v>
      </c>
      <c r="B1757" s="55">
        <f t="shared" si="428"/>
        <v>1719</v>
      </c>
      <c r="C1757" s="59" t="s">
        <v>4105</v>
      </c>
      <c r="D1757" s="59" t="s">
        <v>7</v>
      </c>
      <c r="E1757" s="65" t="s">
        <v>1512</v>
      </c>
      <c r="F1757" s="65" t="s">
        <v>1512</v>
      </c>
      <c r="G1757" s="193">
        <v>0</v>
      </c>
      <c r="H1757" s="193">
        <v>0</v>
      </c>
      <c r="I1757" s="177" t="s">
        <v>3</v>
      </c>
      <c r="J1757" s="65" t="s">
        <v>1555</v>
      </c>
      <c r="K1757" s="66" t="s">
        <v>4289</v>
      </c>
      <c r="L1757" s="64"/>
      <c r="M1757" s="63" t="s">
        <v>2282</v>
      </c>
      <c r="N1757" s="13"/>
      <c r="O1757"/>
      <c r="P1757" t="str">
        <f t="shared" si="413"/>
        <v/>
      </c>
      <c r="Q1757" t="str">
        <f>IF(ISNA(VLOOKUP(AC1757,#REF!,1)),"//","")</f>
        <v/>
      </c>
      <c r="R1757"/>
      <c r="S1757" s="43" t="e">
        <f t="shared" si="420"/>
        <v>#REF!</v>
      </c>
      <c r="T1757" s="92" t="s">
        <v>2444</v>
      </c>
      <c r="U1757" s="70" t="s">
        <v>2444</v>
      </c>
      <c r="V1757" s="70" t="s">
        <v>2444</v>
      </c>
      <c r="W1757" s="44" t="str">
        <f t="shared" si="421"/>
        <v>STD_PRINTER "WIDTH"</v>
      </c>
      <c r="X1757" s="25" t="str">
        <f t="shared" si="422"/>
        <v>PRINTERWIDTH</v>
      </c>
      <c r="Y1757" s="1">
        <f t="shared" si="423"/>
        <v>1719</v>
      </c>
      <c r="Z1757" t="str">
        <f t="shared" si="424"/>
        <v>ITM_PRINTERWIDTH</v>
      </c>
      <c r="AA1757" s="161" t="str">
        <f>IF(ISNA(VLOOKUP(X1757,Sheet2!J:J,1,0)),"//","")</f>
        <v>//</v>
      </c>
      <c r="AC1757" s="110" t="str">
        <f t="shared" si="425"/>
        <v>PRINTERWIDTH</v>
      </c>
      <c r="AD1757" t="b">
        <f t="shared" si="426"/>
        <v>1</v>
      </c>
    </row>
    <row r="1758" spans="1:30">
      <c r="A1758" s="56">
        <f t="shared" si="427"/>
        <v>1758</v>
      </c>
      <c r="B1758" s="55">
        <f t="shared" si="428"/>
        <v>1720</v>
      </c>
      <c r="C1758" s="59" t="s">
        <v>4105</v>
      </c>
      <c r="D1758" s="59" t="s">
        <v>7</v>
      </c>
      <c r="E1758" s="65" t="s">
        <v>1513</v>
      </c>
      <c r="F1758" s="65" t="s">
        <v>1513</v>
      </c>
      <c r="G1758" s="193">
        <v>0</v>
      </c>
      <c r="H1758" s="193">
        <v>0</v>
      </c>
      <c r="I1758" s="177" t="s">
        <v>3</v>
      </c>
      <c r="J1758" s="65" t="s">
        <v>1555</v>
      </c>
      <c r="K1758" s="66" t="s">
        <v>4289</v>
      </c>
      <c r="L1758" s="67"/>
      <c r="M1758" s="63" t="s">
        <v>2283</v>
      </c>
      <c r="N1758" s="13"/>
      <c r="O1758"/>
      <c r="P1758" t="str">
        <f t="shared" si="413"/>
        <v/>
      </c>
      <c r="Q1758" t="str">
        <f>IF(ISNA(VLOOKUP(AC1758,#REF!,1)),"//","")</f>
        <v/>
      </c>
      <c r="R1758"/>
      <c r="S1758" s="43" t="e">
        <f t="shared" si="420"/>
        <v>#REF!</v>
      </c>
      <c r="T1758" s="92" t="s">
        <v>2444</v>
      </c>
      <c r="U1758" s="70" t="s">
        <v>2444</v>
      </c>
      <c r="V1758" s="70" t="s">
        <v>2444</v>
      </c>
      <c r="W1758" s="44" t="str">
        <f t="shared" si="421"/>
        <v>STD_PRINTER STD_SIGMA</v>
      </c>
      <c r="X1758" s="25" t="str">
        <f t="shared" si="422"/>
        <v>PRINTERSUM</v>
      </c>
      <c r="Y1758" s="1">
        <f t="shared" si="423"/>
        <v>1720</v>
      </c>
      <c r="Z1758" t="str">
        <f t="shared" si="424"/>
        <v>ITM_PRINTERSIGMA</v>
      </c>
      <c r="AA1758" s="161" t="str">
        <f>IF(ISNA(VLOOKUP(X1758,Sheet2!J:J,1,0)),"//","")</f>
        <v>//</v>
      </c>
      <c r="AC1758" s="110" t="str">
        <f t="shared" si="425"/>
        <v>PRINTERSUM</v>
      </c>
      <c r="AD1758" t="b">
        <f t="shared" si="426"/>
        <v>1</v>
      </c>
    </row>
    <row r="1759" spans="1:30">
      <c r="A1759" s="56">
        <f t="shared" si="427"/>
        <v>1759</v>
      </c>
      <c r="B1759" s="55">
        <f t="shared" si="428"/>
        <v>1721</v>
      </c>
      <c r="C1759" s="59" t="s">
        <v>4105</v>
      </c>
      <c r="D1759" s="59" t="s">
        <v>7</v>
      </c>
      <c r="E1759" s="65" t="s">
        <v>1514</v>
      </c>
      <c r="F1759" s="65" t="s">
        <v>1514</v>
      </c>
      <c r="G1759" s="193">
        <v>0</v>
      </c>
      <c r="H1759" s="193">
        <v>0</v>
      </c>
      <c r="I1759" s="177" t="s">
        <v>3</v>
      </c>
      <c r="J1759" s="65" t="s">
        <v>1555</v>
      </c>
      <c r="K1759" s="66" t="s">
        <v>4289</v>
      </c>
      <c r="L1759" s="67"/>
      <c r="M1759" s="63" t="s">
        <v>2284</v>
      </c>
      <c r="N1759" s="13"/>
      <c r="O1759"/>
      <c r="P1759" t="str">
        <f t="shared" si="413"/>
        <v/>
      </c>
      <c r="Q1759" t="str">
        <f>IF(ISNA(VLOOKUP(AC1759,#REF!,1)),"//","")</f>
        <v/>
      </c>
      <c r="R1759"/>
      <c r="S1759" s="43" t="e">
        <f t="shared" si="420"/>
        <v>#REF!</v>
      </c>
      <c r="T1759" s="92"/>
      <c r="U1759" s="70"/>
      <c r="V1759" s="70"/>
      <c r="W1759" s="44" t="str">
        <f t="shared" si="421"/>
        <v>STD_PRINTER "#"</v>
      </c>
      <c r="X1759" s="25" t="str">
        <f t="shared" si="422"/>
        <v>PRINTER#</v>
      </c>
      <c r="Y1759" s="1">
        <f t="shared" si="423"/>
        <v>1721</v>
      </c>
      <c r="Z1759" t="str">
        <f t="shared" si="424"/>
        <v>ITM_PRINTERHASH</v>
      </c>
      <c r="AA1759" s="161" t="str">
        <f>IF(ISNA(VLOOKUP(X1759,Sheet2!J:J,1,0)),"//","")</f>
        <v>//</v>
      </c>
      <c r="AC1759" s="110" t="str">
        <f t="shared" si="425"/>
        <v>PRINTER#</v>
      </c>
      <c r="AD1759" t="b">
        <f t="shared" si="426"/>
        <v>1</v>
      </c>
    </row>
    <row r="1760" spans="1:30">
      <c r="A1760" s="56" t="str">
        <f t="shared" si="427"/>
        <v/>
      </c>
      <c r="B1760" s="55">
        <f t="shared" si="428"/>
        <v>1721.01</v>
      </c>
      <c r="C1760" s="59" t="s">
        <v>2444</v>
      </c>
      <c r="D1760" s="59"/>
      <c r="E1760" s="65"/>
      <c r="F1760" s="65"/>
      <c r="G1760" s="193"/>
      <c r="H1760" s="193"/>
      <c r="I1760" s="65"/>
      <c r="J1760" s="65" t="s">
        <v>1555</v>
      </c>
      <c r="K1760" s="66"/>
      <c r="L1760" s="67"/>
      <c r="M1760" s="63" t="s">
        <v>2444</v>
      </c>
      <c r="N1760" s="13"/>
      <c r="O1760"/>
      <c r="P1760" t="str">
        <f t="shared" si="413"/>
        <v/>
      </c>
      <c r="Q1760" t="str">
        <f>IF(ISNA(VLOOKUP(AC1760,#REF!,1)),"//","")</f>
        <v/>
      </c>
      <c r="R1760"/>
      <c r="S1760" s="43" t="e">
        <f t="shared" si="420"/>
        <v>#REF!</v>
      </c>
      <c r="T1760" s="92"/>
      <c r="U1760" s="70"/>
      <c r="V1760" s="70"/>
      <c r="W1760" s="44" t="str">
        <f t="shared" si="421"/>
        <v/>
      </c>
      <c r="X1760" s="25" t="str">
        <f t="shared" si="422"/>
        <v/>
      </c>
      <c r="Y1760" s="1">
        <f t="shared" si="423"/>
        <v>1721.01</v>
      </c>
      <c r="Z1760" t="str">
        <f t="shared" si="424"/>
        <v/>
      </c>
      <c r="AA1760" s="161" t="str">
        <f>IF(ISNA(VLOOKUP(X1760,Sheet2!J:J,1,0)),"//","")</f>
        <v/>
      </c>
      <c r="AC1760" s="110" t="str">
        <f t="shared" si="425"/>
        <v/>
      </c>
      <c r="AD1760" t="b">
        <f t="shared" si="426"/>
        <v>1</v>
      </c>
    </row>
    <row r="1761" spans="1:30">
      <c r="A1761" s="56">
        <f t="shared" si="427"/>
        <v>1761</v>
      </c>
      <c r="B1761" s="55">
        <f t="shared" si="428"/>
        <v>1722</v>
      </c>
      <c r="C1761" s="59" t="s">
        <v>4110</v>
      </c>
      <c r="D1761" s="59" t="s">
        <v>7</v>
      </c>
      <c r="E1761" s="65" t="s">
        <v>1520</v>
      </c>
      <c r="F1761" s="65" t="s">
        <v>1520</v>
      </c>
      <c r="G1761" s="193">
        <v>0</v>
      </c>
      <c r="H1761" s="193">
        <v>0</v>
      </c>
      <c r="I1761" s="177" t="s">
        <v>3</v>
      </c>
      <c r="J1761" s="65" t="s">
        <v>1555</v>
      </c>
      <c r="K1761" s="66" t="s">
        <v>4125</v>
      </c>
      <c r="L1761" s="67" t="s">
        <v>3486</v>
      </c>
      <c r="M1761" s="63" t="s">
        <v>2307</v>
      </c>
      <c r="N1761" s="13"/>
      <c r="O1761"/>
      <c r="P1761"/>
      <c r="Q1761" t="str">
        <f>IF(ISNA(VLOOKUP(AC1761,#REF!,1)),"//","")</f>
        <v/>
      </c>
      <c r="R1761"/>
      <c r="S1761" s="43" t="e">
        <f t="shared" si="420"/>
        <v>#REF!</v>
      </c>
      <c r="T1761" s="92"/>
      <c r="U1761" s="70"/>
      <c r="V1761" s="70"/>
      <c r="W1761" s="44" t="str">
        <f t="shared" si="421"/>
        <v>"FBR"</v>
      </c>
      <c r="X1761" s="25" t="str">
        <f t="shared" si="422"/>
        <v>FBR</v>
      </c>
      <c r="Y1761" s="1">
        <f t="shared" si="423"/>
        <v>1722</v>
      </c>
      <c r="Z1761" t="str">
        <f t="shared" si="424"/>
        <v>ITM_FBR</v>
      </c>
      <c r="AA1761" s="161" t="str">
        <f>IF(ISNA(VLOOKUP(X1761,Sheet2!J:J,1,0)),"//","")</f>
        <v>//</v>
      </c>
      <c r="AC1761" s="110" t="str">
        <f t="shared" si="425"/>
        <v>FBR</v>
      </c>
      <c r="AD1761" t="b">
        <f t="shared" si="426"/>
        <v>1</v>
      </c>
    </row>
    <row r="1762" spans="1:30">
      <c r="A1762" s="56" t="str">
        <f t="shared" si="427"/>
        <v/>
      </c>
      <c r="B1762" s="55">
        <f t="shared" si="428"/>
        <v>1722.01</v>
      </c>
      <c r="C1762" s="59" t="s">
        <v>2444</v>
      </c>
      <c r="D1762" s="59"/>
      <c r="E1762" s="65"/>
      <c r="F1762" s="65"/>
      <c r="G1762" s="73"/>
      <c r="H1762" s="73"/>
      <c r="I1762" s="65"/>
      <c r="J1762" s="65" t="s">
        <v>1555</v>
      </c>
      <c r="K1762" s="66"/>
      <c r="L1762" s="59"/>
      <c r="M1762" s="63" t="s">
        <v>2444</v>
      </c>
      <c r="N1762" s="13"/>
      <c r="O1762"/>
      <c r="P1762" t="str">
        <f t="shared" si="413"/>
        <v/>
      </c>
      <c r="Q1762" t="str">
        <f>IF(ISNA(VLOOKUP(AC1762,#REF!,1)),"//","")</f>
        <v/>
      </c>
      <c r="R1762"/>
      <c r="S1762" s="43" t="e">
        <f t="shared" si="420"/>
        <v>#REF!</v>
      </c>
      <c r="T1762" s="92"/>
      <c r="U1762" s="70"/>
      <c r="V1762" s="70"/>
      <c r="W1762" s="44" t="str">
        <f t="shared" si="421"/>
        <v/>
      </c>
      <c r="X1762" s="25" t="str">
        <f t="shared" si="422"/>
        <v/>
      </c>
      <c r="Y1762" s="1">
        <f t="shared" si="423"/>
        <v>1722.01</v>
      </c>
      <c r="Z1762" t="str">
        <f t="shared" si="424"/>
        <v/>
      </c>
      <c r="AA1762" s="161" t="str">
        <f>IF(ISNA(VLOOKUP(X1762,Sheet2!J:J,1,0)),"//","")</f>
        <v/>
      </c>
      <c r="AC1762" s="110" t="str">
        <f t="shared" si="425"/>
        <v/>
      </c>
      <c r="AD1762" t="b">
        <f t="shared" si="426"/>
        <v>1</v>
      </c>
    </row>
    <row r="1763" spans="1:30" s="206" customFormat="1">
      <c r="A1763" s="56">
        <f t="shared" si="427"/>
        <v>1763</v>
      </c>
      <c r="B1763" s="55">
        <f t="shared" si="428"/>
        <v>1723</v>
      </c>
      <c r="C1763" s="202" t="s">
        <v>4030</v>
      </c>
      <c r="D1763" s="202" t="s">
        <v>7</v>
      </c>
      <c r="E1763" s="204" t="s">
        <v>2596</v>
      </c>
      <c r="F1763" s="204" t="s">
        <v>924</v>
      </c>
      <c r="G1763" s="213">
        <v>0</v>
      </c>
      <c r="H1763" s="213">
        <v>0</v>
      </c>
      <c r="I1763" s="204" t="s">
        <v>3</v>
      </c>
      <c r="J1763" s="214" t="s">
        <v>1556</v>
      </c>
      <c r="K1763" s="205" t="s">
        <v>4125</v>
      </c>
      <c r="L1763" s="202"/>
      <c r="M1763" s="207" t="s">
        <v>3714</v>
      </c>
      <c r="N1763" s="207"/>
      <c r="Q1763" s="206" t="str">
        <f>IF(ISNA(VLOOKUP(AC1763,#REF!,1)),"//","")</f>
        <v/>
      </c>
      <c r="S1763" s="43" t="e">
        <f t="shared" si="420"/>
        <v>#REF!</v>
      </c>
      <c r="T1763" s="201"/>
      <c r="U1763" s="208"/>
      <c r="V1763" s="208"/>
      <c r="W1763" s="44" t="str">
        <f t="shared" si="421"/>
        <v/>
      </c>
      <c r="X1763" s="25" t="str">
        <f t="shared" si="422"/>
        <v/>
      </c>
      <c r="Y1763" s="1">
        <f t="shared" si="423"/>
        <v>1723</v>
      </c>
      <c r="Z1763" t="str">
        <f t="shared" si="424"/>
        <v>ITM_UNDO</v>
      </c>
      <c r="AA1763" s="161" t="str">
        <f>IF(ISNA(VLOOKUP(X1763,Sheet2!J:J,1,0)),"//","")</f>
        <v/>
      </c>
      <c r="AC1763" s="110" t="str">
        <f t="shared" si="425"/>
        <v/>
      </c>
      <c r="AD1763" t="b">
        <f t="shared" si="426"/>
        <v>1</v>
      </c>
    </row>
    <row r="1764" spans="1:30">
      <c r="A1764" s="56">
        <f t="shared" si="427"/>
        <v>1764</v>
      </c>
      <c r="B1764" s="55">
        <f t="shared" si="428"/>
        <v>1724</v>
      </c>
      <c r="C1764" s="62" t="s">
        <v>4031</v>
      </c>
      <c r="D1764" s="59" t="s">
        <v>3090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1555</v>
      </c>
      <c r="K1764" s="66" t="s">
        <v>4290</v>
      </c>
      <c r="L1764" s="67" t="s">
        <v>1007</v>
      </c>
      <c r="M1764" s="63" t="s">
        <v>1156</v>
      </c>
      <c r="N1764" s="13"/>
      <c r="O1764"/>
      <c r="P1764" t="str">
        <f t="shared" si="413"/>
        <v/>
      </c>
      <c r="Q1764" t="str">
        <f>IF(ISNA(VLOOKUP(AC1764,#REF!,1)),"//","")</f>
        <v/>
      </c>
      <c r="R1764"/>
      <c r="S1764" s="43" t="e">
        <f t="shared" si="420"/>
        <v>#REF!</v>
      </c>
      <c r="T1764" s="92"/>
      <c r="U1764" s="70"/>
      <c r="V1764" s="70"/>
      <c r="W1764" s="44" t="str">
        <f t="shared" si="421"/>
        <v/>
      </c>
      <c r="X1764" s="25" t="str">
        <f t="shared" si="422"/>
        <v/>
      </c>
      <c r="Y1764" s="1">
        <f t="shared" si="423"/>
        <v>1724</v>
      </c>
      <c r="Z1764" t="str">
        <f t="shared" si="424"/>
        <v>ITM_PR</v>
      </c>
      <c r="AA1764" s="161" t="str">
        <f>IF(ISNA(VLOOKUP(X1764,Sheet2!J:J,1,0)),"//","")</f>
        <v/>
      </c>
      <c r="AC1764" s="110" t="str">
        <f t="shared" si="425"/>
        <v/>
      </c>
      <c r="AD1764" t="b">
        <f t="shared" si="426"/>
        <v>1</v>
      </c>
    </row>
    <row r="1765" spans="1:30">
      <c r="A1765" s="56">
        <f t="shared" si="427"/>
        <v>1765</v>
      </c>
      <c r="B1765" s="55">
        <f t="shared" si="428"/>
        <v>1725</v>
      </c>
      <c r="C1765" s="59" t="s">
        <v>4105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1555</v>
      </c>
      <c r="K1765" s="66" t="s">
        <v>4125</v>
      </c>
      <c r="L1765" s="59"/>
      <c r="M1765" s="63" t="s">
        <v>2324</v>
      </c>
      <c r="N1765" s="13"/>
      <c r="O1765"/>
      <c r="P1765" t="str">
        <f t="shared" si="413"/>
        <v/>
      </c>
      <c r="Q1765" t="str">
        <f>IF(ISNA(VLOOKUP(AC1765,#REF!,1)),"//","")</f>
        <v/>
      </c>
      <c r="R1765"/>
      <c r="S1765" s="43" t="e">
        <f t="shared" si="420"/>
        <v>#REF!</v>
      </c>
      <c r="T1765" s="92"/>
      <c r="U1765" s="70"/>
      <c r="V1765" s="70"/>
      <c r="W1765" s="44" t="str">
        <f t="shared" si="421"/>
        <v/>
      </c>
      <c r="X1765" s="25" t="str">
        <f t="shared" si="422"/>
        <v/>
      </c>
      <c r="Y1765" s="1">
        <f t="shared" si="423"/>
        <v>1725</v>
      </c>
      <c r="Z1765" t="str">
        <f t="shared" si="424"/>
        <v>ITM_RS</v>
      </c>
      <c r="AA1765" s="161" t="str">
        <f>IF(ISNA(VLOOKUP(X1765,Sheet2!J:J,1,0)),"//","")</f>
        <v/>
      </c>
      <c r="AC1765" s="110" t="str">
        <f t="shared" si="425"/>
        <v/>
      </c>
      <c r="AD1765" t="b">
        <f t="shared" si="426"/>
        <v>1</v>
      </c>
    </row>
    <row r="1766" spans="1:30" s="17" customFormat="1">
      <c r="A1766" s="56">
        <f t="shared" si="427"/>
        <v>1766</v>
      </c>
      <c r="B1766" s="55">
        <f t="shared" si="428"/>
        <v>1726</v>
      </c>
      <c r="C1766" s="112" t="s">
        <v>4105</v>
      </c>
      <c r="D1766" s="112" t="s">
        <v>7</v>
      </c>
      <c r="E1766" s="137" t="s">
        <v>5036</v>
      </c>
      <c r="F1766" s="137" t="s">
        <v>5036</v>
      </c>
      <c r="G1766" s="194">
        <v>0</v>
      </c>
      <c r="H1766" s="194">
        <v>0</v>
      </c>
      <c r="I1766" s="177" t="s">
        <v>3</v>
      </c>
      <c r="J1766" s="65" t="s">
        <v>1555</v>
      </c>
      <c r="K1766" s="66" t="s">
        <v>4289</v>
      </c>
      <c r="M1766" s="138" t="s">
        <v>5042</v>
      </c>
      <c r="N1766" s="16"/>
      <c r="P1766" s="17" t="str">
        <f t="shared" si="413"/>
        <v/>
      </c>
      <c r="Q1766" s="17" t="str">
        <f>IF(ISNA(VLOOKUP(AC1766,#REF!,1)),"//","")</f>
        <v/>
      </c>
      <c r="S1766" s="43" t="e">
        <f t="shared" si="420"/>
        <v>#REF!</v>
      </c>
      <c r="T1766" s="110" t="s">
        <v>2444</v>
      </c>
      <c r="U1766" s="117" t="s">
        <v>2444</v>
      </c>
      <c r="V1766" s="117" t="s">
        <v>2444</v>
      </c>
      <c r="W1766" s="44" t="str">
        <f t="shared" si="421"/>
        <v>"K(K)"</v>
      </c>
      <c r="X1766" s="25" t="str">
        <f t="shared" si="422"/>
        <v>K(K)</v>
      </c>
      <c r="Y1766" s="1">
        <f t="shared" si="423"/>
        <v>1726</v>
      </c>
      <c r="Z1766" t="str">
        <f t="shared" si="424"/>
        <v>ITM_Kk</v>
      </c>
      <c r="AA1766" s="161" t="str">
        <f>IF(ISNA(VLOOKUP(X1766,Sheet2!J:J,1,0)),"//","")</f>
        <v>//</v>
      </c>
      <c r="AC1766" s="110" t="str">
        <f t="shared" si="425"/>
        <v>K(K)</v>
      </c>
      <c r="AD1766" t="b">
        <f t="shared" si="426"/>
        <v>1</v>
      </c>
    </row>
    <row r="1767" spans="1:30" s="17" customFormat="1">
      <c r="A1767" s="56">
        <f t="shared" si="427"/>
        <v>1767</v>
      </c>
      <c r="B1767" s="55">
        <f t="shared" si="428"/>
        <v>1727</v>
      </c>
      <c r="C1767" s="112" t="s">
        <v>4105</v>
      </c>
      <c r="D1767" s="112" t="s">
        <v>7</v>
      </c>
      <c r="E1767" s="137" t="s">
        <v>5037</v>
      </c>
      <c r="F1767" s="137" t="s">
        <v>5037</v>
      </c>
      <c r="G1767" s="194">
        <v>0</v>
      </c>
      <c r="H1767" s="194">
        <v>0</v>
      </c>
      <c r="I1767" s="177" t="s">
        <v>3</v>
      </c>
      <c r="J1767" s="65" t="s">
        <v>1555</v>
      </c>
      <c r="K1767" s="66" t="s">
        <v>4289</v>
      </c>
      <c r="M1767" s="138" t="s">
        <v>5043</v>
      </c>
      <c r="N1767" s="16"/>
      <c r="P1767" s="17" t="str">
        <f t="shared" si="413"/>
        <v/>
      </c>
      <c r="Q1767" s="17" t="str">
        <f>IF(ISNA(VLOOKUP(AC1767,#REF!,1)),"//","")</f>
        <v/>
      </c>
      <c r="S1767" s="43" t="e">
        <f t="shared" si="420"/>
        <v>#REF!</v>
      </c>
      <c r="T1767" s="110" t="s">
        <v>2444</v>
      </c>
      <c r="U1767" s="117" t="s">
        <v>2444</v>
      </c>
      <c r="V1767" s="117" t="s">
        <v>2444</v>
      </c>
      <c r="W1767" s="44" t="str">
        <f t="shared" si="421"/>
        <v>"E(K)"</v>
      </c>
      <c r="X1767" s="25" t="str">
        <f t="shared" si="422"/>
        <v>E(K)</v>
      </c>
      <c r="Y1767" s="1">
        <f t="shared" si="423"/>
        <v>1727</v>
      </c>
      <c r="Z1767" t="str">
        <f t="shared" si="424"/>
        <v>ITM_Ek</v>
      </c>
      <c r="AA1767" s="161" t="str">
        <f>IF(ISNA(VLOOKUP(X1767,Sheet2!J:J,1,0)),"//","")</f>
        <v>//</v>
      </c>
      <c r="AC1767" s="110" t="str">
        <f t="shared" si="425"/>
        <v>E(K)</v>
      </c>
      <c r="AD1767" t="b">
        <f t="shared" si="426"/>
        <v>1</v>
      </c>
    </row>
    <row r="1768" spans="1:30" s="17" customFormat="1">
      <c r="A1768" s="56">
        <f t="shared" si="427"/>
        <v>1768</v>
      </c>
      <c r="B1768" s="55">
        <f t="shared" si="428"/>
        <v>1728</v>
      </c>
      <c r="C1768" s="112" t="s">
        <v>4105</v>
      </c>
      <c r="D1768" s="112" t="s">
        <v>7</v>
      </c>
      <c r="E1768" s="137" t="s">
        <v>5038</v>
      </c>
      <c r="F1768" s="137" t="s">
        <v>5038</v>
      </c>
      <c r="G1768" s="194">
        <v>0</v>
      </c>
      <c r="H1768" s="194">
        <v>0</v>
      </c>
      <c r="I1768" s="177" t="s">
        <v>3</v>
      </c>
      <c r="J1768" s="65" t="s">
        <v>1555</v>
      </c>
      <c r="K1768" s="66" t="s">
        <v>4289</v>
      </c>
      <c r="M1768" s="138" t="s">
        <v>5044</v>
      </c>
      <c r="N1768" s="16"/>
      <c r="P1768" s="17" t="str">
        <f t="shared" si="413"/>
        <v/>
      </c>
      <c r="Q1768" s="17" t="str">
        <f>IF(ISNA(VLOOKUP(AC1768,#REF!,1)),"//","")</f>
        <v/>
      </c>
      <c r="S1768" s="43" t="e">
        <f t="shared" si="420"/>
        <v>#REF!</v>
      </c>
      <c r="T1768" s="110" t="s">
        <v>2444</v>
      </c>
      <c r="U1768" s="117" t="s">
        <v>2444</v>
      </c>
      <c r="V1768" s="117" t="s">
        <v>2444</v>
      </c>
      <c r="W1768" s="44" t="str">
        <f t="shared" si="421"/>
        <v>STD_PI "(N,K)"</v>
      </c>
      <c r="X1768" s="25" t="str">
        <f t="shared" si="422"/>
        <v>PI(N,K)</v>
      </c>
      <c r="Y1768" s="1">
        <f t="shared" si="423"/>
        <v>1728</v>
      </c>
      <c r="Z1768" t="str">
        <f t="shared" si="424"/>
        <v>ITM_PInk</v>
      </c>
      <c r="AA1768" s="161" t="str">
        <f>IF(ISNA(VLOOKUP(X1768,Sheet2!J:J,1,0)),"//","")</f>
        <v>//</v>
      </c>
      <c r="AC1768" s="110" t="str">
        <f t="shared" si="425"/>
        <v>PI(N,K)</v>
      </c>
      <c r="AD1768" t="b">
        <f t="shared" si="426"/>
        <v>1</v>
      </c>
    </row>
    <row r="1769" spans="1:30">
      <c r="A1769" s="56">
        <f t="shared" si="427"/>
        <v>1769</v>
      </c>
      <c r="B1769" s="55">
        <f t="shared" si="428"/>
        <v>1729</v>
      </c>
      <c r="C1769" s="59" t="s">
        <v>3820</v>
      </c>
      <c r="D1769" s="59" t="s">
        <v>2610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1555</v>
      </c>
      <c r="K1769" s="66" t="s">
        <v>4125</v>
      </c>
      <c r="L1769" s="67"/>
      <c r="M1769" s="63" t="s">
        <v>3494</v>
      </c>
      <c r="N1769" s="13"/>
      <c r="O1769"/>
      <c r="P1769" t="str">
        <f t="shared" si="413"/>
        <v/>
      </c>
      <c r="Q1769" t="str">
        <f>IF(ISNA(VLOOKUP(AC1769,#REF!,1)),"//","")</f>
        <v/>
      </c>
      <c r="R1769"/>
      <c r="S1769" s="43" t="e">
        <f t="shared" si="420"/>
        <v>#REF!</v>
      </c>
      <c r="T1769" s="92"/>
      <c r="U1769" s="70"/>
      <c r="V1769" s="70"/>
      <c r="W1769" s="44" t="str">
        <f t="shared" si="421"/>
        <v/>
      </c>
      <c r="X1769" s="25" t="str">
        <f t="shared" si="422"/>
        <v/>
      </c>
      <c r="Y1769" s="1">
        <f t="shared" si="423"/>
        <v>1729</v>
      </c>
      <c r="Z1769" t="str">
        <f t="shared" si="424"/>
        <v>ITM_USERMODE</v>
      </c>
      <c r="AA1769" s="161" t="str">
        <f>IF(ISNA(VLOOKUP(X1769,Sheet2!J:J,1,0)),"//","")</f>
        <v/>
      </c>
      <c r="AC1769" s="110" t="str">
        <f t="shared" si="425"/>
        <v/>
      </c>
      <c r="AD1769" t="b">
        <f t="shared" si="426"/>
        <v>1</v>
      </c>
    </row>
    <row r="1770" spans="1:30">
      <c r="A1770" s="56">
        <f t="shared" si="427"/>
        <v>1770</v>
      </c>
      <c r="B1770" s="55">
        <f t="shared" si="428"/>
        <v>1730</v>
      </c>
      <c r="C1770" s="59" t="s">
        <v>4032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1555</v>
      </c>
      <c r="K1770" s="66" t="s">
        <v>4125</v>
      </c>
      <c r="L1770" s="67"/>
      <c r="M1770" s="63" t="s">
        <v>3495</v>
      </c>
      <c r="N1770" s="13"/>
      <c r="O1770"/>
      <c r="P1770" t="str">
        <f t="shared" si="413"/>
        <v/>
      </c>
      <c r="Q1770" t="str">
        <f>IF(ISNA(VLOOKUP(AC1770,#REF!,1)),"//","")</f>
        <v/>
      </c>
      <c r="R1770"/>
      <c r="S1770" s="43" t="e">
        <f t="shared" si="420"/>
        <v>#REF!</v>
      </c>
      <c r="T1770" s="92"/>
      <c r="U1770" s="70"/>
      <c r="V1770" s="70"/>
      <c r="W1770" s="44" t="str">
        <f t="shared" si="421"/>
        <v/>
      </c>
      <c r="X1770" s="25" t="str">
        <f t="shared" si="422"/>
        <v/>
      </c>
      <c r="Y1770" s="1">
        <f t="shared" si="423"/>
        <v>1730</v>
      </c>
      <c r="Z1770" t="str">
        <f t="shared" si="424"/>
        <v>ITM_CC</v>
      </c>
      <c r="AA1770" s="161" t="str">
        <f>IF(ISNA(VLOOKUP(X1770,Sheet2!J:J,1,0)),"//","")</f>
        <v/>
      </c>
      <c r="AC1770" s="110" t="str">
        <f t="shared" si="425"/>
        <v/>
      </c>
      <c r="AD1770" t="b">
        <f t="shared" si="426"/>
        <v>1</v>
      </c>
    </row>
    <row r="1771" spans="1:30">
      <c r="A1771" s="56">
        <f t="shared" si="427"/>
        <v>1771</v>
      </c>
      <c r="B1771" s="55">
        <f t="shared" si="428"/>
        <v>1731</v>
      </c>
      <c r="C1771" s="62" t="s">
        <v>4105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1555</v>
      </c>
      <c r="K1771" s="66" t="s">
        <v>4125</v>
      </c>
      <c r="L1771" s="59"/>
      <c r="M1771" s="63" t="s">
        <v>3715</v>
      </c>
      <c r="N1771" s="13"/>
      <c r="O1771"/>
      <c r="P1771" t="str">
        <f t="shared" si="413"/>
        <v>NOT EQUAL</v>
      </c>
      <c r="Q1771" t="str">
        <f>IF(ISNA(VLOOKUP(AC1771,#REF!,1)),"//","")</f>
        <v/>
      </c>
      <c r="R1771"/>
      <c r="S1771" s="43" t="e">
        <f t="shared" si="420"/>
        <v>#REF!</v>
      </c>
      <c r="T1771" s="92"/>
      <c r="U1771" s="70"/>
      <c r="V1771" s="70"/>
      <c r="W1771" s="44" t="str">
        <f t="shared" si="421"/>
        <v/>
      </c>
      <c r="X1771" s="25" t="str">
        <f t="shared" si="422"/>
        <v/>
      </c>
      <c r="Y1771" s="1">
        <f t="shared" si="423"/>
        <v>1731</v>
      </c>
      <c r="Z1771" t="str">
        <f t="shared" si="424"/>
        <v>ITM_SHIFTf</v>
      </c>
      <c r="AA1771" s="161" t="str">
        <f>IF(ISNA(VLOOKUP(X1771,Sheet2!J:J,1,0)),"//","")</f>
        <v/>
      </c>
      <c r="AC1771" s="110" t="str">
        <f t="shared" si="425"/>
        <v/>
      </c>
      <c r="AD1771" t="b">
        <f t="shared" si="426"/>
        <v>1</v>
      </c>
    </row>
    <row r="1772" spans="1:30">
      <c r="A1772" s="56">
        <f t="shared" si="427"/>
        <v>1772</v>
      </c>
      <c r="B1772" s="55">
        <f t="shared" si="428"/>
        <v>1732</v>
      </c>
      <c r="C1772" s="59" t="s">
        <v>4105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1555</v>
      </c>
      <c r="K1772" s="66" t="s">
        <v>4125</v>
      </c>
      <c r="L1772" s="67"/>
      <c r="M1772" s="63" t="s">
        <v>3716</v>
      </c>
      <c r="N1772" s="13"/>
      <c r="O1772"/>
      <c r="P1772" t="str">
        <f t="shared" si="413"/>
        <v>NOT EQUAL</v>
      </c>
      <c r="Q1772" t="str">
        <f>IF(ISNA(VLOOKUP(AC1772,#REF!,1)),"//","")</f>
        <v/>
      </c>
      <c r="R1772"/>
      <c r="S1772" s="43" t="e">
        <f t="shared" si="420"/>
        <v>#REF!</v>
      </c>
      <c r="T1772" s="92"/>
      <c r="U1772" s="70"/>
      <c r="V1772" s="70"/>
      <c r="W1772" s="44" t="str">
        <f t="shared" si="421"/>
        <v/>
      </c>
      <c r="X1772" s="25" t="str">
        <f t="shared" si="422"/>
        <v/>
      </c>
      <c r="Y1772" s="1">
        <f t="shared" si="423"/>
        <v>1732</v>
      </c>
      <c r="Z1772" t="str">
        <f t="shared" si="424"/>
        <v>ITM_SHIFTg</v>
      </c>
      <c r="AA1772" s="161" t="str">
        <f>IF(ISNA(VLOOKUP(X1772,Sheet2!J:J,1,0)),"//","")</f>
        <v/>
      </c>
      <c r="AC1772" s="110" t="str">
        <f t="shared" si="425"/>
        <v/>
      </c>
      <c r="AD1772" t="b">
        <f t="shared" si="426"/>
        <v>1</v>
      </c>
    </row>
    <row r="1773" spans="1:30">
      <c r="A1773" s="56">
        <f t="shared" si="427"/>
        <v>1773</v>
      </c>
      <c r="B1773" s="55">
        <f t="shared" si="428"/>
        <v>1733</v>
      </c>
      <c r="C1773" s="59" t="s">
        <v>4033</v>
      </c>
      <c r="D1773" s="59" t="s">
        <v>7</v>
      </c>
      <c r="E1773" s="65" t="s">
        <v>2591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1555</v>
      </c>
      <c r="K1773" s="66" t="s">
        <v>4125</v>
      </c>
      <c r="L1773" s="67"/>
      <c r="M1773" s="63" t="s">
        <v>3717</v>
      </c>
      <c r="N1773" s="13"/>
      <c r="O1773"/>
      <c r="P1773" t="str">
        <f t="shared" si="413"/>
        <v>NOT EQUAL</v>
      </c>
      <c r="Q1773" t="str">
        <f>IF(ISNA(VLOOKUP(AC1773,#REF!,1)),"//","")</f>
        <v/>
      </c>
      <c r="R1773"/>
      <c r="S1773" s="43" t="e">
        <f t="shared" si="420"/>
        <v>#REF!</v>
      </c>
      <c r="T1773" s="92"/>
      <c r="U1773" s="70"/>
      <c r="V1773" s="70"/>
      <c r="W1773" s="44" t="str">
        <f t="shared" si="421"/>
        <v/>
      </c>
      <c r="X1773" s="25" t="str">
        <f t="shared" si="422"/>
        <v/>
      </c>
      <c r="Y1773" s="1">
        <f t="shared" si="423"/>
        <v>1733</v>
      </c>
      <c r="Z1773" t="str">
        <f t="shared" si="424"/>
        <v>ITM_UP1</v>
      </c>
      <c r="AA1773" s="161" t="str">
        <f>IF(ISNA(VLOOKUP(X1773,Sheet2!J:J,1,0)),"//","")</f>
        <v/>
      </c>
      <c r="AC1773" s="110" t="str">
        <f t="shared" si="425"/>
        <v/>
      </c>
      <c r="AD1773" t="b">
        <f t="shared" si="426"/>
        <v>1</v>
      </c>
    </row>
    <row r="1774" spans="1:30">
      <c r="A1774" s="56">
        <f t="shared" si="427"/>
        <v>1774</v>
      </c>
      <c r="B1774" s="55">
        <f t="shared" si="428"/>
        <v>1734</v>
      </c>
      <c r="C1774" s="59" t="s">
        <v>4105</v>
      </c>
      <c r="D1774" s="59" t="s">
        <v>7</v>
      </c>
      <c r="E1774" s="65" t="s">
        <v>2599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1555</v>
      </c>
      <c r="K1774" s="66" t="s">
        <v>4125</v>
      </c>
      <c r="L1774" s="67"/>
      <c r="M1774" s="63" t="s">
        <v>3718</v>
      </c>
      <c r="N1774" s="13"/>
      <c r="O1774"/>
      <c r="P1774" t="str">
        <f t="shared" si="413"/>
        <v>NOT EQUAL</v>
      </c>
      <c r="Q1774" t="str">
        <f>IF(ISNA(VLOOKUP(AC1774,#REF!,1)),"//","")</f>
        <v/>
      </c>
      <c r="R1774"/>
      <c r="S1774" s="43" t="e">
        <f t="shared" si="420"/>
        <v>#REF!</v>
      </c>
      <c r="T1774" s="92"/>
      <c r="U1774" s="70"/>
      <c r="V1774" s="70"/>
      <c r="W1774" s="44" t="str">
        <f t="shared" si="421"/>
        <v/>
      </c>
      <c r="X1774" s="25" t="str">
        <f t="shared" si="422"/>
        <v/>
      </c>
      <c r="Y1774" s="1">
        <f t="shared" si="423"/>
        <v>1734</v>
      </c>
      <c r="Z1774" t="str">
        <f t="shared" si="424"/>
        <v>ITM_BST</v>
      </c>
      <c r="AA1774" s="161" t="str">
        <f>IF(ISNA(VLOOKUP(X1774,Sheet2!J:J,1,0)),"//","")</f>
        <v/>
      </c>
      <c r="AC1774" s="110" t="str">
        <f t="shared" si="425"/>
        <v/>
      </c>
      <c r="AD1774" t="b">
        <f t="shared" si="426"/>
        <v>1</v>
      </c>
    </row>
    <row r="1775" spans="1:30">
      <c r="A1775" s="56">
        <f t="shared" si="427"/>
        <v>1775</v>
      </c>
      <c r="B1775" s="55">
        <f t="shared" si="428"/>
        <v>1735</v>
      </c>
      <c r="C1775" s="59" t="s">
        <v>4034</v>
      </c>
      <c r="D1775" s="59" t="s">
        <v>7</v>
      </c>
      <c r="E1775" s="65" t="s">
        <v>2592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1555</v>
      </c>
      <c r="K1775" s="66" t="s">
        <v>4125</v>
      </c>
      <c r="L1775" s="67"/>
      <c r="M1775" s="63" t="s">
        <v>3719</v>
      </c>
      <c r="N1775" s="13"/>
      <c r="O1775"/>
      <c r="P1775" t="str">
        <f t="shared" si="413"/>
        <v>NOT EQUAL</v>
      </c>
      <c r="Q1775" t="str">
        <f>IF(ISNA(VLOOKUP(AC1775,#REF!,1)),"//","")</f>
        <v/>
      </c>
      <c r="R1775"/>
      <c r="S1775" s="43" t="e">
        <f t="shared" si="420"/>
        <v>#REF!</v>
      </c>
      <c r="T1775" s="92"/>
      <c r="U1775" s="70"/>
      <c r="V1775" s="70"/>
      <c r="W1775" s="44" t="str">
        <f t="shared" si="421"/>
        <v/>
      </c>
      <c r="X1775" s="25" t="str">
        <f t="shared" si="422"/>
        <v/>
      </c>
      <c r="Y1775" s="1">
        <f t="shared" si="423"/>
        <v>1735</v>
      </c>
      <c r="Z1775" t="str">
        <f t="shared" si="424"/>
        <v>ITM_DOWN1</v>
      </c>
      <c r="AA1775" s="161" t="str">
        <f>IF(ISNA(VLOOKUP(X1775,Sheet2!J:J,1,0)),"//","")</f>
        <v/>
      </c>
      <c r="AC1775" s="110" t="str">
        <f t="shared" si="425"/>
        <v/>
      </c>
      <c r="AD1775" t="b">
        <f t="shared" si="426"/>
        <v>1</v>
      </c>
    </row>
    <row r="1776" spans="1:30">
      <c r="A1776" s="56">
        <f t="shared" si="427"/>
        <v>1776</v>
      </c>
      <c r="B1776" s="55">
        <f t="shared" si="428"/>
        <v>1736</v>
      </c>
      <c r="C1776" s="59" t="s">
        <v>4105</v>
      </c>
      <c r="D1776" s="59" t="s">
        <v>7</v>
      </c>
      <c r="E1776" s="65" t="s">
        <v>2600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1555</v>
      </c>
      <c r="K1776" s="66" t="s">
        <v>4125</v>
      </c>
      <c r="L1776" s="67"/>
      <c r="M1776" s="63" t="s">
        <v>3720</v>
      </c>
      <c r="N1776" s="13"/>
      <c r="O1776"/>
      <c r="P1776" t="str">
        <f t="shared" si="413"/>
        <v>NOT EQUAL</v>
      </c>
      <c r="Q1776" t="str">
        <f>IF(ISNA(VLOOKUP(AC1776,#REF!,1)),"//","")</f>
        <v/>
      </c>
      <c r="R1776"/>
      <c r="S1776" s="43" t="e">
        <f t="shared" si="420"/>
        <v>#REF!</v>
      </c>
      <c r="T1776" s="92"/>
      <c r="U1776" s="70"/>
      <c r="V1776" s="70"/>
      <c r="W1776" s="44" t="str">
        <f t="shared" si="421"/>
        <v/>
      </c>
      <c r="X1776" s="25" t="str">
        <f t="shared" si="422"/>
        <v/>
      </c>
      <c r="Y1776" s="1">
        <f t="shared" si="423"/>
        <v>1736</v>
      </c>
      <c r="Z1776" t="str">
        <f t="shared" si="424"/>
        <v>ITM_SST</v>
      </c>
      <c r="AA1776" s="161" t="str">
        <f>IF(ISNA(VLOOKUP(X1776,Sheet2!J:J,1,0)),"//","")</f>
        <v/>
      </c>
      <c r="AC1776" s="110" t="str">
        <f t="shared" si="425"/>
        <v/>
      </c>
      <c r="AD1776" t="b">
        <f t="shared" si="426"/>
        <v>1</v>
      </c>
    </row>
    <row r="1777" spans="1:30">
      <c r="A1777" s="56">
        <f t="shared" si="427"/>
        <v>1777</v>
      </c>
      <c r="B1777" s="55">
        <f t="shared" si="428"/>
        <v>1737</v>
      </c>
      <c r="C1777" s="59" t="s">
        <v>4035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1555</v>
      </c>
      <c r="K1777" s="66" t="s">
        <v>4125</v>
      </c>
      <c r="L1777" s="67"/>
      <c r="M1777" s="63" t="s">
        <v>3721</v>
      </c>
      <c r="N1777" s="13"/>
      <c r="O1777"/>
      <c r="P1777" t="str">
        <f t="shared" si="413"/>
        <v/>
      </c>
      <c r="Q1777" t="str">
        <f>IF(ISNA(VLOOKUP(AC1777,#REF!,1)),"//","")</f>
        <v/>
      </c>
      <c r="R1777"/>
      <c r="S1777" s="43" t="e">
        <f t="shared" si="420"/>
        <v>#REF!</v>
      </c>
      <c r="T1777" s="92"/>
      <c r="U1777" s="70" t="s">
        <v>2868</v>
      </c>
      <c r="V1777" s="70"/>
      <c r="W1777" s="44" t="str">
        <f t="shared" si="421"/>
        <v>"EXIT"</v>
      </c>
      <c r="X1777" s="25" t="str">
        <f t="shared" si="422"/>
        <v>EXIT</v>
      </c>
      <c r="Y1777" s="1">
        <f t="shared" si="423"/>
        <v>1737</v>
      </c>
      <c r="Z1777" t="str">
        <f t="shared" si="424"/>
        <v>ITM_EXIT1</v>
      </c>
      <c r="AA1777" s="161" t="str">
        <f>IF(ISNA(VLOOKUP(X1777,Sheet2!J:J,1,0)),"//","")</f>
        <v/>
      </c>
      <c r="AC1777" s="110" t="str">
        <f t="shared" si="425"/>
        <v>EXIT</v>
      </c>
      <c r="AD1777" t="b">
        <f t="shared" si="426"/>
        <v>1</v>
      </c>
    </row>
    <row r="1778" spans="1:30">
      <c r="A1778" s="56">
        <f t="shared" si="427"/>
        <v>1778</v>
      </c>
      <c r="B1778" s="55">
        <f t="shared" si="428"/>
        <v>1738</v>
      </c>
      <c r="C1778" s="59" t="s">
        <v>4036</v>
      </c>
      <c r="D1778" s="59" t="s">
        <v>7</v>
      </c>
      <c r="E1778" s="65" t="s">
        <v>2593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1555</v>
      </c>
      <c r="K1778" s="66" t="s">
        <v>4125</v>
      </c>
      <c r="L1778" s="67"/>
      <c r="M1778" s="63" t="s">
        <v>3722</v>
      </c>
      <c r="N1778" s="13"/>
      <c r="O1778"/>
      <c r="P1778" t="str">
        <f t="shared" si="413"/>
        <v>NOT EQUAL</v>
      </c>
      <c r="Q1778" t="str">
        <f>IF(ISNA(VLOOKUP(AC1778,#REF!,1)),"//","")</f>
        <v/>
      </c>
      <c r="R1778"/>
      <c r="S1778" s="43" t="e">
        <f t="shared" si="420"/>
        <v>#REF!</v>
      </c>
      <c r="T1778" s="92"/>
      <c r="U1778" s="93"/>
      <c r="V1778" s="94"/>
      <c r="W1778" s="44" t="str">
        <f t="shared" si="421"/>
        <v/>
      </c>
      <c r="X1778" s="25" t="str">
        <f t="shared" si="422"/>
        <v/>
      </c>
      <c r="Y1778" s="1">
        <f t="shared" si="423"/>
        <v>1738</v>
      </c>
      <c r="Z1778" t="str">
        <f t="shared" si="424"/>
        <v>ITM_BACKSPACE</v>
      </c>
      <c r="AA1778" s="161" t="str">
        <f>IF(ISNA(VLOOKUP(X1778,Sheet2!J:J,1,0)),"//","")</f>
        <v/>
      </c>
      <c r="AC1778" s="110" t="str">
        <f t="shared" si="425"/>
        <v/>
      </c>
      <c r="AD1778" t="b">
        <f t="shared" si="426"/>
        <v>1</v>
      </c>
    </row>
    <row r="1779" spans="1:30" s="17" customFormat="1">
      <c r="A1779" s="56">
        <f t="shared" si="427"/>
        <v>1779</v>
      </c>
      <c r="B1779" s="55">
        <f t="shared" si="428"/>
        <v>1739</v>
      </c>
      <c r="C1779" s="112" t="s">
        <v>4105</v>
      </c>
      <c r="D1779" s="112" t="s">
        <v>7</v>
      </c>
      <c r="E1779" s="137" t="str">
        <f t="shared" ref="E1779" si="429">CHAR(34)&amp;IF(B1779&lt;10,"000",IF(B1779&lt;100,"00",IF(B1779&lt;1000,"0","")))&amp;$B1779&amp;CHAR(34)</f>
        <v>"1739"</v>
      </c>
      <c r="F1779" s="113" t="str">
        <f t="shared" ref="F1779" si="430">E1779</f>
        <v>"1739"</v>
      </c>
      <c r="G1779" s="194">
        <v>0</v>
      </c>
      <c r="H1779" s="194">
        <v>0</v>
      </c>
      <c r="I1779" s="181" t="s">
        <v>28</v>
      </c>
      <c r="J1779" s="65" t="s">
        <v>1555</v>
      </c>
      <c r="K1779" s="66" t="s">
        <v>4289</v>
      </c>
      <c r="M1779" s="138" t="str">
        <f t="shared" ref="M1779" si="431">"ITM_"&amp;IF(B1779&lt;10,"000",IF(B1779&lt;100,"00",IF(B1779&lt;1000,"0","")))&amp;$B1779</f>
        <v>ITM_1739</v>
      </c>
      <c r="N1779" s="16"/>
      <c r="P1779" s="17" t="str">
        <f t="shared" ref="P1779" si="432">IF(E1779=F1779,"","NOT EQUAL")</f>
        <v/>
      </c>
      <c r="Q1779" s="17" t="str">
        <f>IF(ISNA(VLOOKUP(AC1779,#REF!,1)),"//","")</f>
        <v/>
      </c>
      <c r="S1779" s="43" t="e">
        <f t="shared" si="420"/>
        <v>#REF!</v>
      </c>
      <c r="T1779" s="110" t="s">
        <v>2444</v>
      </c>
      <c r="U1779" s="117" t="s">
        <v>2444</v>
      </c>
      <c r="V1779" s="117" t="s">
        <v>2444</v>
      </c>
      <c r="W1779" s="44" t="str">
        <f t="shared" si="421"/>
        <v/>
      </c>
      <c r="X1779" s="25" t="str">
        <f t="shared" si="422"/>
        <v/>
      </c>
      <c r="Y1779" s="1">
        <f t="shared" si="423"/>
        <v>1739</v>
      </c>
      <c r="Z1779" t="str">
        <f t="shared" si="424"/>
        <v>ITM_1739</v>
      </c>
      <c r="AA1779" s="161" t="str">
        <f>IF(ISNA(VLOOKUP(X1779,Sheet2!J:J,1,0)),"//","")</f>
        <v/>
      </c>
      <c r="AC1779" s="110" t="str">
        <f t="shared" si="425"/>
        <v/>
      </c>
      <c r="AD1779" t="b">
        <f t="shared" si="426"/>
        <v>1</v>
      </c>
    </row>
    <row r="1780" spans="1:30">
      <c r="A1780" s="56">
        <f t="shared" si="427"/>
        <v>1780</v>
      </c>
      <c r="B1780" s="55">
        <f t="shared" si="428"/>
        <v>1740</v>
      </c>
      <c r="C1780" s="59" t="s">
        <v>4037</v>
      </c>
      <c r="D1780" s="59" t="s">
        <v>3090</v>
      </c>
      <c r="E1780" s="65" t="s">
        <v>2601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1555</v>
      </c>
      <c r="K1780" s="66" t="s">
        <v>4289</v>
      </c>
      <c r="L1780" s="67" t="s">
        <v>18</v>
      </c>
      <c r="M1780" s="63" t="s">
        <v>1157</v>
      </c>
      <c r="N1780" s="13"/>
      <c r="O1780"/>
      <c r="P1780" t="str">
        <f t="shared" ref="P1780:P1795" si="433">IF(E1780=F1780,"","NOT EQUAL")</f>
        <v>NOT EQUAL</v>
      </c>
      <c r="Q1780" t="str">
        <f>IF(ISNA(VLOOKUP(AC1780,#REF!,1)),"//","")</f>
        <v/>
      </c>
      <c r="R1780"/>
      <c r="S1780" s="43" t="e">
        <f t="shared" si="420"/>
        <v>#REF!</v>
      </c>
      <c r="T1780" s="92" t="s">
        <v>2444</v>
      </c>
      <c r="U1780" s="70" t="s">
        <v>2444</v>
      </c>
      <c r="V1780" s="70" t="s">
        <v>2982</v>
      </c>
      <c r="W1780" s="44" t="str">
        <f t="shared" si="421"/>
        <v/>
      </c>
      <c r="X1780" s="25" t="str">
        <f t="shared" si="422"/>
        <v>ALPHA</v>
      </c>
      <c r="Y1780" s="1">
        <f t="shared" si="423"/>
        <v>1740</v>
      </c>
      <c r="Z1780" t="str">
        <f t="shared" si="424"/>
        <v>ITM_AIM</v>
      </c>
      <c r="AA1780" s="161" t="str">
        <f>IF(ISNA(VLOOKUP(X1780,Sheet2!J:J,1,0)),"//","")</f>
        <v/>
      </c>
      <c r="AC1780" s="110" t="str">
        <f t="shared" si="425"/>
        <v/>
      </c>
      <c r="AD1780" t="b">
        <f t="shared" si="426"/>
        <v>0</v>
      </c>
    </row>
    <row r="1781" spans="1:30">
      <c r="A1781" s="56">
        <f t="shared" si="427"/>
        <v>1781</v>
      </c>
      <c r="B1781" s="55">
        <f t="shared" si="428"/>
        <v>1741</v>
      </c>
      <c r="C1781" s="59" t="s">
        <v>4038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1555</v>
      </c>
      <c r="K1781" s="66" t="s">
        <v>4125</v>
      </c>
      <c r="L1781" s="67"/>
      <c r="M1781" s="63" t="s">
        <v>3723</v>
      </c>
      <c r="N1781" s="13"/>
      <c r="O1781"/>
      <c r="P1781" t="str">
        <f t="shared" si="433"/>
        <v/>
      </c>
      <c r="Q1781" t="str">
        <f>IF(ISNA(VLOOKUP(AC1781,#REF!,1)),"//","")</f>
        <v/>
      </c>
      <c r="R1781"/>
      <c r="S1781" s="43" t="e">
        <f t="shared" si="420"/>
        <v>#REF!</v>
      </c>
      <c r="T1781" s="92"/>
      <c r="U1781" s="70" t="s">
        <v>2868</v>
      </c>
      <c r="V1781" s="70" t="s">
        <v>4287</v>
      </c>
      <c r="W1781" s="44" t="str">
        <f t="shared" si="421"/>
        <v>".D"</v>
      </c>
      <c r="X1781" s="25" t="str">
        <f t="shared" si="422"/>
        <v>DOTD</v>
      </c>
      <c r="Y1781" s="1">
        <f t="shared" si="423"/>
        <v>1741</v>
      </c>
      <c r="Z1781" t="str">
        <f t="shared" si="424"/>
        <v>ITM_dotD</v>
      </c>
      <c r="AA1781" s="161" t="str">
        <f>IF(ISNA(VLOOKUP(X1781,Sheet2!J:J,1,0)),"//","")</f>
        <v/>
      </c>
      <c r="AC1781" s="110" t="str">
        <f t="shared" si="425"/>
        <v>.D</v>
      </c>
      <c r="AD1781" t="b">
        <f t="shared" si="426"/>
        <v>0</v>
      </c>
    </row>
    <row r="1782" spans="1:30">
      <c r="A1782" s="56">
        <f t="shared" si="427"/>
        <v>1782</v>
      </c>
      <c r="B1782" s="55">
        <f t="shared" si="428"/>
        <v>1742</v>
      </c>
      <c r="C1782" s="59" t="s">
        <v>4039</v>
      </c>
      <c r="D1782" s="59" t="s">
        <v>3090</v>
      </c>
      <c r="E1782" s="65" t="s">
        <v>1020</v>
      </c>
      <c r="F1782" s="65" t="s">
        <v>1020</v>
      </c>
      <c r="G1782" s="73">
        <v>0</v>
      </c>
      <c r="H1782" s="73">
        <v>0</v>
      </c>
      <c r="I1782" s="177" t="s">
        <v>3</v>
      </c>
      <c r="J1782" s="65" t="s">
        <v>1555</v>
      </c>
      <c r="K1782" s="66" t="s">
        <v>4289</v>
      </c>
      <c r="L1782" s="59"/>
      <c r="M1782" s="63" t="s">
        <v>2328</v>
      </c>
      <c r="N1782" s="13"/>
      <c r="O1782"/>
      <c r="P1782" t="str">
        <f t="shared" si="433"/>
        <v/>
      </c>
      <c r="Q1782" t="str">
        <f>IF(ISNA(VLOOKUP(AC1782,#REF!,1)),"//","")</f>
        <v/>
      </c>
      <c r="R1782"/>
      <c r="S1782" s="43" t="e">
        <f t="shared" si="420"/>
        <v>#REF!</v>
      </c>
      <c r="T1782" s="92" t="s">
        <v>2444</v>
      </c>
      <c r="U1782" s="70" t="s">
        <v>2444</v>
      </c>
      <c r="V1782" s="70" t="s">
        <v>2444</v>
      </c>
      <c r="W1782" s="44" t="str">
        <f t="shared" si="421"/>
        <v>"SHOW"</v>
      </c>
      <c r="X1782" s="25" t="str">
        <f t="shared" si="422"/>
        <v>SHOW</v>
      </c>
      <c r="Y1782" s="1">
        <f t="shared" si="423"/>
        <v>1742</v>
      </c>
      <c r="Z1782" t="str">
        <f t="shared" si="424"/>
        <v>ITM_SHOW</v>
      </c>
      <c r="AA1782" s="161" t="str">
        <f>IF(ISNA(VLOOKUP(X1782,Sheet2!J:J,1,0)),"//","")</f>
        <v>//</v>
      </c>
      <c r="AC1782" s="110" t="str">
        <f t="shared" si="425"/>
        <v>SHOW</v>
      </c>
      <c r="AD1782" t="b">
        <f t="shared" si="426"/>
        <v>1</v>
      </c>
    </row>
    <row r="1783" spans="1:30">
      <c r="A1783" s="56">
        <f t="shared" si="427"/>
        <v>1783</v>
      </c>
      <c r="B1783" s="55">
        <f t="shared" si="428"/>
        <v>1743</v>
      </c>
      <c r="C1783" s="59" t="s">
        <v>4111</v>
      </c>
      <c r="D1783" s="163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7" t="s">
        <v>3</v>
      </c>
      <c r="J1783" s="65" t="s">
        <v>1555</v>
      </c>
      <c r="K1783" s="66" t="s">
        <v>4125</v>
      </c>
      <c r="L1783" s="67"/>
      <c r="M1783" s="63" t="s">
        <v>2329</v>
      </c>
      <c r="N1783" s="13"/>
      <c r="O1783"/>
      <c r="P1783" t="str">
        <f t="shared" si="433"/>
        <v/>
      </c>
      <c r="Q1783" t="str">
        <f>IF(ISNA(VLOOKUP(AC1783,#REF!,1)),"//","")</f>
        <v/>
      </c>
      <c r="R1783"/>
      <c r="S1783" s="43" t="e">
        <f t="shared" si="420"/>
        <v>#REF!</v>
      </c>
      <c r="T1783" s="92" t="s">
        <v>2444</v>
      </c>
      <c r="U1783" s="70" t="s">
        <v>2444</v>
      </c>
      <c r="V1783" s="70" t="s">
        <v>2444</v>
      </c>
      <c r="W1783" s="44" t="str">
        <f t="shared" si="421"/>
        <v>"SYSTEM"</v>
      </c>
      <c r="X1783" s="25" t="str">
        <f t="shared" si="422"/>
        <v>SYSTEM</v>
      </c>
      <c r="Y1783" s="1">
        <f t="shared" si="423"/>
        <v>1743</v>
      </c>
      <c r="Z1783" t="str">
        <f t="shared" si="424"/>
        <v>ITM_SYSTEM</v>
      </c>
      <c r="AA1783" s="161" t="str">
        <f>IF(ISNA(VLOOKUP(X1783,Sheet2!J:J,1,0)),"//","")</f>
        <v>//</v>
      </c>
      <c r="AC1783" s="110" t="str">
        <f t="shared" si="425"/>
        <v>SYSTEM</v>
      </c>
      <c r="AD1783" t="b">
        <f t="shared" si="426"/>
        <v>1</v>
      </c>
    </row>
    <row r="1784" spans="1:30">
      <c r="A1784" s="56">
        <f t="shared" si="427"/>
        <v>1784</v>
      </c>
      <c r="B1784" s="55">
        <f t="shared" si="428"/>
        <v>1744</v>
      </c>
      <c r="C1784" s="59" t="s">
        <v>4040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7" t="s">
        <v>3</v>
      </c>
      <c r="J1784" s="65" t="s">
        <v>1555</v>
      </c>
      <c r="K1784" s="66" t="s">
        <v>4289</v>
      </c>
      <c r="L1784" s="67"/>
      <c r="M1784" s="63" t="s">
        <v>2330</v>
      </c>
      <c r="N1784" s="13"/>
      <c r="O1784"/>
      <c r="P1784" t="str">
        <f t="shared" si="433"/>
        <v/>
      </c>
      <c r="Q1784" t="str">
        <f>IF(ISNA(VLOOKUP(AC1784,#REF!,1)),"//","")</f>
        <v/>
      </c>
      <c r="R1784"/>
      <c r="S1784" s="43" t="e">
        <f t="shared" si="420"/>
        <v>#REF!</v>
      </c>
      <c r="T1784" s="92" t="s">
        <v>2933</v>
      </c>
      <c r="U1784" s="70" t="s">
        <v>2444</v>
      </c>
      <c r="V1784" s="70" t="s">
        <v>2444</v>
      </c>
      <c r="W1784" s="44" t="str">
        <f t="shared" si="421"/>
        <v>"D.MS" STD_RIGHT_ARROW "D"</v>
      </c>
      <c r="X1784" s="25" t="str">
        <f t="shared" si="422"/>
        <v>D.MS&gt;D</v>
      </c>
      <c r="Y1784" s="1">
        <f t="shared" si="423"/>
        <v>1744</v>
      </c>
      <c r="Z1784" t="str">
        <f t="shared" si="424"/>
        <v>ITM_DMStoD</v>
      </c>
      <c r="AA1784" s="161" t="str">
        <f>IF(ISNA(VLOOKUP(X1784,Sheet2!J:J,1,0)),"//","")</f>
        <v>//</v>
      </c>
      <c r="AC1784" s="110" t="str">
        <f t="shared" si="425"/>
        <v>D.MS&gt;D</v>
      </c>
      <c r="AD1784" t="b">
        <f t="shared" si="426"/>
        <v>1</v>
      </c>
    </row>
    <row r="1785" spans="1:30">
      <c r="A1785" s="56">
        <f t="shared" si="427"/>
        <v>1785</v>
      </c>
      <c r="B1785" s="55">
        <f t="shared" si="428"/>
        <v>1745</v>
      </c>
      <c r="C1785" s="59" t="s">
        <v>4105</v>
      </c>
      <c r="D1785" s="59" t="s">
        <v>7</v>
      </c>
      <c r="E1785" s="65" t="s">
        <v>1522</v>
      </c>
      <c r="F1785" s="65" t="s">
        <v>465</v>
      </c>
      <c r="G1785" s="73">
        <v>0</v>
      </c>
      <c r="H1785" s="73">
        <v>0</v>
      </c>
      <c r="I1785" s="177" t="s">
        <v>3</v>
      </c>
      <c r="J1785" s="65" t="s">
        <v>1555</v>
      </c>
      <c r="K1785" s="66" t="s">
        <v>4289</v>
      </c>
      <c r="L1785" s="67"/>
      <c r="M1785" s="63" t="s">
        <v>2331</v>
      </c>
      <c r="N1785" s="13"/>
      <c r="O1785"/>
      <c r="P1785" t="str">
        <f t="shared" si="433"/>
        <v>NOT EQUAL</v>
      </c>
      <c r="Q1785" t="str">
        <f>IF(ISNA(VLOOKUP(AC1785,#REF!,1)),"//","")</f>
        <v/>
      </c>
      <c r="R1785"/>
      <c r="S1785" s="43" t="e">
        <f t="shared" si="420"/>
        <v>#REF!</v>
      </c>
      <c r="T1785" s="92" t="s">
        <v>2444</v>
      </c>
      <c r="U1785" s="70" t="s">
        <v>2861</v>
      </c>
      <c r="V1785" s="70" t="s">
        <v>2444</v>
      </c>
      <c r="W1785" s="44" t="str">
        <f t="shared" si="421"/>
        <v/>
      </c>
      <c r="X1785" s="25" t="str">
        <f t="shared" si="422"/>
        <v/>
      </c>
      <c r="Y1785" s="1">
        <f t="shared" si="423"/>
        <v>1745</v>
      </c>
      <c r="Z1785" t="str">
        <f t="shared" si="424"/>
        <v>ITM_VANGLE</v>
      </c>
      <c r="AA1785" s="161" t="str">
        <f>IF(ISNA(VLOOKUP(X1785,Sheet2!J:J,1,0)),"//","")</f>
        <v/>
      </c>
      <c r="AC1785" s="110" t="str">
        <f t="shared" si="425"/>
        <v/>
      </c>
      <c r="AD1785" t="b">
        <f t="shared" si="426"/>
        <v>1</v>
      </c>
    </row>
    <row r="1786" spans="1:30">
      <c r="A1786" s="56">
        <f t="shared" si="427"/>
        <v>1786</v>
      </c>
      <c r="B1786" s="55">
        <f t="shared" si="428"/>
        <v>1746</v>
      </c>
      <c r="C1786" s="59" t="s">
        <v>4041</v>
      </c>
      <c r="D1786" s="59" t="s">
        <v>7</v>
      </c>
      <c r="E1786" s="65" t="s">
        <v>1526</v>
      </c>
      <c r="F1786" s="65" t="s">
        <v>1526</v>
      </c>
      <c r="G1786" s="73">
        <v>0</v>
      </c>
      <c r="H1786" s="73">
        <v>0</v>
      </c>
      <c r="I1786" s="177" t="s">
        <v>3</v>
      </c>
      <c r="J1786" s="65" t="s">
        <v>1555</v>
      </c>
      <c r="K1786" s="66" t="s">
        <v>4289</v>
      </c>
      <c r="L1786" s="67"/>
      <c r="M1786" s="63" t="s">
        <v>2346</v>
      </c>
      <c r="N1786" s="13"/>
      <c r="O1786"/>
      <c r="P1786" t="str">
        <f t="shared" si="433"/>
        <v/>
      </c>
      <c r="Q1786" t="str">
        <f>IF(ISNA(VLOOKUP(AC1786,#REF!,1)),"//","")</f>
        <v/>
      </c>
      <c r="R1786"/>
      <c r="S1786" s="43" t="e">
        <f t="shared" si="420"/>
        <v>#REF!</v>
      </c>
      <c r="T1786" s="92" t="s">
        <v>2939</v>
      </c>
      <c r="U1786" s="70" t="s">
        <v>2444</v>
      </c>
      <c r="V1786" s="70" t="s">
        <v>2872</v>
      </c>
      <c r="W1786" s="44" t="str">
        <f t="shared" si="421"/>
        <v>STD_X_BAR STD_SUB_H</v>
      </c>
      <c r="X1786" s="25" t="str">
        <f t="shared" si="422"/>
        <v>X_HARM</v>
      </c>
      <c r="Y1786" s="1">
        <f t="shared" si="423"/>
        <v>1746</v>
      </c>
      <c r="Z1786" t="str">
        <f t="shared" si="424"/>
        <v>ITM_XH</v>
      </c>
      <c r="AA1786" s="161" t="str">
        <f>IF(ISNA(VLOOKUP(X1786,Sheet2!J:J,1,0)),"//","")</f>
        <v>//</v>
      </c>
      <c r="AC1786" s="110" t="str">
        <f t="shared" si="425"/>
        <v>X_H</v>
      </c>
      <c r="AD1786" t="b">
        <f t="shared" si="426"/>
        <v>0</v>
      </c>
    </row>
    <row r="1787" spans="1:30">
      <c r="A1787" s="56">
        <f t="shared" si="427"/>
        <v>1787</v>
      </c>
      <c r="B1787" s="55">
        <f t="shared" si="428"/>
        <v>1747</v>
      </c>
      <c r="C1787" s="59" t="s">
        <v>4042</v>
      </c>
      <c r="D1787" s="59" t="s">
        <v>7</v>
      </c>
      <c r="E1787" s="65" t="s">
        <v>1527</v>
      </c>
      <c r="F1787" s="65" t="s">
        <v>1527</v>
      </c>
      <c r="G1787" s="73">
        <v>0</v>
      </c>
      <c r="H1787" s="73">
        <v>0</v>
      </c>
      <c r="I1787" s="177" t="s">
        <v>3</v>
      </c>
      <c r="J1787" s="65" t="s">
        <v>1555</v>
      </c>
      <c r="K1787" s="66" t="s">
        <v>4289</v>
      </c>
      <c r="L1787" s="67"/>
      <c r="M1787" s="63" t="s">
        <v>2347</v>
      </c>
      <c r="N1787" s="13"/>
      <c r="O1787"/>
      <c r="P1787" t="str">
        <f t="shared" si="433"/>
        <v/>
      </c>
      <c r="Q1787" t="str">
        <f>IF(ISNA(VLOOKUP(AC1787,#REF!,1)),"//","")</f>
        <v/>
      </c>
      <c r="R1787"/>
      <c r="S1787" s="43" t="e">
        <f t="shared" si="420"/>
        <v>#REF!</v>
      </c>
      <c r="T1787" s="92" t="s">
        <v>2939</v>
      </c>
      <c r="U1787" s="70" t="s">
        <v>2444</v>
      </c>
      <c r="V1787" s="70" t="s">
        <v>2873</v>
      </c>
      <c r="W1787" s="44" t="str">
        <f t="shared" si="421"/>
        <v>STD_X_BAR STD_SUB_R STD_SUB_M STD_SUB_S</v>
      </c>
      <c r="X1787" s="25" t="str">
        <f t="shared" si="422"/>
        <v>X_RMS</v>
      </c>
      <c r="Y1787" s="1">
        <f t="shared" si="423"/>
        <v>1747</v>
      </c>
      <c r="Z1787" t="str">
        <f t="shared" si="424"/>
        <v>ITM_XRMS</v>
      </c>
      <c r="AA1787" s="161" t="str">
        <f>IF(ISNA(VLOOKUP(X1787,Sheet2!J:J,1,0)),"//","")</f>
        <v>//</v>
      </c>
      <c r="AC1787" s="110" t="str">
        <f t="shared" si="425"/>
        <v>X_RMS</v>
      </c>
      <c r="AD1787" t="b">
        <f t="shared" si="426"/>
        <v>1</v>
      </c>
    </row>
    <row r="1788" spans="1:30">
      <c r="A1788" s="56">
        <f t="shared" si="427"/>
        <v>1788</v>
      </c>
      <c r="B1788" s="55">
        <f t="shared" si="428"/>
        <v>1748</v>
      </c>
      <c r="C1788" s="59" t="s">
        <v>3789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7" t="s">
        <v>3</v>
      </c>
      <c r="J1788" s="65" t="s">
        <v>1555</v>
      </c>
      <c r="K1788" s="66" t="s">
        <v>4289</v>
      </c>
      <c r="L1788" s="67"/>
      <c r="M1788" s="63" t="s">
        <v>2365</v>
      </c>
      <c r="N1788" s="13"/>
      <c r="O1788"/>
      <c r="P1788" t="str">
        <f t="shared" si="433"/>
        <v/>
      </c>
      <c r="Q1788" t="str">
        <f>IF(ISNA(VLOOKUP(AC1788,#REF!,1)),"//","")</f>
        <v/>
      </c>
      <c r="R1788"/>
      <c r="S1788" s="43" t="e">
        <f t="shared" si="420"/>
        <v>#REF!</v>
      </c>
      <c r="T1788" s="92" t="s">
        <v>2444</v>
      </c>
      <c r="U1788" s="70" t="s">
        <v>2861</v>
      </c>
      <c r="V1788" s="70" t="s">
        <v>2444</v>
      </c>
      <c r="W1788" s="44" t="str">
        <f t="shared" si="421"/>
        <v/>
      </c>
      <c r="X1788" s="25" t="str">
        <f t="shared" si="422"/>
        <v/>
      </c>
      <c r="Y1788" s="1">
        <f t="shared" si="423"/>
        <v>1748</v>
      </c>
      <c r="Z1788" t="str">
        <f t="shared" si="424"/>
        <v>ITM_ACOS</v>
      </c>
      <c r="AA1788" s="161" t="str">
        <f>IF(ISNA(VLOOKUP(X1788,Sheet2!J:J,1,0)),"//","")</f>
        <v/>
      </c>
      <c r="AC1788" s="110" t="str">
        <f t="shared" si="425"/>
        <v/>
      </c>
      <c r="AD1788" t="b">
        <f t="shared" si="426"/>
        <v>1</v>
      </c>
    </row>
    <row r="1789" spans="1:30">
      <c r="A1789" s="56">
        <f t="shared" si="427"/>
        <v>1789</v>
      </c>
      <c r="B1789" s="55">
        <f t="shared" si="428"/>
        <v>1749</v>
      </c>
      <c r="C1789" s="59" t="s">
        <v>3791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7" t="s">
        <v>3</v>
      </c>
      <c r="J1789" s="65" t="s">
        <v>1555</v>
      </c>
      <c r="K1789" s="66" t="s">
        <v>4289</v>
      </c>
      <c r="L1789" s="67"/>
      <c r="M1789" s="63" t="s">
        <v>2366</v>
      </c>
      <c r="N1789" s="13"/>
      <c r="O1789"/>
      <c r="P1789" t="str">
        <f t="shared" si="433"/>
        <v/>
      </c>
      <c r="Q1789" t="str">
        <f>IF(ISNA(VLOOKUP(AC1789,#REF!,1)),"//","")</f>
        <v/>
      </c>
      <c r="R1789"/>
      <c r="S1789" s="43" t="e">
        <f t="shared" si="420"/>
        <v>#REF!</v>
      </c>
      <c r="T1789" s="92" t="s">
        <v>2444</v>
      </c>
      <c r="U1789" s="70" t="s">
        <v>2861</v>
      </c>
      <c r="V1789" s="70" t="s">
        <v>2444</v>
      </c>
      <c r="W1789" s="44" t="str">
        <f t="shared" si="421"/>
        <v/>
      </c>
      <c r="X1789" s="25" t="str">
        <f t="shared" si="422"/>
        <v/>
      </c>
      <c r="Y1789" s="1">
        <f t="shared" si="423"/>
        <v>1749</v>
      </c>
      <c r="Z1789" t="str">
        <f t="shared" si="424"/>
        <v>ITM_ASIN</v>
      </c>
      <c r="AA1789" s="161" t="str">
        <f>IF(ISNA(VLOOKUP(X1789,Sheet2!J:J,1,0)),"//","")</f>
        <v/>
      </c>
      <c r="AC1789" s="110" t="str">
        <f t="shared" si="425"/>
        <v/>
      </c>
      <c r="AD1789" t="b">
        <f t="shared" si="426"/>
        <v>1</v>
      </c>
    </row>
    <row r="1790" spans="1:30">
      <c r="A1790" s="56">
        <f t="shared" si="427"/>
        <v>1790</v>
      </c>
      <c r="B1790" s="55">
        <f t="shared" si="428"/>
        <v>1750</v>
      </c>
      <c r="C1790" s="59" t="s">
        <v>3793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7" t="s">
        <v>3</v>
      </c>
      <c r="J1790" s="65" t="s">
        <v>1555</v>
      </c>
      <c r="K1790" s="66" t="s">
        <v>4289</v>
      </c>
      <c r="L1790" s="67"/>
      <c r="M1790" s="63" t="s">
        <v>2367</v>
      </c>
      <c r="N1790" s="13"/>
      <c r="O1790"/>
      <c r="P1790" t="str">
        <f t="shared" si="433"/>
        <v/>
      </c>
      <c r="Q1790" t="str">
        <f>IF(ISNA(VLOOKUP(AC1790,#REF!,1)),"//","")</f>
        <v/>
      </c>
      <c r="R1790"/>
      <c r="S1790" s="43" t="e">
        <f t="shared" si="420"/>
        <v>#REF!</v>
      </c>
      <c r="T1790" s="92" t="s">
        <v>2444</v>
      </c>
      <c r="U1790" s="70" t="s">
        <v>2861</v>
      </c>
      <c r="V1790" s="70" t="s">
        <v>2444</v>
      </c>
      <c r="W1790" s="44" t="str">
        <f t="shared" si="421"/>
        <v/>
      </c>
      <c r="X1790" s="25" t="str">
        <f t="shared" si="422"/>
        <v/>
      </c>
      <c r="Y1790" s="1">
        <f t="shared" si="423"/>
        <v>1750</v>
      </c>
      <c r="Z1790" t="str">
        <f t="shared" si="424"/>
        <v>ITM_ATAN</v>
      </c>
      <c r="AA1790" s="161" t="str">
        <f>IF(ISNA(VLOOKUP(X1790,Sheet2!J:J,1,0)),"//","")</f>
        <v/>
      </c>
      <c r="AC1790" s="110" t="str">
        <f t="shared" si="425"/>
        <v/>
      </c>
      <c r="AD1790" t="b">
        <f t="shared" si="426"/>
        <v>1</v>
      </c>
    </row>
    <row r="1791" spans="1:30">
      <c r="A1791" s="56">
        <f t="shared" si="427"/>
        <v>1791</v>
      </c>
      <c r="B1791" s="55">
        <f t="shared" si="428"/>
        <v>1751</v>
      </c>
      <c r="C1791" s="59" t="s">
        <v>4105</v>
      </c>
      <c r="D1791" s="59" t="s">
        <v>7</v>
      </c>
      <c r="E1791" s="65" t="s">
        <v>1531</v>
      </c>
      <c r="F1791" s="65" t="s">
        <v>1531</v>
      </c>
      <c r="G1791" s="73">
        <v>0</v>
      </c>
      <c r="H1791" s="73">
        <v>0</v>
      </c>
      <c r="I1791" s="177" t="s">
        <v>3</v>
      </c>
      <c r="J1791" s="65" t="s">
        <v>1555</v>
      </c>
      <c r="K1791" s="66" t="s">
        <v>4289</v>
      </c>
      <c r="L1791" s="67"/>
      <c r="M1791" s="63" t="s">
        <v>2368</v>
      </c>
      <c r="N1791" s="13"/>
      <c r="O1791"/>
      <c r="P1791" t="str">
        <f t="shared" si="433"/>
        <v/>
      </c>
      <c r="Q1791" t="str">
        <f>IF(ISNA(VLOOKUP(AC1791,#REF!,1)),"//","")</f>
        <v/>
      </c>
      <c r="R1791"/>
      <c r="S1791" s="43" t="e">
        <f t="shared" si="420"/>
        <v>#REF!</v>
      </c>
      <c r="T1791" s="92" t="s">
        <v>2934</v>
      </c>
      <c r="U1791" s="70" t="s">
        <v>2444</v>
      </c>
      <c r="V1791" s="70" t="s">
        <v>2444</v>
      </c>
      <c r="W1791" s="44" t="str">
        <f t="shared" si="421"/>
        <v>"DET"</v>
      </c>
      <c r="X1791" s="25" t="str">
        <f t="shared" si="422"/>
        <v>DET</v>
      </c>
      <c r="Y1791" s="1">
        <f t="shared" si="423"/>
        <v>1751</v>
      </c>
      <c r="Z1791" t="str">
        <f t="shared" si="424"/>
        <v>ITM_DET</v>
      </c>
      <c r="AA1791" s="161" t="str">
        <f>IF(ISNA(VLOOKUP(X1791,Sheet2!J:J,1,0)),"//","")</f>
        <v>//</v>
      </c>
      <c r="AC1791" s="110" t="str">
        <f t="shared" si="425"/>
        <v>DET</v>
      </c>
      <c r="AD1791" t="b">
        <f t="shared" si="426"/>
        <v>1</v>
      </c>
    </row>
    <row r="1792" spans="1:30">
      <c r="A1792" s="56">
        <f t="shared" si="427"/>
        <v>1792</v>
      </c>
      <c r="B1792" s="55">
        <f t="shared" si="428"/>
        <v>1752</v>
      </c>
      <c r="C1792" s="59" t="s">
        <v>4105</v>
      </c>
      <c r="D1792" s="59" t="s">
        <v>7</v>
      </c>
      <c r="E1792" s="65" t="s">
        <v>1532</v>
      </c>
      <c r="F1792" s="65" t="s">
        <v>1532</v>
      </c>
      <c r="G1792" s="73">
        <v>0</v>
      </c>
      <c r="H1792" s="73">
        <v>0</v>
      </c>
      <c r="I1792" s="177" t="s">
        <v>3</v>
      </c>
      <c r="J1792" s="65" t="s">
        <v>1555</v>
      </c>
      <c r="K1792" s="66" t="s">
        <v>4289</v>
      </c>
      <c r="L1792" s="67"/>
      <c r="M1792" s="63" t="s">
        <v>2369</v>
      </c>
      <c r="N1792" s="13"/>
      <c r="O1792"/>
      <c r="P1792" t="str">
        <f t="shared" si="433"/>
        <v/>
      </c>
      <c r="Q1792" t="str">
        <f>IF(ISNA(VLOOKUP(AC1792,#REF!,1)),"//","")</f>
        <v/>
      </c>
      <c r="R1792"/>
      <c r="S1792" s="43" t="e">
        <f t="shared" si="420"/>
        <v>#REF!</v>
      </c>
      <c r="T1792" s="92" t="s">
        <v>2934</v>
      </c>
      <c r="U1792" s="70" t="s">
        <v>2444</v>
      </c>
      <c r="V1792" s="70" t="s">
        <v>2444</v>
      </c>
      <c r="W1792" s="44" t="str">
        <f t="shared" si="421"/>
        <v>"INVRT"</v>
      </c>
      <c r="X1792" s="25" t="str">
        <f t="shared" si="422"/>
        <v>INVRT</v>
      </c>
      <c r="Y1792" s="1">
        <f t="shared" si="423"/>
        <v>1752</v>
      </c>
      <c r="Z1792" t="str">
        <f t="shared" si="424"/>
        <v>ITM_INVRT</v>
      </c>
      <c r="AA1792" s="161" t="str">
        <f>IF(ISNA(VLOOKUP(X1792,Sheet2!J:J,1,0)),"//","")</f>
        <v>//</v>
      </c>
      <c r="AC1792" s="110" t="str">
        <f t="shared" si="425"/>
        <v>INVRT</v>
      </c>
      <c r="AD1792" t="b">
        <f t="shared" si="426"/>
        <v>1</v>
      </c>
    </row>
    <row r="1793" spans="1:30">
      <c r="A1793" s="56">
        <f t="shared" si="427"/>
        <v>1793</v>
      </c>
      <c r="B1793" s="55">
        <f t="shared" si="428"/>
        <v>1753</v>
      </c>
      <c r="C1793" s="59" t="s">
        <v>4105</v>
      </c>
      <c r="D1793" s="59" t="s">
        <v>7</v>
      </c>
      <c r="E1793" s="65" t="s">
        <v>1533</v>
      </c>
      <c r="F1793" s="65" t="s">
        <v>1533</v>
      </c>
      <c r="G1793" s="73">
        <v>0</v>
      </c>
      <c r="H1793" s="73">
        <v>0</v>
      </c>
      <c r="I1793" s="177" t="s">
        <v>3</v>
      </c>
      <c r="J1793" s="65" t="s">
        <v>1555</v>
      </c>
      <c r="K1793" s="66" t="s">
        <v>4289</v>
      </c>
      <c r="L1793" s="67"/>
      <c r="M1793" s="63" t="s">
        <v>2370</v>
      </c>
      <c r="N1793" s="13"/>
      <c r="O1793"/>
      <c r="P1793" t="str">
        <f t="shared" si="433"/>
        <v/>
      </c>
      <c r="Q1793" t="str">
        <f>IF(ISNA(VLOOKUP(AC1793,#REF!,1)),"//","")</f>
        <v/>
      </c>
      <c r="R1793"/>
      <c r="S1793" s="43" t="e">
        <f t="shared" si="420"/>
        <v>#REF!</v>
      </c>
      <c r="T1793" s="92" t="s">
        <v>2934</v>
      </c>
      <c r="U1793" s="70" t="s">
        <v>2444</v>
      </c>
      <c r="V1793" s="70" t="s">
        <v>2444</v>
      </c>
      <c r="W1793" s="44" t="str">
        <f t="shared" si="421"/>
        <v>"TRANS"</v>
      </c>
      <c r="X1793" s="25" t="str">
        <f t="shared" si="422"/>
        <v>TRANS</v>
      </c>
      <c r="Y1793" s="1">
        <f t="shared" si="423"/>
        <v>1753</v>
      </c>
      <c r="Z1793" t="str">
        <f t="shared" si="424"/>
        <v>ITM_TRANS</v>
      </c>
      <c r="AA1793" s="161" t="str">
        <f>IF(ISNA(VLOOKUP(X1793,Sheet2!J:J,1,0)),"//","")</f>
        <v>//</v>
      </c>
      <c r="AC1793" s="110" t="str">
        <f t="shared" si="425"/>
        <v>TRANS</v>
      </c>
      <c r="AD1793" t="b">
        <f t="shared" si="426"/>
        <v>1</v>
      </c>
    </row>
    <row r="1794" spans="1:30">
      <c r="A1794" s="56">
        <f t="shared" si="427"/>
        <v>1794</v>
      </c>
      <c r="B1794" s="55">
        <f t="shared" si="428"/>
        <v>1754</v>
      </c>
      <c r="C1794" s="59" t="s">
        <v>4105</v>
      </c>
      <c r="D1794" s="59" t="s">
        <v>7</v>
      </c>
      <c r="E1794" s="65" t="s">
        <v>1534</v>
      </c>
      <c r="F1794" s="65" t="s">
        <v>1534</v>
      </c>
      <c r="G1794" s="73">
        <v>0</v>
      </c>
      <c r="H1794" s="73">
        <v>0</v>
      </c>
      <c r="I1794" s="177" t="s">
        <v>3</v>
      </c>
      <c r="J1794" s="65" t="s">
        <v>1555</v>
      </c>
      <c r="K1794" s="66" t="s">
        <v>4289</v>
      </c>
      <c r="L1794" s="67"/>
      <c r="M1794" s="63" t="s">
        <v>2371</v>
      </c>
      <c r="N1794" s="13"/>
      <c r="O1794"/>
      <c r="P1794" t="str">
        <f t="shared" si="433"/>
        <v/>
      </c>
      <c r="Q1794" t="str">
        <f>IF(ISNA(VLOOKUP(AC1794,#REF!,1)),"//","")</f>
        <v/>
      </c>
      <c r="R1794"/>
      <c r="S1794" s="43" t="e">
        <f t="shared" si="420"/>
        <v>#REF!</v>
      </c>
      <c r="T1794" s="92" t="s">
        <v>2444</v>
      </c>
      <c r="U1794" s="70" t="s">
        <v>2861</v>
      </c>
      <c r="V1794" s="70" t="s">
        <v>2444</v>
      </c>
      <c r="W1794" s="44" t="str">
        <f t="shared" si="421"/>
        <v/>
      </c>
      <c r="X1794" s="25" t="str">
        <f t="shared" si="422"/>
        <v/>
      </c>
      <c r="Y1794" s="1">
        <f t="shared" si="423"/>
        <v>1754</v>
      </c>
      <c r="Z1794" t="str">
        <f t="shared" si="424"/>
        <v>ITM_XIN</v>
      </c>
      <c r="AA1794" s="161" t="str">
        <f>IF(ISNA(VLOOKUP(X1794,Sheet2!J:J,1,0)),"//","")</f>
        <v/>
      </c>
      <c r="AC1794" s="110" t="str">
        <f t="shared" si="425"/>
        <v/>
      </c>
      <c r="AD1794" t="b">
        <f t="shared" si="426"/>
        <v>1</v>
      </c>
    </row>
    <row r="1795" spans="1:30">
      <c r="A1795" s="56">
        <f t="shared" si="427"/>
        <v>1795</v>
      </c>
      <c r="B1795" s="55">
        <f t="shared" si="428"/>
        <v>1755</v>
      </c>
      <c r="C1795" s="59" t="s">
        <v>4105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7" t="s">
        <v>3</v>
      </c>
      <c r="J1795" s="65" t="s">
        <v>1555</v>
      </c>
      <c r="K1795" s="66" t="s">
        <v>4289</v>
      </c>
      <c r="L1795" s="67"/>
      <c r="M1795" s="63" t="s">
        <v>2372</v>
      </c>
      <c r="N1795" s="13"/>
      <c r="O1795"/>
      <c r="P1795" t="str">
        <f t="shared" si="433"/>
        <v/>
      </c>
      <c r="Q1795" t="str">
        <f>IF(ISNA(VLOOKUP(AC1795,#REF!,1)),"//","")</f>
        <v/>
      </c>
      <c r="R1795"/>
      <c r="S1795" s="43" t="e">
        <f t="shared" si="420"/>
        <v>#REF!</v>
      </c>
      <c r="T1795" s="92"/>
      <c r="U1795" s="70" t="s">
        <v>2861</v>
      </c>
      <c r="V1795" s="70"/>
      <c r="W1795" s="44" t="str">
        <f t="shared" si="421"/>
        <v/>
      </c>
      <c r="X1795" s="25" t="str">
        <f t="shared" si="422"/>
        <v/>
      </c>
      <c r="Y1795" s="1">
        <f t="shared" si="423"/>
        <v>1755</v>
      </c>
      <c r="Z1795" t="str">
        <f t="shared" si="424"/>
        <v>ITM_XOUT</v>
      </c>
      <c r="AA1795" s="161" t="str">
        <f>IF(ISNA(VLOOKUP(X1795,Sheet2!J:J,1,0)),"//","")</f>
        <v/>
      </c>
      <c r="AC1795" s="110" t="str">
        <f t="shared" si="425"/>
        <v/>
      </c>
      <c r="AD1795" t="b">
        <f t="shared" si="426"/>
        <v>1</v>
      </c>
    </row>
    <row r="1796" spans="1:30" s="17" customFormat="1">
      <c r="A1796" s="56">
        <f t="shared" si="427"/>
        <v>1796</v>
      </c>
      <c r="B1796" s="55">
        <f t="shared" si="428"/>
        <v>1756</v>
      </c>
      <c r="C1796" s="212" t="s">
        <v>4797</v>
      </c>
      <c r="D1796" s="171" t="s">
        <v>4856</v>
      </c>
      <c r="E1796" s="235" t="s">
        <v>533</v>
      </c>
      <c r="F1796" s="172" t="s">
        <v>4810</v>
      </c>
      <c r="G1796" s="194">
        <v>0</v>
      </c>
      <c r="H1796" s="194">
        <v>0</v>
      </c>
      <c r="I1796" s="184" t="s">
        <v>1</v>
      </c>
      <c r="J1796" s="65" t="s">
        <v>1555</v>
      </c>
      <c r="K1796" s="66" t="s">
        <v>4289</v>
      </c>
      <c r="M1796" s="173" t="s">
        <v>4912</v>
      </c>
      <c r="N1796" s="16"/>
      <c r="P1796" s="17" t="str">
        <f t="shared" ref="P1796:P1797" si="434">IF(E1796=F1796,"","NOT EQUAL")</f>
        <v>NOT EQUAL</v>
      </c>
      <c r="Q1796" s="17" t="str">
        <f>IF(ISNA(VLOOKUP(AC1796,#REF!,1)),"//","")</f>
        <v/>
      </c>
      <c r="S1796" s="43" t="e">
        <f t="shared" si="420"/>
        <v>#REF!</v>
      </c>
      <c r="T1796" s="110" t="s">
        <v>2444</v>
      </c>
      <c r="U1796" s="117" t="s">
        <v>2444</v>
      </c>
      <c r="V1796" s="117" t="s">
        <v>2444</v>
      </c>
      <c r="W1796" s="44" t="str">
        <f t="shared" si="421"/>
        <v/>
      </c>
      <c r="X1796" s="25" t="str">
        <f t="shared" si="422"/>
        <v/>
      </c>
      <c r="Y1796" s="1">
        <f t="shared" si="423"/>
        <v>1756</v>
      </c>
      <c r="Z1796" t="str">
        <f t="shared" si="424"/>
        <v>ITM_PLOT_CENTRL</v>
      </c>
      <c r="AA1796" s="161" t="str">
        <f>IF(ISNA(VLOOKUP(X1796,Sheet2!J:J,1,0)),"//","")</f>
        <v/>
      </c>
      <c r="AC1796" s="110" t="str">
        <f t="shared" si="425"/>
        <v/>
      </c>
      <c r="AD1796" t="b">
        <f t="shared" si="426"/>
        <v>1</v>
      </c>
    </row>
    <row r="1797" spans="1:30" s="230" customFormat="1">
      <c r="A1797" s="56">
        <f t="shared" si="427"/>
        <v>1797</v>
      </c>
      <c r="B1797" s="55">
        <f t="shared" si="428"/>
        <v>1757</v>
      </c>
      <c r="C1797" s="225" t="s">
        <v>4105</v>
      </c>
      <c r="D1797" s="225" t="s">
        <v>7</v>
      </c>
      <c r="E1797" s="226" t="str">
        <f t="shared" ref="E1797" si="435">CHAR(34)&amp;IF(B1797&lt;10,"000",IF(B1797&lt;100,"00",IF(B1797&lt;1000,"0","")))&amp;$B1797&amp;CHAR(34)</f>
        <v>"1757"</v>
      </c>
      <c r="F1797" s="226" t="str">
        <f t="shared" ref="F1797" si="436">E1797</f>
        <v>"1757"</v>
      </c>
      <c r="G1797" s="227">
        <v>0</v>
      </c>
      <c r="H1797" s="227">
        <v>0</v>
      </c>
      <c r="I1797" s="228" t="s">
        <v>28</v>
      </c>
      <c r="J1797" s="228" t="s">
        <v>1555</v>
      </c>
      <c r="K1797" s="229" t="s">
        <v>4289</v>
      </c>
      <c r="M1797" s="231" t="str">
        <f t="shared" ref="M1797" si="437">"ITM_"&amp;IF(B1797&lt;10,"000",IF(B1797&lt;100,"00",IF(B1797&lt;1000,"0","")))&amp;$B1797</f>
        <v>ITM_1757</v>
      </c>
      <c r="N1797" s="231"/>
      <c r="P1797" s="230" t="str">
        <f t="shared" si="434"/>
        <v/>
      </c>
      <c r="Q1797" s="230" t="str">
        <f>IF(ISNA(VLOOKUP(AC1797,#REF!,1)),"//","")</f>
        <v/>
      </c>
      <c r="S1797" s="43" t="e">
        <f t="shared" si="420"/>
        <v>#REF!</v>
      </c>
      <c r="T1797" s="224" t="s">
        <v>2444</v>
      </c>
      <c r="U1797" s="232" t="s">
        <v>2444</v>
      </c>
      <c r="V1797" s="232" t="s">
        <v>2444</v>
      </c>
      <c r="W1797" s="44" t="str">
        <f t="shared" si="421"/>
        <v/>
      </c>
      <c r="X1797" s="25" t="str">
        <f t="shared" si="422"/>
        <v/>
      </c>
      <c r="Y1797" s="1">
        <f t="shared" si="423"/>
        <v>1757</v>
      </c>
      <c r="Z1797" t="str">
        <f t="shared" si="424"/>
        <v>ITM_1757</v>
      </c>
      <c r="AA1797" s="161" t="str">
        <f>IF(ISNA(VLOOKUP(X1797,Sheet2!J:J,1,0)),"//","")</f>
        <v/>
      </c>
      <c r="AC1797" s="110" t="str">
        <f t="shared" si="425"/>
        <v/>
      </c>
      <c r="AD1797" t="b">
        <f t="shared" si="426"/>
        <v>1</v>
      </c>
    </row>
    <row r="1798" spans="1:30" s="17" customFormat="1">
      <c r="A1798" s="56">
        <f t="shared" si="427"/>
        <v>1798</v>
      </c>
      <c r="B1798" s="55">
        <f t="shared" si="428"/>
        <v>1758</v>
      </c>
      <c r="C1798" s="171" t="s">
        <v>4808</v>
      </c>
      <c r="D1798" s="171" t="s">
        <v>7</v>
      </c>
      <c r="E1798" s="172" t="s">
        <v>4809</v>
      </c>
      <c r="F1798" s="172" t="s">
        <v>4809</v>
      </c>
      <c r="G1798" s="194">
        <v>0</v>
      </c>
      <c r="H1798" s="194">
        <v>0</v>
      </c>
      <c r="I1798" s="179" t="s">
        <v>3</v>
      </c>
      <c r="J1798" s="204" t="s">
        <v>1556</v>
      </c>
      <c r="K1798" s="66" t="s">
        <v>4289</v>
      </c>
      <c r="M1798" s="173" t="s">
        <v>4815</v>
      </c>
      <c r="N1798" s="16"/>
      <c r="P1798" s="17" t="str">
        <f t="shared" ref="P1798:P1806" si="438">IF(E1798=F1798,"","NOT EQUAL")</f>
        <v/>
      </c>
      <c r="Q1798" s="17" t="str">
        <f>IF(ISNA(VLOOKUP(AC1798,#REF!,1)),"//","")</f>
        <v/>
      </c>
      <c r="S1798" s="43" t="e">
        <f t="shared" si="420"/>
        <v>#REF!</v>
      </c>
      <c r="T1798" s="110" t="s">
        <v>2444</v>
      </c>
      <c r="U1798" s="117" t="s">
        <v>2444</v>
      </c>
      <c r="V1798" s="117" t="s">
        <v>2444</v>
      </c>
      <c r="W1798" s="44" t="str">
        <f t="shared" si="421"/>
        <v/>
      </c>
      <c r="X1798" s="25" t="str">
        <f t="shared" si="422"/>
        <v/>
      </c>
      <c r="Y1798" s="1">
        <f t="shared" si="423"/>
        <v>1758</v>
      </c>
      <c r="Z1798" t="str">
        <f t="shared" si="424"/>
        <v xml:space="preserve">ITM_SMI         </v>
      </c>
      <c r="AA1798" s="161" t="str">
        <f>IF(ISNA(VLOOKUP(X1798,Sheet2!J:J,1,0)),"//","")</f>
        <v/>
      </c>
      <c r="AC1798" s="110" t="str">
        <f t="shared" si="425"/>
        <v/>
      </c>
      <c r="AD1798" t="b">
        <f t="shared" si="426"/>
        <v>1</v>
      </c>
    </row>
    <row r="1799" spans="1:30" s="206" customFormat="1">
      <c r="A1799" s="56">
        <f t="shared" si="427"/>
        <v>1799</v>
      </c>
      <c r="B1799" s="55">
        <f t="shared" si="428"/>
        <v>1759</v>
      </c>
      <c r="C1799" s="202" t="s">
        <v>4797</v>
      </c>
      <c r="D1799" s="202" t="s">
        <v>4828</v>
      </c>
      <c r="E1799" s="235" t="s">
        <v>4909</v>
      </c>
      <c r="F1799" s="209" t="s">
        <v>4909</v>
      </c>
      <c r="G1799" s="203">
        <v>0</v>
      </c>
      <c r="H1799" s="203">
        <v>0</v>
      </c>
      <c r="I1799" s="204" t="s">
        <v>1</v>
      </c>
      <c r="J1799" s="204" t="s">
        <v>1556</v>
      </c>
      <c r="K1799" s="205" t="s">
        <v>4125</v>
      </c>
      <c r="M1799" s="207" t="s">
        <v>4821</v>
      </c>
      <c r="N1799" s="207"/>
      <c r="P1799" s="206" t="str">
        <f t="shared" si="438"/>
        <v/>
      </c>
      <c r="Q1799" s="206" t="str">
        <f>IF(ISNA(VLOOKUP(AC1799,#REF!,1)),"//","")</f>
        <v/>
      </c>
      <c r="S1799" s="43" t="e">
        <f t="shared" ref="S1799:S1810" si="439">IF(X1799&lt;&gt;"",S1798+1,S1798)</f>
        <v>#REF!</v>
      </c>
      <c r="T1799" s="201" t="s">
        <v>2444</v>
      </c>
      <c r="U1799" s="208" t="s">
        <v>2444</v>
      </c>
      <c r="V1799" s="208" t="s">
        <v>2444</v>
      </c>
      <c r="W1799" s="44" t="str">
        <f t="shared" ref="W1799:W1810" si="440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41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42">B1799</f>
        <v>1759</v>
      </c>
      <c r="Z1799" t="str">
        <f t="shared" ref="Z1799:Z1810" si="443">M1799</f>
        <v>ITM_PLOT_LR</v>
      </c>
      <c r="AA1799" s="161" t="str">
        <f>IF(ISNA(VLOOKUP(X1799,Sheet2!J:J,1,0)),"//","")</f>
        <v/>
      </c>
      <c r="AC1799" s="110" t="str">
        <f t="shared" ref="AC1799:AC1810" si="444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45">X1799=AC1799</f>
        <v>1</v>
      </c>
    </row>
    <row r="1800" spans="1:30" s="206" customFormat="1">
      <c r="A1800" s="56">
        <f t="shared" si="427"/>
        <v>1800</v>
      </c>
      <c r="B1800" s="55">
        <f t="shared" si="428"/>
        <v>1760</v>
      </c>
      <c r="C1800" s="202" t="s">
        <v>4797</v>
      </c>
      <c r="D1800" s="210" t="s">
        <v>4907</v>
      </c>
      <c r="E1800" s="235" t="s">
        <v>533</v>
      </c>
      <c r="F1800" s="235" t="s">
        <v>4829</v>
      </c>
      <c r="G1800" s="203">
        <v>0</v>
      </c>
      <c r="H1800" s="203">
        <v>0</v>
      </c>
      <c r="I1800" s="204" t="s">
        <v>1</v>
      </c>
      <c r="J1800" s="204" t="s">
        <v>1556</v>
      </c>
      <c r="K1800" s="205" t="s">
        <v>4125</v>
      </c>
      <c r="M1800" s="207" t="s">
        <v>4911</v>
      </c>
      <c r="N1800" s="207"/>
      <c r="P1800" s="206" t="str">
        <f t="shared" si="438"/>
        <v>NOT EQUAL</v>
      </c>
      <c r="Q1800" s="206" t="str">
        <f>IF(ISNA(VLOOKUP(AC1800,#REF!,1)),"//","")</f>
        <v/>
      </c>
      <c r="S1800" s="43" t="e">
        <f t="shared" si="439"/>
        <v>#REF!</v>
      </c>
      <c r="T1800" s="201" t="s">
        <v>2444</v>
      </c>
      <c r="U1800" s="208" t="s">
        <v>2444</v>
      </c>
      <c r="V1800" s="208" t="s">
        <v>2444</v>
      </c>
      <c r="W1800" s="44" t="str">
        <f t="shared" si="440"/>
        <v/>
      </c>
      <c r="X1800" s="25" t="str">
        <f t="shared" si="441"/>
        <v/>
      </c>
      <c r="Y1800" s="1">
        <f t="shared" si="442"/>
        <v>1760</v>
      </c>
      <c r="Z1800" t="str">
        <f t="shared" si="443"/>
        <v>ITM_PLOT_NXT</v>
      </c>
      <c r="AA1800" s="161" t="str">
        <f>IF(ISNA(VLOOKUP(X1800,Sheet2!J:J,1,0)),"//","")</f>
        <v/>
      </c>
      <c r="AC1800" s="110" t="str">
        <f t="shared" si="444"/>
        <v/>
      </c>
      <c r="AD1800" t="b">
        <f t="shared" si="445"/>
        <v>1</v>
      </c>
    </row>
    <row r="1801" spans="1:30" s="206" customFormat="1">
      <c r="A1801" s="56">
        <f t="shared" si="427"/>
        <v>1801</v>
      </c>
      <c r="B1801" s="55">
        <f t="shared" si="428"/>
        <v>1761</v>
      </c>
      <c r="C1801" s="202" t="s">
        <v>4797</v>
      </c>
      <c r="D1801" s="210" t="s">
        <v>4908</v>
      </c>
      <c r="E1801" s="235" t="s">
        <v>533</v>
      </c>
      <c r="F1801" s="235" t="s">
        <v>533</v>
      </c>
      <c r="G1801" s="203">
        <v>0</v>
      </c>
      <c r="H1801" s="203">
        <v>0</v>
      </c>
      <c r="I1801" s="204" t="s">
        <v>1</v>
      </c>
      <c r="J1801" s="204" t="s">
        <v>1556</v>
      </c>
      <c r="K1801" s="205" t="s">
        <v>4125</v>
      </c>
      <c r="M1801" s="207" t="s">
        <v>4910</v>
      </c>
      <c r="N1801" s="207"/>
      <c r="P1801" s="206" t="str">
        <f t="shared" si="438"/>
        <v/>
      </c>
      <c r="Q1801" s="206" t="str">
        <f>IF(ISNA(VLOOKUP(AC1801,#REF!,1)),"//","")</f>
        <v/>
      </c>
      <c r="S1801" s="43" t="e">
        <f t="shared" si="439"/>
        <v>#REF!</v>
      </c>
      <c r="T1801" s="201" t="s">
        <v>2444</v>
      </c>
      <c r="U1801" s="208" t="s">
        <v>2444</v>
      </c>
      <c r="V1801" s="208" t="s">
        <v>2444</v>
      </c>
      <c r="W1801" s="44" t="str">
        <f t="shared" si="440"/>
        <v/>
      </c>
      <c r="X1801" s="25" t="str">
        <f t="shared" si="441"/>
        <v/>
      </c>
      <c r="Y1801" s="1">
        <f t="shared" si="442"/>
        <v>1761</v>
      </c>
      <c r="Z1801" t="str">
        <f t="shared" si="443"/>
        <v>ITM_PLOT_REV</v>
      </c>
      <c r="AA1801" s="161" t="str">
        <f>IF(ISNA(VLOOKUP(X1801,Sheet2!J:J,1,0)),"//","")</f>
        <v/>
      </c>
      <c r="AC1801" s="110" t="str">
        <f t="shared" si="444"/>
        <v/>
      </c>
      <c r="AD1801" t="b">
        <f t="shared" si="445"/>
        <v>1</v>
      </c>
    </row>
    <row r="1802" spans="1:30" s="206" customFormat="1">
      <c r="A1802" s="56">
        <f t="shared" ref="A1802:A1865" si="446">IF(B1802=INT(B1802),ROW(),"")</f>
        <v>1802</v>
      </c>
      <c r="B1802" s="55">
        <f t="shared" ref="B1802:B1865" si="447">IF(AND(MID(C1802,2,1)&lt;&gt;"/",MID(C1802,1,1)="/"),INT(B1801)+1,B1801+0.01)</f>
        <v>1762</v>
      </c>
      <c r="C1802" s="202" t="s">
        <v>4836</v>
      </c>
      <c r="D1802" s="112" t="s">
        <v>7</v>
      </c>
      <c r="E1802" s="235" t="s">
        <v>533</v>
      </c>
      <c r="F1802" s="209" t="s">
        <v>4837</v>
      </c>
      <c r="G1802" s="203">
        <v>0</v>
      </c>
      <c r="H1802" s="203">
        <v>0</v>
      </c>
      <c r="I1802" s="204" t="s">
        <v>1</v>
      </c>
      <c r="J1802" s="204" t="s">
        <v>1556</v>
      </c>
      <c r="K1802" s="205" t="s">
        <v>4125</v>
      </c>
      <c r="M1802" s="207" t="s">
        <v>4842</v>
      </c>
      <c r="N1802" s="207"/>
      <c r="P1802" s="206" t="str">
        <f t="shared" si="438"/>
        <v>NOT EQUAL</v>
      </c>
      <c r="Q1802" s="206" t="str">
        <f>IF(ISNA(VLOOKUP(AC1802,#REF!,1)),"//","")</f>
        <v/>
      </c>
      <c r="S1802" s="43" t="e">
        <f t="shared" si="439"/>
        <v>#REF!</v>
      </c>
      <c r="T1802" s="201" t="s">
        <v>2444</v>
      </c>
      <c r="U1802" s="208" t="s">
        <v>2444</v>
      </c>
      <c r="V1802" s="208" t="s">
        <v>2444</v>
      </c>
      <c r="W1802" s="44" t="str">
        <f t="shared" si="440"/>
        <v/>
      </c>
      <c r="X1802" s="25" t="str">
        <f t="shared" si="441"/>
        <v/>
      </c>
      <c r="Y1802" s="1">
        <f t="shared" si="442"/>
        <v>1762</v>
      </c>
      <c r="Z1802" t="str">
        <f t="shared" si="443"/>
        <v>ITM_PLOTZOOM</v>
      </c>
      <c r="AA1802" s="161" t="str">
        <f>IF(ISNA(VLOOKUP(X1802,Sheet2!J:J,1,0)),"//","")</f>
        <v/>
      </c>
      <c r="AC1802" s="110" t="str">
        <f t="shared" si="444"/>
        <v/>
      </c>
      <c r="AD1802" t="b">
        <f t="shared" si="445"/>
        <v>1</v>
      </c>
    </row>
    <row r="1803" spans="1:30" s="17" customFormat="1">
      <c r="A1803" s="56">
        <f t="shared" si="446"/>
        <v>1803</v>
      </c>
      <c r="B1803" s="55">
        <f t="shared" si="447"/>
        <v>1763</v>
      </c>
      <c r="C1803" s="112" t="s">
        <v>4105</v>
      </c>
      <c r="D1803" s="112" t="s">
        <v>7</v>
      </c>
      <c r="E1803" s="137" t="str">
        <f t="shared" ref="E1803:E1806" si="448">CHAR(34)&amp;IF(B1803&lt;10,"000",IF(B1803&lt;100,"00",IF(B1803&lt;1000,"0","")))&amp;$B1803&amp;CHAR(34)</f>
        <v>"1763"</v>
      </c>
      <c r="F1803" s="113" t="str">
        <f t="shared" ref="F1803:F1806" si="449">E1803</f>
        <v>"1763"</v>
      </c>
      <c r="G1803" s="194">
        <v>0</v>
      </c>
      <c r="H1803" s="194">
        <v>0</v>
      </c>
      <c r="I1803" s="181" t="s">
        <v>28</v>
      </c>
      <c r="J1803" s="114" t="s">
        <v>1556</v>
      </c>
      <c r="K1803" s="115" t="s">
        <v>4125</v>
      </c>
      <c r="M1803" s="138" t="str">
        <f t="shared" ref="M1803:M1806" si="450">"ITM_"&amp;IF(B1803&lt;10,"000",IF(B1803&lt;100,"00",IF(B1803&lt;1000,"0","")))&amp;$B1803</f>
        <v>ITM_1763</v>
      </c>
      <c r="N1803" s="16"/>
      <c r="P1803" s="17" t="str">
        <f t="shared" si="438"/>
        <v/>
      </c>
      <c r="Q1803" s="17" t="str">
        <f>IF(ISNA(VLOOKUP(AC1803,#REF!,1)),"//","")</f>
        <v/>
      </c>
      <c r="S1803" s="43" t="e">
        <f t="shared" si="439"/>
        <v>#REF!</v>
      </c>
      <c r="T1803" s="110" t="s">
        <v>2444</v>
      </c>
      <c r="U1803" s="117" t="s">
        <v>2444</v>
      </c>
      <c r="V1803" s="117" t="s">
        <v>2444</v>
      </c>
      <c r="W1803" s="44" t="str">
        <f t="shared" si="440"/>
        <v/>
      </c>
      <c r="X1803" s="25" t="str">
        <f t="shared" si="441"/>
        <v/>
      </c>
      <c r="Y1803" s="1">
        <f t="shared" si="442"/>
        <v>1763</v>
      </c>
      <c r="Z1803" t="str">
        <f t="shared" si="443"/>
        <v>ITM_1763</v>
      </c>
      <c r="AA1803" s="161" t="str">
        <f>IF(ISNA(VLOOKUP(X1803,Sheet2!J:J,1,0)),"//","")</f>
        <v/>
      </c>
      <c r="AC1803" s="110" t="str">
        <f t="shared" si="444"/>
        <v/>
      </c>
      <c r="AD1803" t="b">
        <f t="shared" si="445"/>
        <v>1</v>
      </c>
    </row>
    <row r="1804" spans="1:30" s="17" customFormat="1">
      <c r="A1804" s="56">
        <f t="shared" si="446"/>
        <v>1804</v>
      </c>
      <c r="B1804" s="55">
        <f t="shared" si="447"/>
        <v>1764</v>
      </c>
      <c r="C1804" s="112" t="s">
        <v>4105</v>
      </c>
      <c r="D1804" s="112" t="s">
        <v>7</v>
      </c>
      <c r="E1804" s="137" t="str">
        <f t="shared" si="448"/>
        <v>"1764"</v>
      </c>
      <c r="F1804" s="113" t="str">
        <f t="shared" si="449"/>
        <v>"1764"</v>
      </c>
      <c r="G1804" s="194">
        <v>0</v>
      </c>
      <c r="H1804" s="194">
        <v>0</v>
      </c>
      <c r="I1804" s="181" t="s">
        <v>28</v>
      </c>
      <c r="J1804" s="114" t="s">
        <v>1556</v>
      </c>
      <c r="K1804" s="115" t="s">
        <v>4125</v>
      </c>
      <c r="M1804" s="138" t="str">
        <f t="shared" si="450"/>
        <v>ITM_1764</v>
      </c>
      <c r="N1804" s="16"/>
      <c r="P1804" s="17" t="str">
        <f t="shared" si="438"/>
        <v/>
      </c>
      <c r="Q1804" s="17" t="str">
        <f>IF(ISNA(VLOOKUP(AC1804,#REF!,1)),"//","")</f>
        <v/>
      </c>
      <c r="S1804" s="43" t="e">
        <f t="shared" si="439"/>
        <v>#REF!</v>
      </c>
      <c r="T1804" s="110" t="s">
        <v>2444</v>
      </c>
      <c r="U1804" s="117" t="s">
        <v>2444</v>
      </c>
      <c r="V1804" s="117" t="s">
        <v>2444</v>
      </c>
      <c r="W1804" s="44" t="str">
        <f t="shared" si="440"/>
        <v/>
      </c>
      <c r="X1804" s="25" t="str">
        <f t="shared" si="441"/>
        <v/>
      </c>
      <c r="Y1804" s="1">
        <f t="shared" si="442"/>
        <v>1764</v>
      </c>
      <c r="Z1804" t="str">
        <f t="shared" si="443"/>
        <v>ITM_1764</v>
      </c>
      <c r="AA1804" s="161" t="str">
        <f>IF(ISNA(VLOOKUP(X1804,Sheet2!J:J,1,0)),"//","")</f>
        <v/>
      </c>
      <c r="AC1804" s="110" t="str">
        <f t="shared" si="444"/>
        <v/>
      </c>
      <c r="AD1804" t="b">
        <f t="shared" si="445"/>
        <v>1</v>
      </c>
    </row>
    <row r="1805" spans="1:30" s="17" customFormat="1">
      <c r="A1805" s="56">
        <f t="shared" si="446"/>
        <v>1805</v>
      </c>
      <c r="B1805" s="55">
        <f t="shared" si="447"/>
        <v>1765</v>
      </c>
      <c r="C1805" s="112" t="s">
        <v>4105</v>
      </c>
      <c r="D1805" s="112" t="s">
        <v>7</v>
      </c>
      <c r="E1805" s="137" t="str">
        <f t="shared" si="448"/>
        <v>"1765"</v>
      </c>
      <c r="F1805" s="113" t="str">
        <f t="shared" si="449"/>
        <v>"1765"</v>
      </c>
      <c r="G1805" s="194">
        <v>0</v>
      </c>
      <c r="H1805" s="194">
        <v>0</v>
      </c>
      <c r="I1805" s="181" t="s">
        <v>28</v>
      </c>
      <c r="J1805" s="114" t="s">
        <v>1556</v>
      </c>
      <c r="K1805" s="115" t="s">
        <v>4125</v>
      </c>
      <c r="M1805" s="138" t="str">
        <f t="shared" si="450"/>
        <v>ITM_1765</v>
      </c>
      <c r="N1805" s="16"/>
      <c r="P1805" s="17" t="str">
        <f t="shared" si="438"/>
        <v/>
      </c>
      <c r="Q1805" s="17" t="str">
        <f>IF(ISNA(VLOOKUP(AC1805,#REF!,1)),"//","")</f>
        <v/>
      </c>
      <c r="S1805" s="43" t="e">
        <f t="shared" si="439"/>
        <v>#REF!</v>
      </c>
      <c r="T1805" s="110" t="s">
        <v>2444</v>
      </c>
      <c r="U1805" s="117" t="s">
        <v>2444</v>
      </c>
      <c r="V1805" s="117" t="s">
        <v>2444</v>
      </c>
      <c r="W1805" s="44" t="str">
        <f t="shared" si="440"/>
        <v/>
      </c>
      <c r="X1805" s="25" t="str">
        <f t="shared" si="441"/>
        <v/>
      </c>
      <c r="Y1805" s="1">
        <f t="shared" si="442"/>
        <v>1765</v>
      </c>
      <c r="Z1805" t="str">
        <f t="shared" si="443"/>
        <v>ITM_1765</v>
      </c>
      <c r="AA1805" s="161" t="str">
        <f>IF(ISNA(VLOOKUP(X1805,Sheet2!J:J,1,0)),"//","")</f>
        <v/>
      </c>
      <c r="AC1805" s="110" t="str">
        <f t="shared" si="444"/>
        <v/>
      </c>
      <c r="AD1805" t="b">
        <f t="shared" si="445"/>
        <v>1</v>
      </c>
    </row>
    <row r="1806" spans="1:30" s="17" customFormat="1">
      <c r="A1806" s="56">
        <f t="shared" si="446"/>
        <v>1806</v>
      </c>
      <c r="B1806" s="55">
        <f t="shared" si="447"/>
        <v>1766</v>
      </c>
      <c r="C1806" s="112" t="s">
        <v>4105</v>
      </c>
      <c r="D1806" s="112" t="s">
        <v>7</v>
      </c>
      <c r="E1806" s="137" t="str">
        <f t="shared" si="448"/>
        <v>"1766"</v>
      </c>
      <c r="F1806" s="113" t="str">
        <f t="shared" si="449"/>
        <v>"1766"</v>
      </c>
      <c r="G1806" s="194">
        <v>0</v>
      </c>
      <c r="H1806" s="194">
        <v>0</v>
      </c>
      <c r="I1806" s="181" t="s">
        <v>28</v>
      </c>
      <c r="J1806" s="114" t="s">
        <v>1556</v>
      </c>
      <c r="K1806" s="115" t="s">
        <v>4125</v>
      </c>
      <c r="M1806" s="138" t="str">
        <f t="shared" si="450"/>
        <v>ITM_1766</v>
      </c>
      <c r="N1806" s="16"/>
      <c r="P1806" s="17" t="str">
        <f t="shared" si="438"/>
        <v/>
      </c>
      <c r="Q1806" s="17" t="str">
        <f>IF(ISNA(VLOOKUP(AC1806,#REF!,1)),"//","")</f>
        <v/>
      </c>
      <c r="S1806" s="43" t="e">
        <f t="shared" si="439"/>
        <v>#REF!</v>
      </c>
      <c r="T1806" s="110" t="s">
        <v>2444</v>
      </c>
      <c r="U1806" s="117" t="s">
        <v>2444</v>
      </c>
      <c r="V1806" s="117" t="s">
        <v>2444</v>
      </c>
      <c r="W1806" s="44" t="str">
        <f t="shared" si="440"/>
        <v/>
      </c>
      <c r="X1806" s="25" t="str">
        <f t="shared" si="441"/>
        <v/>
      </c>
      <c r="Y1806" s="1">
        <f t="shared" si="442"/>
        <v>1766</v>
      </c>
      <c r="Z1806" t="str">
        <f t="shared" si="443"/>
        <v>ITM_1766</v>
      </c>
      <c r="AA1806" s="161" t="str">
        <f>IF(ISNA(VLOOKUP(X1806,Sheet2!J:J,1,0)),"//","")</f>
        <v/>
      </c>
      <c r="AC1806" s="110" t="str">
        <f t="shared" si="444"/>
        <v/>
      </c>
      <c r="AD1806" t="b">
        <f t="shared" si="445"/>
        <v>1</v>
      </c>
    </row>
    <row r="1807" spans="1:30" s="17" customFormat="1">
      <c r="A1807" s="56">
        <f t="shared" si="446"/>
        <v>1807</v>
      </c>
      <c r="B1807" s="55">
        <f t="shared" si="447"/>
        <v>1767</v>
      </c>
      <c r="C1807" s="112" t="s">
        <v>4105</v>
      </c>
      <c r="D1807" s="112" t="s">
        <v>7</v>
      </c>
      <c r="E1807" s="137" t="str">
        <f t="shared" ref="E1807:E1808" si="451">CHAR(34)&amp;IF(B1807&lt;10,"000",IF(B1807&lt;100,"00",IF(B1807&lt;1000,"0","")))&amp;$B1807&amp;CHAR(34)</f>
        <v>"1767"</v>
      </c>
      <c r="F1807" s="113" t="str">
        <f t="shared" ref="F1807:F1808" si="452">E1807</f>
        <v>"1767"</v>
      </c>
      <c r="G1807" s="194">
        <v>0</v>
      </c>
      <c r="H1807" s="194">
        <v>0</v>
      </c>
      <c r="I1807" s="181" t="s">
        <v>28</v>
      </c>
      <c r="J1807" s="114" t="s">
        <v>1556</v>
      </c>
      <c r="K1807" s="115" t="s">
        <v>4125</v>
      </c>
      <c r="M1807" s="138" t="str">
        <f t="shared" ref="M1807:M1808" si="453">"ITM_"&amp;IF(B1807&lt;10,"000",IF(B1807&lt;100,"00",IF(B1807&lt;1000,"0","")))&amp;$B1807</f>
        <v>ITM_1767</v>
      </c>
      <c r="N1807" s="16"/>
      <c r="P1807" s="17" t="str">
        <f t="shared" ref="P1807:P1808" si="454">IF(E1807=F1807,"","NOT EQUAL")</f>
        <v/>
      </c>
      <c r="Q1807" s="17" t="str">
        <f>IF(ISNA(VLOOKUP(AC1807,#REF!,1)),"//","")</f>
        <v/>
      </c>
      <c r="S1807" s="43" t="e">
        <f t="shared" ref="S1807:S1808" si="455">IF(X1807&lt;&gt;"",S1806+1,S1806)</f>
        <v>#REF!</v>
      </c>
      <c r="T1807" s="110" t="s">
        <v>2444</v>
      </c>
      <c r="U1807" s="117" t="s">
        <v>2444</v>
      </c>
      <c r="V1807" s="117" t="s">
        <v>2444</v>
      </c>
      <c r="W1807" s="44" t="str">
        <f t="shared" ref="W1807:W1808" si="456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57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58">B1807</f>
        <v>1767</v>
      </c>
      <c r="Z1807" t="str">
        <f t="shared" ref="Z1807:Z1808" si="459">M1807</f>
        <v>ITM_1767</v>
      </c>
      <c r="AA1807" s="161" t="str">
        <f>IF(ISNA(VLOOKUP(X1807,Sheet2!J:J,1,0)),"//","")</f>
        <v/>
      </c>
      <c r="AC1807" s="110" t="str">
        <f t="shared" ref="AC1807:AC1808" si="460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61">X1807=AC1807</f>
        <v>1</v>
      </c>
    </row>
    <row r="1808" spans="1:30" s="17" customFormat="1">
      <c r="A1808" s="56">
        <f t="shared" si="446"/>
        <v>1808</v>
      </c>
      <c r="B1808" s="55">
        <f t="shared" si="447"/>
        <v>1768</v>
      </c>
      <c r="C1808" s="112" t="s">
        <v>4105</v>
      </c>
      <c r="D1808" s="112" t="s">
        <v>7</v>
      </c>
      <c r="E1808" s="137" t="str">
        <f t="shared" si="451"/>
        <v>"1768"</v>
      </c>
      <c r="F1808" s="113" t="str">
        <f t="shared" si="452"/>
        <v>"1768"</v>
      </c>
      <c r="G1808" s="194">
        <v>0</v>
      </c>
      <c r="H1808" s="194">
        <v>0</v>
      </c>
      <c r="I1808" s="181" t="s">
        <v>28</v>
      </c>
      <c r="J1808" s="114" t="s">
        <v>1556</v>
      </c>
      <c r="K1808" s="115" t="s">
        <v>4125</v>
      </c>
      <c r="M1808" s="138" t="str">
        <f t="shared" si="453"/>
        <v>ITM_1768</v>
      </c>
      <c r="N1808" s="16"/>
      <c r="P1808" s="17" t="str">
        <f t="shared" si="454"/>
        <v/>
      </c>
      <c r="Q1808" s="17" t="str">
        <f>IF(ISNA(VLOOKUP(AC1808,#REF!,1)),"//","")</f>
        <v/>
      </c>
      <c r="S1808" s="43" t="e">
        <f t="shared" si="455"/>
        <v>#REF!</v>
      </c>
      <c r="T1808" s="110" t="s">
        <v>2444</v>
      </c>
      <c r="U1808" s="117" t="s">
        <v>2444</v>
      </c>
      <c r="V1808" s="117" t="s">
        <v>2444</v>
      </c>
      <c r="W1808" s="44" t="str">
        <f t="shared" si="456"/>
        <v/>
      </c>
      <c r="X1808" s="25" t="str">
        <f t="shared" si="457"/>
        <v/>
      </c>
      <c r="Y1808" s="1">
        <f t="shared" si="458"/>
        <v>1768</v>
      </c>
      <c r="Z1808" t="str">
        <f t="shared" si="459"/>
        <v>ITM_1768</v>
      </c>
      <c r="AA1808" s="161" t="str">
        <f>IF(ISNA(VLOOKUP(X1808,Sheet2!J:J,1,0)),"//","")</f>
        <v/>
      </c>
      <c r="AC1808" s="110" t="str">
        <f t="shared" si="460"/>
        <v/>
      </c>
      <c r="AD1808" t="b">
        <f t="shared" si="461"/>
        <v>1</v>
      </c>
    </row>
    <row r="1809" spans="1:30" s="49" customFormat="1">
      <c r="A1809" s="56" t="str">
        <f t="shared" si="446"/>
        <v/>
      </c>
      <c r="B1809" s="55">
        <f t="shared" si="447"/>
        <v>1768.01</v>
      </c>
      <c r="C1809" s="59" t="s">
        <v>2444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2444</v>
      </c>
      <c r="N1809" s="48"/>
      <c r="Q1809" s="49" t="str">
        <f>IF(ISNA(VLOOKUP(AC1809,#REF!,1)),"//","")</f>
        <v/>
      </c>
      <c r="S1809" s="43" t="e">
        <f t="shared" si="439"/>
        <v>#REF!</v>
      </c>
      <c r="T1809" s="92" t="s">
        <v>2444</v>
      </c>
      <c r="U1809" s="70" t="s">
        <v>2444</v>
      </c>
      <c r="V1809" s="70" t="s">
        <v>2444</v>
      </c>
      <c r="W1809" s="44" t="str">
        <f t="shared" si="440"/>
        <v/>
      </c>
      <c r="X1809" s="25" t="str">
        <f t="shared" si="441"/>
        <v/>
      </c>
      <c r="Y1809" s="1">
        <f t="shared" si="442"/>
        <v>1768.01</v>
      </c>
      <c r="Z1809" t="str">
        <f t="shared" si="443"/>
        <v/>
      </c>
      <c r="AA1809" s="161" t="str">
        <f>IF(ISNA(VLOOKUP(X1809,Sheet2!J:J,1,0)),"//","")</f>
        <v/>
      </c>
      <c r="AC1809" s="110" t="str">
        <f t="shared" si="444"/>
        <v/>
      </c>
      <c r="AD1809" t="b">
        <f t="shared" si="445"/>
        <v>1</v>
      </c>
    </row>
    <row r="1810" spans="1:30" s="49" customFormat="1">
      <c r="A1810" s="56" t="str">
        <f t="shared" si="446"/>
        <v/>
      </c>
      <c r="B1810" s="55">
        <f t="shared" si="447"/>
        <v>1768.02</v>
      </c>
      <c r="C1810" s="59" t="s">
        <v>2444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2444</v>
      </c>
      <c r="N1810" s="48"/>
      <c r="Q1810" s="49" t="str">
        <f>IF(ISNA(VLOOKUP(AC1810,#REF!,1)),"//","")</f>
        <v/>
      </c>
      <c r="S1810" s="43" t="e">
        <f t="shared" si="439"/>
        <v>#REF!</v>
      </c>
      <c r="T1810" s="92" t="s">
        <v>2444</v>
      </c>
      <c r="U1810" s="70" t="s">
        <v>2444</v>
      </c>
      <c r="V1810" s="70" t="s">
        <v>2444</v>
      </c>
      <c r="W1810" s="44" t="str">
        <f t="shared" si="440"/>
        <v/>
      </c>
      <c r="X1810" s="25" t="str">
        <f t="shared" si="441"/>
        <v/>
      </c>
      <c r="Y1810" s="1">
        <f t="shared" si="442"/>
        <v>1768.02</v>
      </c>
      <c r="Z1810" t="str">
        <f t="shared" si="443"/>
        <v/>
      </c>
      <c r="AA1810" s="161" t="str">
        <f>IF(ISNA(VLOOKUP(X1810,Sheet2!J:J,1,0)),"//","")</f>
        <v/>
      </c>
      <c r="AC1810" s="110" t="str">
        <f t="shared" si="444"/>
        <v/>
      </c>
      <c r="AD1810" t="b">
        <f t="shared" si="445"/>
        <v>1</v>
      </c>
    </row>
    <row r="1811" spans="1:30" s="49" customFormat="1">
      <c r="A1811" s="56" t="str">
        <f t="shared" si="446"/>
        <v/>
      </c>
      <c r="B1811" s="55">
        <f t="shared" si="447"/>
        <v>1768.03</v>
      </c>
      <c r="C1811" s="59" t="s">
        <v>2444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2444</v>
      </c>
      <c r="N1811" s="48"/>
      <c r="Q1811" s="49" t="str">
        <f>IF(ISNA(VLOOKUP(AC1811,#REF!,1)),"//","")</f>
        <v/>
      </c>
      <c r="S1811" s="43" t="e">
        <f t="shared" ref="S1811:S1812" si="462">IF(X1811&lt;&gt;"",S1810+1,S1810)</f>
        <v>#REF!</v>
      </c>
      <c r="T1811" s="92" t="s">
        <v>2444</v>
      </c>
      <c r="U1811" s="70" t="s">
        <v>2444</v>
      </c>
      <c r="V1811" s="70" t="s">
        <v>2444</v>
      </c>
      <c r="W1811" s="44" t="str">
        <f t="shared" ref="W1811:W1812" si="463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64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65">B1811</f>
        <v>1768.03</v>
      </c>
      <c r="Z1811" t="str">
        <f t="shared" ref="Z1811:Z1812" si="466">M1811</f>
        <v/>
      </c>
      <c r="AA1811" s="161" t="str">
        <f>IF(ISNA(VLOOKUP(X1811,Sheet2!J:J,1,0)),"//","")</f>
        <v/>
      </c>
      <c r="AC1811" s="110" t="str">
        <f t="shared" ref="AC1811:AC1812" si="467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68">X1811=AC1811</f>
        <v>1</v>
      </c>
    </row>
    <row r="1812" spans="1:30" s="49" customFormat="1">
      <c r="A1812" s="56" t="str">
        <f t="shared" si="446"/>
        <v/>
      </c>
      <c r="B1812" s="55">
        <f t="shared" si="447"/>
        <v>1768.04</v>
      </c>
      <c r="C1812" s="59" t="s">
        <v>2444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2444</v>
      </c>
      <c r="N1812" s="48"/>
      <c r="Q1812" s="49" t="str">
        <f>IF(ISNA(VLOOKUP(AC1812,#REF!,1)),"//","")</f>
        <v/>
      </c>
      <c r="S1812" s="43" t="e">
        <f t="shared" si="462"/>
        <v>#REF!</v>
      </c>
      <c r="T1812" s="92" t="s">
        <v>2444</v>
      </c>
      <c r="U1812" s="70" t="s">
        <v>2444</v>
      </c>
      <c r="V1812" s="70" t="s">
        <v>2444</v>
      </c>
      <c r="W1812" s="44" t="str">
        <f t="shared" si="463"/>
        <v/>
      </c>
      <c r="X1812" s="25" t="str">
        <f t="shared" si="464"/>
        <v/>
      </c>
      <c r="Y1812" s="1">
        <f t="shared" si="465"/>
        <v>1768.04</v>
      </c>
      <c r="Z1812" t="str">
        <f t="shared" si="466"/>
        <v/>
      </c>
      <c r="AA1812" s="161" t="str">
        <f>IF(ISNA(VLOOKUP(X1812,Sheet2!J:J,1,0)),"//","")</f>
        <v/>
      </c>
      <c r="AC1812" s="110" t="str">
        <f t="shared" si="467"/>
        <v/>
      </c>
      <c r="AD1812" t="b">
        <f t="shared" si="468"/>
        <v>1</v>
      </c>
    </row>
    <row r="1813" spans="1:30" s="49" customFormat="1">
      <c r="A1813" s="56" t="str">
        <f t="shared" si="446"/>
        <v/>
      </c>
      <c r="B1813" s="55">
        <f t="shared" si="447"/>
        <v>1768.05</v>
      </c>
      <c r="C1813" s="59" t="s">
        <v>2444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2444</v>
      </c>
      <c r="N1813" s="48"/>
      <c r="Q1813" s="49" t="str">
        <f>IF(ISNA(VLOOKUP(AC1813,#REF!,1)),"//","")</f>
        <v/>
      </c>
      <c r="S1813" s="43" t="e">
        <f t="shared" ref="S1813:S1862" si="469">IF(X1813&lt;&gt;"",S1812+1,S1812)</f>
        <v>#REF!</v>
      </c>
      <c r="T1813" s="92" t="s">
        <v>2444</v>
      </c>
      <c r="U1813" s="70" t="s">
        <v>2444</v>
      </c>
      <c r="V1813" s="70" t="s">
        <v>2444</v>
      </c>
      <c r="W1813" s="44" t="str">
        <f t="shared" ref="W1813:W1862" si="470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71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72">B1813</f>
        <v>1768.05</v>
      </c>
      <c r="Z1813" t="str">
        <f t="shared" ref="Z1813:Z1862" si="473">M1813</f>
        <v/>
      </c>
      <c r="AA1813" s="161" t="str">
        <f>IF(ISNA(VLOOKUP(X1813,Sheet2!J:J,1,0)),"//","")</f>
        <v/>
      </c>
      <c r="AC1813" s="110" t="str">
        <f t="shared" ref="AC1813:AC1862" si="474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75">X1813=AC1813</f>
        <v>1</v>
      </c>
    </row>
    <row r="1814" spans="1:30" s="49" customFormat="1">
      <c r="A1814" s="56" t="str">
        <f t="shared" si="446"/>
        <v/>
      </c>
      <c r="B1814" s="55">
        <f t="shared" si="447"/>
        <v>1768.06</v>
      </c>
      <c r="C1814" s="59" t="s">
        <v>2444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2444</v>
      </c>
      <c r="N1814" s="48"/>
      <c r="Q1814" s="49" t="str">
        <f>IF(ISNA(VLOOKUP(AC1814,#REF!,1)),"//","")</f>
        <v/>
      </c>
      <c r="S1814" s="43" t="e">
        <f t="shared" si="469"/>
        <v>#REF!</v>
      </c>
      <c r="T1814" s="92" t="s">
        <v>2444</v>
      </c>
      <c r="U1814" s="70" t="s">
        <v>2444</v>
      </c>
      <c r="V1814" s="70" t="s">
        <v>2444</v>
      </c>
      <c r="W1814" s="44" t="str">
        <f t="shared" si="470"/>
        <v/>
      </c>
      <c r="X1814" s="25" t="str">
        <f t="shared" si="471"/>
        <v/>
      </c>
      <c r="Y1814" s="1">
        <f t="shared" si="472"/>
        <v>1768.06</v>
      </c>
      <c r="Z1814" t="str">
        <f t="shared" si="473"/>
        <v/>
      </c>
      <c r="AA1814" s="161" t="str">
        <f>IF(ISNA(VLOOKUP(X1814,Sheet2!J:J,1,0)),"//","")</f>
        <v/>
      </c>
      <c r="AC1814" s="110" t="str">
        <f t="shared" si="474"/>
        <v/>
      </c>
      <c r="AD1814" t="b">
        <f t="shared" si="475"/>
        <v>1</v>
      </c>
    </row>
    <row r="1815" spans="1:30" s="49" customFormat="1">
      <c r="A1815" s="56" t="str">
        <f t="shared" si="446"/>
        <v/>
      </c>
      <c r="B1815" s="55">
        <f t="shared" si="447"/>
        <v>1768.07</v>
      </c>
      <c r="C1815" s="59" t="s">
        <v>2444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2444</v>
      </c>
      <c r="N1815" s="48"/>
      <c r="Q1815" s="49" t="str">
        <f>IF(ISNA(VLOOKUP(AC1815,#REF!,1)),"//","")</f>
        <v/>
      </c>
      <c r="S1815" s="43" t="e">
        <f t="shared" si="469"/>
        <v>#REF!</v>
      </c>
      <c r="T1815" s="92" t="s">
        <v>2444</v>
      </c>
      <c r="U1815" s="70" t="s">
        <v>2444</v>
      </c>
      <c r="V1815" s="70" t="s">
        <v>2444</v>
      </c>
      <c r="W1815" s="44" t="str">
        <f t="shared" si="470"/>
        <v/>
      </c>
      <c r="X1815" s="25" t="str">
        <f t="shared" si="471"/>
        <v/>
      </c>
      <c r="Y1815" s="1">
        <f t="shared" si="472"/>
        <v>1768.07</v>
      </c>
      <c r="Z1815" t="str">
        <f t="shared" si="473"/>
        <v/>
      </c>
      <c r="AA1815" s="161" t="str">
        <f>IF(ISNA(VLOOKUP(X1815,Sheet2!J:J,1,0)),"//","")</f>
        <v/>
      </c>
      <c r="AC1815" s="110" t="str">
        <f t="shared" si="474"/>
        <v/>
      </c>
      <c r="AD1815" t="b">
        <f t="shared" si="475"/>
        <v>1</v>
      </c>
    </row>
    <row r="1816" spans="1:30" s="49" customFormat="1">
      <c r="A1816" s="56" t="str">
        <f t="shared" si="446"/>
        <v/>
      </c>
      <c r="B1816" s="55">
        <f t="shared" si="447"/>
        <v>1768.08</v>
      </c>
      <c r="C1816" s="59" t="s">
        <v>2444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2444</v>
      </c>
      <c r="N1816" s="48"/>
      <c r="Q1816" s="49" t="str">
        <f>IF(ISNA(VLOOKUP(AC1816,#REF!,1)),"//","")</f>
        <v/>
      </c>
      <c r="S1816" s="43" t="e">
        <f t="shared" si="469"/>
        <v>#REF!</v>
      </c>
      <c r="T1816" s="92" t="s">
        <v>2444</v>
      </c>
      <c r="U1816" s="70" t="s">
        <v>2444</v>
      </c>
      <c r="V1816" s="70" t="s">
        <v>2444</v>
      </c>
      <c r="W1816" s="44" t="str">
        <f t="shared" si="470"/>
        <v/>
      </c>
      <c r="X1816" s="25" t="str">
        <f t="shared" si="471"/>
        <v/>
      </c>
      <c r="Y1816" s="1">
        <f t="shared" si="472"/>
        <v>1768.08</v>
      </c>
      <c r="Z1816" t="str">
        <f t="shared" si="473"/>
        <v/>
      </c>
      <c r="AA1816" s="161" t="str">
        <f>IF(ISNA(VLOOKUP(X1816,Sheet2!J:J,1,0)),"//","")</f>
        <v/>
      </c>
      <c r="AC1816" s="110" t="str">
        <f t="shared" si="474"/>
        <v/>
      </c>
      <c r="AD1816" t="b">
        <f t="shared" si="475"/>
        <v>1</v>
      </c>
    </row>
    <row r="1817" spans="1:30" s="49" customFormat="1">
      <c r="A1817" s="56" t="str">
        <f t="shared" si="446"/>
        <v/>
      </c>
      <c r="B1817" s="55">
        <f t="shared" si="447"/>
        <v>1768.09</v>
      </c>
      <c r="C1817" s="59" t="s">
        <v>4417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69"/>
        <v>#REF!</v>
      </c>
      <c r="T1817" s="92" t="s">
        <v>2444</v>
      </c>
      <c r="U1817" s="70" t="s">
        <v>2444</v>
      </c>
      <c r="V1817" s="70" t="s">
        <v>2444</v>
      </c>
      <c r="W1817" s="44" t="str">
        <f t="shared" si="470"/>
        <v/>
      </c>
      <c r="X1817" s="25" t="str">
        <f t="shared" si="471"/>
        <v/>
      </c>
      <c r="Y1817" s="1">
        <f t="shared" si="472"/>
        <v>1768.09</v>
      </c>
      <c r="Z1817" t="str">
        <f t="shared" si="473"/>
        <v>//Jaymos C43 extensions</v>
      </c>
      <c r="AA1817" s="161" t="str">
        <f>IF(ISNA(VLOOKUP(X1817,Sheet2!J:J,1,0)),"//","")</f>
        <v/>
      </c>
      <c r="AC1817" s="110" t="str">
        <f t="shared" si="474"/>
        <v/>
      </c>
      <c r="AD1817" t="b">
        <f t="shared" si="475"/>
        <v>1</v>
      </c>
    </row>
    <row r="1818" spans="1:30" s="49" customFormat="1">
      <c r="A1818" s="56">
        <f t="shared" si="446"/>
        <v>1818</v>
      </c>
      <c r="B1818" s="55">
        <f t="shared" si="447"/>
        <v>1769</v>
      </c>
      <c r="C1818" s="97" t="s">
        <v>4043</v>
      </c>
      <c r="D1818" s="97" t="s">
        <v>1160</v>
      </c>
      <c r="E1818" s="98" t="s">
        <v>2445</v>
      </c>
      <c r="F1818" s="98" t="s">
        <v>2445</v>
      </c>
      <c r="G1818" s="99">
        <v>0</v>
      </c>
      <c r="H1818" s="99">
        <v>0</v>
      </c>
      <c r="I1818" s="180" t="s">
        <v>3</v>
      </c>
      <c r="J1818" s="98" t="s">
        <v>1556</v>
      </c>
      <c r="K1818" s="100" t="s">
        <v>4125</v>
      </c>
      <c r="L1818" s="101" t="s">
        <v>1564</v>
      </c>
      <c r="M1818" s="102" t="s">
        <v>2437</v>
      </c>
      <c r="N1818" s="102"/>
      <c r="Q1818" s="49" t="str">
        <f>IF(ISNA(VLOOKUP(AC1818,#REF!,1)),"//","")</f>
        <v/>
      </c>
      <c r="S1818" s="43" t="e">
        <f t="shared" si="469"/>
        <v>#REF!</v>
      </c>
      <c r="T1818" s="92" t="s">
        <v>2990</v>
      </c>
      <c r="U1818" s="70" t="s">
        <v>2444</v>
      </c>
      <c r="V1818" s="70" t="s">
        <v>2444</v>
      </c>
      <c r="W1818" s="44" t="str">
        <f t="shared" si="470"/>
        <v/>
      </c>
      <c r="X1818" s="25" t="str">
        <f t="shared" si="471"/>
        <v/>
      </c>
      <c r="Y1818" s="1">
        <f t="shared" si="472"/>
        <v>1769</v>
      </c>
      <c r="Z1818" t="str">
        <f t="shared" si="473"/>
        <v>ITM_FG_LINE</v>
      </c>
      <c r="AA1818" s="161" t="str">
        <f>IF(ISNA(VLOOKUP(X1818,Sheet2!J:J,1,0)),"//","")</f>
        <v/>
      </c>
      <c r="AC1818" s="110" t="str">
        <f t="shared" si="474"/>
        <v/>
      </c>
      <c r="AD1818" t="b">
        <f t="shared" si="475"/>
        <v>1</v>
      </c>
    </row>
    <row r="1819" spans="1:30">
      <c r="A1819" s="56">
        <f t="shared" si="446"/>
        <v>1819</v>
      </c>
      <c r="B1819" s="55">
        <f t="shared" si="447"/>
        <v>1770</v>
      </c>
      <c r="C1819" s="97" t="s">
        <v>4043</v>
      </c>
      <c r="D1819" s="97" t="s">
        <v>4143</v>
      </c>
      <c r="E1819" s="98" t="s">
        <v>4586</v>
      </c>
      <c r="F1819" s="98" t="s">
        <v>4586</v>
      </c>
      <c r="G1819" s="99">
        <v>0</v>
      </c>
      <c r="H1819" s="99">
        <v>0</v>
      </c>
      <c r="I1819" s="180" t="s">
        <v>3</v>
      </c>
      <c r="J1819" s="98" t="s">
        <v>1556</v>
      </c>
      <c r="K1819" s="100" t="s">
        <v>4125</v>
      </c>
      <c r="L1819" s="97" t="s">
        <v>3737</v>
      </c>
      <c r="M1819" s="102" t="s">
        <v>4142</v>
      </c>
      <c r="N1819" s="102"/>
      <c r="O1819"/>
      <c r="P1819" t="str">
        <f t="shared" ref="P1819:P1879" si="476">IF(E1819=F1819,"","NOT EQUAL")</f>
        <v/>
      </c>
      <c r="Q1819" t="str">
        <f>IF(ISNA(VLOOKUP(AC1819,#REF!,1)),"//","")</f>
        <v/>
      </c>
      <c r="R1819"/>
      <c r="S1819" s="43" t="e">
        <f t="shared" si="469"/>
        <v>#REF!</v>
      </c>
      <c r="T1819" s="92" t="s">
        <v>2990</v>
      </c>
      <c r="U1819" s="70" t="s">
        <v>2444</v>
      </c>
      <c r="V1819" s="70" t="s">
        <v>2444</v>
      </c>
      <c r="W1819" s="44" t="str">
        <f t="shared" si="470"/>
        <v/>
      </c>
      <c r="X1819" s="25" t="str">
        <f t="shared" si="471"/>
        <v/>
      </c>
      <c r="Y1819" s="1">
        <f t="shared" si="472"/>
        <v>1770</v>
      </c>
      <c r="Z1819" t="str">
        <f t="shared" si="473"/>
        <v>ITM_NO_BASE_SCREEN</v>
      </c>
      <c r="AA1819" s="161" t="str">
        <f>IF(ISNA(VLOOKUP(X1819,Sheet2!J:J,1,0)),"//","")</f>
        <v/>
      </c>
      <c r="AC1819" s="110" t="str">
        <f t="shared" si="474"/>
        <v/>
      </c>
      <c r="AD1819" t="b">
        <f t="shared" si="475"/>
        <v>1</v>
      </c>
    </row>
    <row r="1820" spans="1:30">
      <c r="A1820" s="56">
        <f t="shared" si="446"/>
        <v>1820</v>
      </c>
      <c r="B1820" s="55">
        <f t="shared" si="447"/>
        <v>1771</v>
      </c>
      <c r="C1820" s="97" t="s">
        <v>4043</v>
      </c>
      <c r="D1820" s="97" t="s">
        <v>1119</v>
      </c>
      <c r="E1820" s="98" t="s">
        <v>1120</v>
      </c>
      <c r="F1820" s="98" t="s">
        <v>1120</v>
      </c>
      <c r="G1820" s="99">
        <v>0</v>
      </c>
      <c r="H1820" s="99">
        <v>0</v>
      </c>
      <c r="I1820" s="180" t="s">
        <v>3</v>
      </c>
      <c r="J1820" s="98" t="s">
        <v>1556</v>
      </c>
      <c r="K1820" s="100" t="s">
        <v>4125</v>
      </c>
      <c r="L1820" s="97" t="s">
        <v>1565</v>
      </c>
      <c r="M1820" s="102" t="s">
        <v>2441</v>
      </c>
      <c r="N1820" s="102"/>
      <c r="O1820"/>
      <c r="P1820" t="str">
        <f t="shared" si="476"/>
        <v/>
      </c>
      <c r="Q1820" t="str">
        <f>IF(ISNA(VLOOKUP(AC1820,#REF!,1)),"//","")</f>
        <v/>
      </c>
      <c r="R1820"/>
      <c r="S1820" s="43" t="e">
        <f t="shared" si="469"/>
        <v>#REF!</v>
      </c>
      <c r="T1820" s="92" t="s">
        <v>2990</v>
      </c>
      <c r="U1820" s="70" t="s">
        <v>2444</v>
      </c>
      <c r="V1820" s="70" t="s">
        <v>2444</v>
      </c>
      <c r="W1820" s="44" t="str">
        <f t="shared" si="470"/>
        <v/>
      </c>
      <c r="X1820" s="25" t="str">
        <f t="shared" si="471"/>
        <v/>
      </c>
      <c r="Y1820" s="1">
        <f t="shared" si="472"/>
        <v>1771</v>
      </c>
      <c r="Z1820" t="str">
        <f t="shared" si="473"/>
        <v>ITM_G_DOUBLETAP</v>
      </c>
      <c r="AA1820" s="161" t="str">
        <f>IF(ISNA(VLOOKUP(X1820,Sheet2!J:J,1,0)),"//","")</f>
        <v/>
      </c>
      <c r="AC1820" s="110" t="str">
        <f t="shared" si="474"/>
        <v/>
      </c>
      <c r="AD1820" t="b">
        <f t="shared" si="475"/>
        <v>1</v>
      </c>
    </row>
    <row r="1821" spans="1:30" s="206" customFormat="1">
      <c r="A1821" s="56">
        <f t="shared" si="446"/>
        <v>1821</v>
      </c>
      <c r="B1821" s="55">
        <f t="shared" si="447"/>
        <v>1772</v>
      </c>
      <c r="C1821" s="202" t="s">
        <v>4981</v>
      </c>
      <c r="D1821" s="202" t="s">
        <v>4828</v>
      </c>
      <c r="E1821" s="235" t="s">
        <v>4980</v>
      </c>
      <c r="F1821" s="235" t="s">
        <v>4980</v>
      </c>
      <c r="G1821" s="203">
        <v>0</v>
      </c>
      <c r="H1821" s="203">
        <v>0</v>
      </c>
      <c r="I1821" s="204" t="s">
        <v>1</v>
      </c>
      <c r="J1821" s="204" t="s">
        <v>1556</v>
      </c>
      <c r="K1821" s="205" t="s">
        <v>4125</v>
      </c>
      <c r="M1821" s="207" t="s">
        <v>4982</v>
      </c>
      <c r="N1821" s="207"/>
      <c r="P1821" s="206" t="str">
        <f t="shared" si="476"/>
        <v/>
      </c>
      <c r="Q1821" s="206" t="str">
        <f>IF(ISNA(VLOOKUP(AC1821,#REF!,1)),"//","")</f>
        <v/>
      </c>
      <c r="S1821" s="43" t="e">
        <f t="shared" ref="S1821" si="477">IF(X1821&lt;&gt;"",S1820+1,S1820)</f>
        <v>#REF!</v>
      </c>
      <c r="T1821" s="201" t="s">
        <v>2444</v>
      </c>
      <c r="U1821" s="208" t="s">
        <v>2444</v>
      </c>
      <c r="V1821" s="208" t="s">
        <v>2444</v>
      </c>
      <c r="W1821" s="44" t="str">
        <f t="shared" ref="W1821" si="478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79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80">B1821</f>
        <v>1772</v>
      </c>
      <c r="Z1821" t="str">
        <f t="shared" ref="Z1821" si="481">M1821</f>
        <v>ITM_PLOT_LRALL</v>
      </c>
      <c r="AA1821" s="161" t="str">
        <f>IF(ISNA(VLOOKUP(X1821,Sheet2!J:J,1,0)),"//","")</f>
        <v/>
      </c>
      <c r="AC1821" s="110" t="str">
        <f t="shared" ref="AC1821" si="482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83">X1821=AC1821</f>
        <v>1</v>
      </c>
    </row>
    <row r="1822" spans="1:30">
      <c r="A1822" s="56">
        <f t="shared" si="446"/>
        <v>1822</v>
      </c>
      <c r="B1822" s="55">
        <f t="shared" si="447"/>
        <v>1773</v>
      </c>
      <c r="C1822" s="97" t="s">
        <v>4029</v>
      </c>
      <c r="D1822" s="97">
        <v>0</v>
      </c>
      <c r="E1822" s="100" t="s">
        <v>2519</v>
      </c>
      <c r="F1822" s="100" t="s">
        <v>2519</v>
      </c>
      <c r="G1822" s="103">
        <v>0</v>
      </c>
      <c r="H1822" s="103">
        <v>0</v>
      </c>
      <c r="I1822" s="180" t="s">
        <v>3</v>
      </c>
      <c r="J1822" s="98" t="s">
        <v>1556</v>
      </c>
      <c r="K1822" s="100" t="s">
        <v>4125</v>
      </c>
      <c r="L1822" s="101"/>
      <c r="M1822" s="102" t="s">
        <v>2520</v>
      </c>
      <c r="N1822" s="102"/>
      <c r="O1822"/>
      <c r="P1822" t="str">
        <f t="shared" si="476"/>
        <v/>
      </c>
      <c r="Q1822" t="str">
        <f>IF(ISNA(VLOOKUP(AC1822,#REF!,1)),"//","")</f>
        <v/>
      </c>
      <c r="R1822"/>
      <c r="S1822" s="43" t="e">
        <f t="shared" si="469"/>
        <v>#REF!</v>
      </c>
      <c r="T1822" s="92" t="s">
        <v>2990</v>
      </c>
      <c r="U1822" s="70" t="s">
        <v>2444</v>
      </c>
      <c r="V1822" s="70" t="s">
        <v>2444</v>
      </c>
      <c r="W1822" s="44" t="str">
        <f t="shared" si="470"/>
        <v/>
      </c>
      <c r="X1822" s="25" t="str">
        <f t="shared" si="471"/>
        <v/>
      </c>
      <c r="Y1822" s="1">
        <f t="shared" si="472"/>
        <v>1773</v>
      </c>
      <c r="Z1822" t="str">
        <f t="shared" si="473"/>
        <v>ITM_P_ALLREGS</v>
      </c>
      <c r="AA1822" s="161" t="str">
        <f>IF(ISNA(VLOOKUP(X1822,Sheet2!J:J,1,0)),"//","")</f>
        <v/>
      </c>
      <c r="AC1822" s="110" t="str">
        <f t="shared" si="474"/>
        <v/>
      </c>
      <c r="AD1822" t="b">
        <f t="shared" si="475"/>
        <v>1</v>
      </c>
    </row>
    <row r="1823" spans="1:30">
      <c r="A1823" s="56">
        <f t="shared" si="446"/>
        <v>1823</v>
      </c>
      <c r="B1823" s="55">
        <f t="shared" si="447"/>
        <v>1774</v>
      </c>
      <c r="C1823" s="97" t="s">
        <v>4044</v>
      </c>
      <c r="D1823" s="97">
        <v>85</v>
      </c>
      <c r="E1823" s="235" t="s">
        <v>533</v>
      </c>
      <c r="F1823" s="98" t="s">
        <v>2521</v>
      </c>
      <c r="G1823" s="99">
        <v>0</v>
      </c>
      <c r="H1823" s="99">
        <v>0</v>
      </c>
      <c r="I1823" s="185" t="s">
        <v>1</v>
      </c>
      <c r="J1823" s="98" t="s">
        <v>1555</v>
      </c>
      <c r="K1823" s="100" t="s">
        <v>4289</v>
      </c>
      <c r="L1823" s="101" t="s">
        <v>2464</v>
      </c>
      <c r="M1823" s="102" t="s">
        <v>2524</v>
      </c>
      <c r="N1823" s="102"/>
      <c r="O1823"/>
      <c r="P1823" t="str">
        <f t="shared" si="476"/>
        <v>NOT EQUAL</v>
      </c>
      <c r="Q1823" t="str">
        <f>IF(ISNA(VLOOKUP(AC1823,#REF!,1)),"//","")</f>
        <v/>
      </c>
      <c r="R1823"/>
      <c r="S1823" s="43" t="e">
        <f t="shared" si="469"/>
        <v>#REF!</v>
      </c>
      <c r="T1823" s="92" t="s">
        <v>2993</v>
      </c>
      <c r="U1823" s="70" t="s">
        <v>2444</v>
      </c>
      <c r="V1823" s="70" t="s">
        <v>2444</v>
      </c>
      <c r="W1823" s="44" t="str">
        <f t="shared" si="470"/>
        <v/>
      </c>
      <c r="X1823" s="25" t="str">
        <f t="shared" si="471"/>
        <v/>
      </c>
      <c r="Y1823" s="1">
        <f t="shared" si="472"/>
        <v>1774</v>
      </c>
      <c r="Z1823" t="str">
        <f t="shared" si="473"/>
        <v>ITM_SI_f</v>
      </c>
      <c r="AA1823" s="161" t="str">
        <f>IF(ISNA(VLOOKUP(X1823,Sheet2!J:J,1,0)),"//","")</f>
        <v/>
      </c>
      <c r="AC1823" s="110" t="str">
        <f t="shared" si="474"/>
        <v/>
      </c>
      <c r="AD1823" t="b">
        <f t="shared" si="475"/>
        <v>1</v>
      </c>
    </row>
    <row r="1824" spans="1:30">
      <c r="A1824" s="56">
        <f t="shared" si="446"/>
        <v>1824</v>
      </c>
      <c r="B1824" s="55">
        <f t="shared" si="447"/>
        <v>1775</v>
      </c>
      <c r="C1824" s="97" t="s">
        <v>4044</v>
      </c>
      <c r="D1824" s="97">
        <v>88</v>
      </c>
      <c r="E1824" s="235" t="s">
        <v>533</v>
      </c>
      <c r="F1824" s="98" t="s">
        <v>2471</v>
      </c>
      <c r="G1824" s="99">
        <v>0</v>
      </c>
      <c r="H1824" s="99">
        <v>0</v>
      </c>
      <c r="I1824" s="185" t="s">
        <v>1</v>
      </c>
      <c r="J1824" s="98" t="s">
        <v>1555</v>
      </c>
      <c r="K1824" s="100" t="s">
        <v>4289</v>
      </c>
      <c r="L1824" s="97" t="s">
        <v>2464</v>
      </c>
      <c r="M1824" s="102" t="s">
        <v>2465</v>
      </c>
      <c r="N1824" s="98"/>
      <c r="O1824"/>
      <c r="P1824" t="str">
        <f t="shared" si="476"/>
        <v>NOT EQUAL</v>
      </c>
      <c r="Q1824" t="str">
        <f>IF(ISNA(VLOOKUP(AC1824,#REF!,1)),"//","")</f>
        <v/>
      </c>
      <c r="R1824"/>
      <c r="S1824" s="43" t="e">
        <f t="shared" si="469"/>
        <v>#REF!</v>
      </c>
      <c r="T1824" s="92" t="s">
        <v>2993</v>
      </c>
      <c r="U1824" s="70" t="s">
        <v>2444</v>
      </c>
      <c r="V1824" s="70" t="s">
        <v>2444</v>
      </c>
      <c r="W1824" s="44" t="str">
        <f t="shared" si="470"/>
        <v/>
      </c>
      <c r="X1824" s="25" t="str">
        <f t="shared" si="471"/>
        <v/>
      </c>
      <c r="Y1824" s="1">
        <f t="shared" si="472"/>
        <v>1775</v>
      </c>
      <c r="Z1824" t="str">
        <f t="shared" si="473"/>
        <v>ITM_SI_p</v>
      </c>
      <c r="AA1824" s="161" t="str">
        <f>IF(ISNA(VLOOKUP(X1824,Sheet2!J:J,1,0)),"//","")</f>
        <v/>
      </c>
      <c r="AC1824" s="110" t="str">
        <f t="shared" si="474"/>
        <v/>
      </c>
      <c r="AD1824" t="b">
        <f t="shared" si="475"/>
        <v>1</v>
      </c>
    </row>
    <row r="1825" spans="1:30">
      <c r="A1825" s="56">
        <f t="shared" si="446"/>
        <v>1825</v>
      </c>
      <c r="B1825" s="55">
        <f t="shared" si="447"/>
        <v>1776</v>
      </c>
      <c r="C1825" s="97" t="s">
        <v>4044</v>
      </c>
      <c r="D1825" s="97">
        <v>91</v>
      </c>
      <c r="E1825" s="235" t="s">
        <v>533</v>
      </c>
      <c r="F1825" s="98" t="s">
        <v>2472</v>
      </c>
      <c r="G1825" s="99">
        <v>0</v>
      </c>
      <c r="H1825" s="99">
        <v>0</v>
      </c>
      <c r="I1825" s="185" t="s">
        <v>1</v>
      </c>
      <c r="J1825" s="98" t="s">
        <v>1555</v>
      </c>
      <c r="K1825" s="100" t="s">
        <v>4289</v>
      </c>
      <c r="L1825" s="97" t="s">
        <v>2464</v>
      </c>
      <c r="M1825" s="102" t="s">
        <v>2466</v>
      </c>
      <c r="N1825" s="98"/>
      <c r="O1825"/>
      <c r="P1825" t="str">
        <f t="shared" si="476"/>
        <v>NOT EQUAL</v>
      </c>
      <c r="Q1825" t="str">
        <f>IF(ISNA(VLOOKUP(AC1825,#REF!,1)),"//","")</f>
        <v/>
      </c>
      <c r="R1825"/>
      <c r="S1825" s="43" t="e">
        <f t="shared" si="469"/>
        <v>#REF!</v>
      </c>
      <c r="T1825" s="92" t="s">
        <v>2993</v>
      </c>
      <c r="U1825" s="70" t="s">
        <v>2444</v>
      </c>
      <c r="V1825" s="70" t="s">
        <v>2444</v>
      </c>
      <c r="W1825" s="44" t="str">
        <f t="shared" si="470"/>
        <v/>
      </c>
      <c r="X1825" s="25" t="str">
        <f t="shared" si="471"/>
        <v/>
      </c>
      <c r="Y1825" s="1">
        <f t="shared" si="472"/>
        <v>1776</v>
      </c>
      <c r="Z1825" t="str">
        <f t="shared" si="473"/>
        <v>ITM_SI_n</v>
      </c>
      <c r="AA1825" s="161" t="str">
        <f>IF(ISNA(VLOOKUP(X1825,Sheet2!J:J,1,0)),"//","")</f>
        <v/>
      </c>
      <c r="AC1825" s="110" t="str">
        <f t="shared" si="474"/>
        <v/>
      </c>
      <c r="AD1825" t="b">
        <f t="shared" si="475"/>
        <v>1</v>
      </c>
    </row>
    <row r="1826" spans="1:30">
      <c r="A1826" s="56">
        <f t="shared" si="446"/>
        <v>1826</v>
      </c>
      <c r="B1826" s="55">
        <f t="shared" si="447"/>
        <v>1777</v>
      </c>
      <c r="C1826" s="97" t="s">
        <v>4044</v>
      </c>
      <c r="D1826" s="97">
        <v>94</v>
      </c>
      <c r="E1826" s="235" t="s">
        <v>533</v>
      </c>
      <c r="F1826" s="98" t="s">
        <v>2473</v>
      </c>
      <c r="G1826" s="99">
        <v>0</v>
      </c>
      <c r="H1826" s="99">
        <v>0</v>
      </c>
      <c r="I1826" s="185" t="s">
        <v>1</v>
      </c>
      <c r="J1826" s="98" t="s">
        <v>1555</v>
      </c>
      <c r="K1826" s="100" t="s">
        <v>4289</v>
      </c>
      <c r="L1826" s="97" t="s">
        <v>2464</v>
      </c>
      <c r="M1826" s="102" t="s">
        <v>2467</v>
      </c>
      <c r="N1826" s="98"/>
      <c r="O1826"/>
      <c r="P1826" t="str">
        <f t="shared" si="476"/>
        <v>NOT EQUAL</v>
      </c>
      <c r="Q1826" t="str">
        <f>IF(ISNA(VLOOKUP(AC1826,#REF!,1)),"//","")</f>
        <v/>
      </c>
      <c r="R1826"/>
      <c r="S1826" s="43" t="e">
        <f t="shared" si="469"/>
        <v>#REF!</v>
      </c>
      <c r="T1826" s="92" t="s">
        <v>2993</v>
      </c>
      <c r="U1826" s="70" t="s">
        <v>2444</v>
      </c>
      <c r="V1826" s="70" t="s">
        <v>2444</v>
      </c>
      <c r="W1826" s="44" t="str">
        <f t="shared" si="470"/>
        <v/>
      </c>
      <c r="X1826" s="25" t="str">
        <f t="shared" si="471"/>
        <v/>
      </c>
      <c r="Y1826" s="1">
        <f t="shared" si="472"/>
        <v>1777</v>
      </c>
      <c r="Z1826" t="str">
        <f t="shared" si="473"/>
        <v>ITM_SI_u</v>
      </c>
      <c r="AA1826" s="161" t="str">
        <f>IF(ISNA(VLOOKUP(X1826,Sheet2!J:J,1,0)),"//","")</f>
        <v/>
      </c>
      <c r="AC1826" s="110" t="str">
        <f t="shared" si="474"/>
        <v/>
      </c>
      <c r="AD1826" t="b">
        <f t="shared" si="475"/>
        <v>1</v>
      </c>
    </row>
    <row r="1827" spans="1:30">
      <c r="A1827" s="56">
        <f t="shared" si="446"/>
        <v>1827</v>
      </c>
      <c r="B1827" s="55">
        <f t="shared" si="447"/>
        <v>1778</v>
      </c>
      <c r="C1827" s="97" t="s">
        <v>4044</v>
      </c>
      <c r="D1827" s="97">
        <v>97</v>
      </c>
      <c r="E1827" s="235" t="s">
        <v>533</v>
      </c>
      <c r="F1827" s="98" t="s">
        <v>2474</v>
      </c>
      <c r="G1827" s="99">
        <v>0</v>
      </c>
      <c r="H1827" s="99">
        <v>0</v>
      </c>
      <c r="I1827" s="185" t="s">
        <v>1</v>
      </c>
      <c r="J1827" s="98" t="s">
        <v>1555</v>
      </c>
      <c r="K1827" s="100" t="s">
        <v>4289</v>
      </c>
      <c r="L1827" s="97" t="s">
        <v>2464</v>
      </c>
      <c r="M1827" s="102" t="s">
        <v>2468</v>
      </c>
      <c r="N1827" s="98"/>
      <c r="O1827"/>
      <c r="P1827" t="str">
        <f t="shared" si="476"/>
        <v>NOT EQUAL</v>
      </c>
      <c r="Q1827" t="str">
        <f>IF(ISNA(VLOOKUP(AC1827,#REF!,1)),"//","")</f>
        <v/>
      </c>
      <c r="R1827"/>
      <c r="S1827" s="43" t="e">
        <f t="shared" si="469"/>
        <v>#REF!</v>
      </c>
      <c r="T1827" s="92" t="s">
        <v>2993</v>
      </c>
      <c r="U1827" s="70" t="s">
        <v>2444</v>
      </c>
      <c r="V1827" s="70" t="s">
        <v>2444</v>
      </c>
      <c r="W1827" s="44" t="str">
        <f t="shared" si="470"/>
        <v/>
      </c>
      <c r="X1827" s="25" t="str">
        <f t="shared" si="471"/>
        <v/>
      </c>
      <c r="Y1827" s="1">
        <f t="shared" si="472"/>
        <v>1778</v>
      </c>
      <c r="Z1827" t="str">
        <f t="shared" si="473"/>
        <v>ITM_SI_m</v>
      </c>
      <c r="AA1827" s="161" t="str">
        <f>IF(ISNA(VLOOKUP(X1827,Sheet2!J:J,1,0)),"//","")</f>
        <v/>
      </c>
      <c r="AC1827" s="110" t="str">
        <f t="shared" si="474"/>
        <v/>
      </c>
      <c r="AD1827" t="b">
        <f t="shared" si="475"/>
        <v>1</v>
      </c>
    </row>
    <row r="1828" spans="1:30">
      <c r="A1828" s="56">
        <f t="shared" si="446"/>
        <v>1828</v>
      </c>
      <c r="B1828" s="55">
        <f t="shared" si="447"/>
        <v>1779</v>
      </c>
      <c r="C1828" s="97" t="s">
        <v>4044</v>
      </c>
      <c r="D1828" s="97">
        <v>103</v>
      </c>
      <c r="E1828" s="235" t="s">
        <v>533</v>
      </c>
      <c r="F1828" s="98" t="s">
        <v>2475</v>
      </c>
      <c r="G1828" s="99">
        <v>0</v>
      </c>
      <c r="H1828" s="99">
        <v>0</v>
      </c>
      <c r="I1828" s="185" t="s">
        <v>1</v>
      </c>
      <c r="J1828" s="98" t="s">
        <v>1555</v>
      </c>
      <c r="K1828" s="100" t="s">
        <v>4289</v>
      </c>
      <c r="L1828" s="97" t="s">
        <v>2464</v>
      </c>
      <c r="M1828" s="102" t="s">
        <v>2469</v>
      </c>
      <c r="N1828" s="98"/>
      <c r="O1828"/>
      <c r="P1828" t="str">
        <f t="shared" si="476"/>
        <v>NOT EQUAL</v>
      </c>
      <c r="Q1828" t="str">
        <f>IF(ISNA(VLOOKUP(AC1828,#REF!,1)),"//","")</f>
        <v/>
      </c>
      <c r="R1828"/>
      <c r="S1828" s="43" t="e">
        <f t="shared" si="469"/>
        <v>#REF!</v>
      </c>
      <c r="T1828" s="92" t="s">
        <v>2993</v>
      </c>
      <c r="U1828" s="70" t="s">
        <v>2444</v>
      </c>
      <c r="V1828" s="70" t="s">
        <v>2444</v>
      </c>
      <c r="W1828" s="44" t="str">
        <f t="shared" si="470"/>
        <v/>
      </c>
      <c r="X1828" s="25" t="str">
        <f t="shared" si="471"/>
        <v/>
      </c>
      <c r="Y1828" s="1">
        <f t="shared" si="472"/>
        <v>1779</v>
      </c>
      <c r="Z1828" t="str">
        <f t="shared" si="473"/>
        <v>ITM_SI_k</v>
      </c>
      <c r="AA1828" s="161" t="str">
        <f>IF(ISNA(VLOOKUP(X1828,Sheet2!J:J,1,0)),"//","")</f>
        <v/>
      </c>
      <c r="AC1828" s="110" t="str">
        <f t="shared" si="474"/>
        <v/>
      </c>
      <c r="AD1828" t="b">
        <f t="shared" si="475"/>
        <v>1</v>
      </c>
    </row>
    <row r="1829" spans="1:30">
      <c r="A1829" s="56">
        <f t="shared" si="446"/>
        <v>1829</v>
      </c>
      <c r="B1829" s="55">
        <f t="shared" si="447"/>
        <v>1780</v>
      </c>
      <c r="C1829" s="97" t="s">
        <v>4044</v>
      </c>
      <c r="D1829" s="97">
        <v>106</v>
      </c>
      <c r="E1829" s="235" t="s">
        <v>533</v>
      </c>
      <c r="F1829" s="98" t="s">
        <v>2476</v>
      </c>
      <c r="G1829" s="99">
        <v>0</v>
      </c>
      <c r="H1829" s="99">
        <v>0</v>
      </c>
      <c r="I1829" s="185" t="s">
        <v>1</v>
      </c>
      <c r="J1829" s="98" t="s">
        <v>1555</v>
      </c>
      <c r="K1829" s="100" t="s">
        <v>4289</v>
      </c>
      <c r="L1829" s="97" t="s">
        <v>2464</v>
      </c>
      <c r="M1829" s="102" t="s">
        <v>2470</v>
      </c>
      <c r="N1829" s="98"/>
      <c r="O1829"/>
      <c r="P1829" t="str">
        <f t="shared" si="476"/>
        <v>NOT EQUAL</v>
      </c>
      <c r="Q1829" t="str">
        <f>IF(ISNA(VLOOKUP(AC1829,#REF!,1)),"//","")</f>
        <v/>
      </c>
      <c r="R1829"/>
      <c r="S1829" s="43" t="e">
        <f t="shared" si="469"/>
        <v>#REF!</v>
      </c>
      <c r="T1829" s="92" t="s">
        <v>2993</v>
      </c>
      <c r="U1829" s="70" t="s">
        <v>2444</v>
      </c>
      <c r="V1829" s="70" t="s">
        <v>2444</v>
      </c>
      <c r="W1829" s="44" t="str">
        <f t="shared" si="470"/>
        <v/>
      </c>
      <c r="X1829" s="25" t="str">
        <f t="shared" si="471"/>
        <v/>
      </c>
      <c r="Y1829" s="1">
        <f t="shared" si="472"/>
        <v>1780</v>
      </c>
      <c r="Z1829" t="str">
        <f t="shared" si="473"/>
        <v>ITM_SI_M</v>
      </c>
      <c r="AA1829" s="161" t="str">
        <f>IF(ISNA(VLOOKUP(X1829,Sheet2!J:J,1,0)),"//","")</f>
        <v/>
      </c>
      <c r="AC1829" s="110" t="str">
        <f t="shared" si="474"/>
        <v/>
      </c>
      <c r="AD1829" t="b">
        <f t="shared" si="475"/>
        <v>1</v>
      </c>
    </row>
    <row r="1830" spans="1:30">
      <c r="A1830" s="56">
        <f t="shared" si="446"/>
        <v>1830</v>
      </c>
      <c r="B1830" s="55">
        <f t="shared" si="447"/>
        <v>1781</v>
      </c>
      <c r="C1830" s="97" t="s">
        <v>4044</v>
      </c>
      <c r="D1830" s="97">
        <v>109</v>
      </c>
      <c r="E1830" s="235" t="s">
        <v>533</v>
      </c>
      <c r="F1830" s="98" t="s">
        <v>2522</v>
      </c>
      <c r="G1830" s="99">
        <v>0</v>
      </c>
      <c r="H1830" s="99">
        <v>0</v>
      </c>
      <c r="I1830" s="185" t="s">
        <v>1</v>
      </c>
      <c r="J1830" s="98" t="s">
        <v>1555</v>
      </c>
      <c r="K1830" s="100" t="s">
        <v>4289</v>
      </c>
      <c r="L1830" s="97" t="s">
        <v>2464</v>
      </c>
      <c r="M1830" s="102" t="s">
        <v>2525</v>
      </c>
      <c r="N1830" s="98"/>
      <c r="O1830"/>
      <c r="P1830" t="str">
        <f t="shared" si="476"/>
        <v>NOT EQUAL</v>
      </c>
      <c r="Q1830" t="str">
        <f>IF(ISNA(VLOOKUP(AC1830,#REF!,1)),"//","")</f>
        <v/>
      </c>
      <c r="R1830"/>
      <c r="S1830" s="43" t="e">
        <f t="shared" si="469"/>
        <v>#REF!</v>
      </c>
      <c r="T1830" s="92" t="s">
        <v>2993</v>
      </c>
      <c r="U1830" s="70" t="s">
        <v>2444</v>
      </c>
      <c r="V1830" s="70" t="s">
        <v>2444</v>
      </c>
      <c r="W1830" s="44" t="str">
        <f t="shared" si="470"/>
        <v/>
      </c>
      <c r="X1830" s="25" t="str">
        <f t="shared" si="471"/>
        <v/>
      </c>
      <c r="Y1830" s="1">
        <f t="shared" si="472"/>
        <v>1781</v>
      </c>
      <c r="Z1830" t="str">
        <f t="shared" si="473"/>
        <v>ITM_SI_G</v>
      </c>
      <c r="AA1830" s="161" t="str">
        <f>IF(ISNA(VLOOKUP(X1830,Sheet2!J:J,1,0)),"//","")</f>
        <v/>
      </c>
      <c r="AC1830" s="110" t="str">
        <f t="shared" si="474"/>
        <v/>
      </c>
      <c r="AD1830" t="b">
        <f t="shared" si="475"/>
        <v>1</v>
      </c>
    </row>
    <row r="1831" spans="1:30">
      <c r="A1831" s="56">
        <f t="shared" si="446"/>
        <v>1831</v>
      </c>
      <c r="B1831" s="55">
        <f t="shared" si="447"/>
        <v>1782</v>
      </c>
      <c r="C1831" s="97" t="s">
        <v>4044</v>
      </c>
      <c r="D1831" s="97">
        <v>112</v>
      </c>
      <c r="E1831" s="235" t="s">
        <v>533</v>
      </c>
      <c r="F1831" s="98" t="s">
        <v>2523</v>
      </c>
      <c r="G1831" s="99">
        <v>0</v>
      </c>
      <c r="H1831" s="99">
        <v>0</v>
      </c>
      <c r="I1831" s="185" t="s">
        <v>1</v>
      </c>
      <c r="J1831" s="98" t="s">
        <v>1555</v>
      </c>
      <c r="K1831" s="100" t="s">
        <v>4289</v>
      </c>
      <c r="L1831" s="97" t="s">
        <v>2464</v>
      </c>
      <c r="M1831" s="102" t="s">
        <v>2526</v>
      </c>
      <c r="N1831" s="98"/>
      <c r="O1831"/>
      <c r="P1831" t="str">
        <f t="shared" si="476"/>
        <v>NOT EQUAL</v>
      </c>
      <c r="Q1831" t="str">
        <f>IF(ISNA(VLOOKUP(AC1831,#REF!,1)),"//","")</f>
        <v/>
      </c>
      <c r="R1831"/>
      <c r="S1831" s="43" t="e">
        <f t="shared" si="469"/>
        <v>#REF!</v>
      </c>
      <c r="T1831" s="92" t="s">
        <v>2993</v>
      </c>
      <c r="U1831" s="70" t="s">
        <v>2444</v>
      </c>
      <c r="V1831" s="70" t="s">
        <v>2444</v>
      </c>
      <c r="W1831" s="44" t="str">
        <f t="shared" si="470"/>
        <v/>
      </c>
      <c r="X1831" s="25" t="str">
        <f t="shared" si="471"/>
        <v/>
      </c>
      <c r="Y1831" s="1">
        <f t="shared" si="472"/>
        <v>1782</v>
      </c>
      <c r="Z1831" t="str">
        <f t="shared" si="473"/>
        <v>ITM_SI_T</v>
      </c>
      <c r="AA1831" s="161" t="str">
        <f>IF(ISNA(VLOOKUP(X1831,Sheet2!J:J,1,0)),"//","")</f>
        <v/>
      </c>
      <c r="AC1831" s="110" t="str">
        <f t="shared" si="474"/>
        <v/>
      </c>
      <c r="AD1831" t="b">
        <f t="shared" si="475"/>
        <v>1</v>
      </c>
    </row>
    <row r="1832" spans="1:30">
      <c r="A1832" s="56">
        <f t="shared" si="446"/>
        <v>1832</v>
      </c>
      <c r="B1832" s="55">
        <f t="shared" si="447"/>
        <v>1783</v>
      </c>
      <c r="C1832" s="97" t="s">
        <v>4106</v>
      </c>
      <c r="D1832" s="233" t="s">
        <v>3487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1556</v>
      </c>
      <c r="K1832" s="66" t="s">
        <v>4125</v>
      </c>
      <c r="L1832" s="97" t="s">
        <v>1068</v>
      </c>
      <c r="M1832" s="102" t="s">
        <v>3487</v>
      </c>
      <c r="N1832" s="98"/>
      <c r="O1832"/>
      <c r="P1832" t="str">
        <f t="shared" si="476"/>
        <v>NOT EQUAL</v>
      </c>
      <c r="Q1832" t="str">
        <f>IF(ISNA(VLOOKUP(AC1832,#REF!,1)),"//","")</f>
        <v/>
      </c>
      <c r="R1832"/>
      <c r="S1832" s="43" t="e">
        <f t="shared" si="469"/>
        <v>#REF!</v>
      </c>
      <c r="T1832" s="92"/>
      <c r="U1832" s="70"/>
      <c r="V1832" s="70"/>
      <c r="W1832" s="44" t="str">
        <f t="shared" si="470"/>
        <v/>
      </c>
      <c r="X1832" s="25" t="str">
        <f t="shared" si="471"/>
        <v/>
      </c>
      <c r="Y1832" s="1">
        <f t="shared" si="472"/>
        <v>1783</v>
      </c>
      <c r="Z1832" t="str">
        <f t="shared" si="473"/>
        <v>ITM_QOPPA</v>
      </c>
      <c r="AA1832" s="161" t="str">
        <f>IF(ISNA(VLOOKUP(X1832,Sheet2!J:J,1,0)),"//","")</f>
        <v/>
      </c>
      <c r="AC1832" s="110" t="str">
        <f t="shared" si="474"/>
        <v/>
      </c>
      <c r="AD1832" t="b">
        <f t="shared" si="475"/>
        <v>1</v>
      </c>
    </row>
    <row r="1833" spans="1:30">
      <c r="A1833" s="56">
        <f t="shared" si="446"/>
        <v>1833</v>
      </c>
      <c r="B1833" s="55">
        <f t="shared" si="447"/>
        <v>1784</v>
      </c>
      <c r="C1833" s="97" t="s">
        <v>4106</v>
      </c>
      <c r="D1833" s="233" t="s">
        <v>3488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1556</v>
      </c>
      <c r="K1833" s="66" t="s">
        <v>4125</v>
      </c>
      <c r="L1833" s="97" t="s">
        <v>1068</v>
      </c>
      <c r="M1833" s="102" t="s">
        <v>3488</v>
      </c>
      <c r="N1833" s="102"/>
      <c r="O1833"/>
      <c r="P1833" t="str">
        <f t="shared" si="476"/>
        <v>NOT EQUAL</v>
      </c>
      <c r="Q1833" t="str">
        <f>IF(ISNA(VLOOKUP(AC1833,#REF!,1)),"//","")</f>
        <v/>
      </c>
      <c r="R1833"/>
      <c r="S1833" s="43" t="e">
        <f t="shared" si="469"/>
        <v>#REF!</v>
      </c>
      <c r="T1833" s="92"/>
      <c r="U1833" s="70"/>
      <c r="V1833" s="70"/>
      <c r="W1833" s="44" t="str">
        <f t="shared" si="470"/>
        <v/>
      </c>
      <c r="X1833" s="25" t="str">
        <f t="shared" si="471"/>
        <v/>
      </c>
      <c r="Y1833" s="1">
        <f t="shared" si="472"/>
        <v>1784</v>
      </c>
      <c r="Z1833" t="str">
        <f t="shared" si="473"/>
        <v>ITM_DIGAMMA</v>
      </c>
      <c r="AA1833" s="161" t="str">
        <f>IF(ISNA(VLOOKUP(X1833,Sheet2!J:J,1,0)),"//","")</f>
        <v/>
      </c>
      <c r="AC1833" s="110" t="str">
        <f t="shared" si="474"/>
        <v/>
      </c>
      <c r="AD1833" t="b">
        <f t="shared" si="475"/>
        <v>1</v>
      </c>
    </row>
    <row r="1834" spans="1:30">
      <c r="A1834" s="56">
        <f t="shared" si="446"/>
        <v>1834</v>
      </c>
      <c r="B1834" s="55">
        <f t="shared" si="447"/>
        <v>1785</v>
      </c>
      <c r="C1834" s="97" t="s">
        <v>4106</v>
      </c>
      <c r="D1834" s="233" t="s">
        <v>3489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1556</v>
      </c>
      <c r="K1834" s="66" t="s">
        <v>4125</v>
      </c>
      <c r="L1834" s="97" t="s">
        <v>1068</v>
      </c>
      <c r="M1834" s="102" t="s">
        <v>3489</v>
      </c>
      <c r="N1834" s="102"/>
      <c r="O1834"/>
      <c r="P1834" t="str">
        <f t="shared" si="476"/>
        <v>NOT EQUAL</v>
      </c>
      <c r="Q1834" t="str">
        <f>IF(ISNA(VLOOKUP(AC1834,#REF!,1)),"//","")</f>
        <v/>
      </c>
      <c r="R1834"/>
      <c r="S1834" s="43" t="e">
        <f t="shared" si="469"/>
        <v>#REF!</v>
      </c>
      <c r="T1834" s="92"/>
      <c r="U1834" s="70"/>
      <c r="V1834" s="70"/>
      <c r="W1834" s="44" t="str">
        <f t="shared" si="470"/>
        <v/>
      </c>
      <c r="X1834" s="25" t="str">
        <f t="shared" si="471"/>
        <v/>
      </c>
      <c r="Y1834" s="1">
        <f t="shared" si="472"/>
        <v>1785</v>
      </c>
      <c r="Z1834" t="str">
        <f t="shared" si="473"/>
        <v>ITM_SAMPI</v>
      </c>
      <c r="AA1834" s="161" t="str">
        <f>IF(ISNA(VLOOKUP(X1834,Sheet2!J:J,1,0)),"//","")</f>
        <v/>
      </c>
      <c r="AC1834" s="110" t="str">
        <f t="shared" si="474"/>
        <v/>
      </c>
      <c r="AD1834" t="b">
        <f t="shared" si="475"/>
        <v>1</v>
      </c>
    </row>
    <row r="1835" spans="1:30">
      <c r="A1835" s="56">
        <f t="shared" si="446"/>
        <v>1835</v>
      </c>
      <c r="B1835" s="55">
        <f t="shared" si="447"/>
        <v>1786</v>
      </c>
      <c r="C1835" s="97" t="s">
        <v>4048</v>
      </c>
      <c r="D1835" s="233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80" t="s">
        <v>3</v>
      </c>
      <c r="J1835" s="98" t="s">
        <v>1555</v>
      </c>
      <c r="K1835" s="100" t="s">
        <v>4125</v>
      </c>
      <c r="L1835" s="97" t="s">
        <v>1080</v>
      </c>
      <c r="M1835" s="102" t="s">
        <v>2400</v>
      </c>
      <c r="N1835" s="102"/>
      <c r="O1835"/>
      <c r="P1835" t="str">
        <f t="shared" si="476"/>
        <v/>
      </c>
      <c r="Q1835" t="str">
        <f>IF(ISNA(VLOOKUP(AC1835,#REF!,1)),"//","")</f>
        <v/>
      </c>
      <c r="R1835"/>
      <c r="S1835" s="43" t="e">
        <f t="shared" si="469"/>
        <v>#REF!</v>
      </c>
      <c r="T1835" s="92" t="s">
        <v>2940</v>
      </c>
      <c r="U1835" s="70" t="s">
        <v>2444</v>
      </c>
      <c r="V1835" s="70" t="s">
        <v>2866</v>
      </c>
      <c r="W1835" s="44" t="str">
        <f t="shared" si="470"/>
        <v>"Y" STD_SPACE_3_PER_EM STD_RIGHT_ARROW STD_SPACE_3_PER_EM STD_DELTA</v>
      </c>
      <c r="X1835" s="25" t="str">
        <f t="shared" si="471"/>
        <v>D&gt;Y</v>
      </c>
      <c r="Y1835" s="1">
        <f t="shared" si="472"/>
        <v>1786</v>
      </c>
      <c r="Z1835" t="str">
        <f t="shared" si="473"/>
        <v>ITM_EE_D2Y</v>
      </c>
      <c r="AA1835" s="161" t="str">
        <f>IF(ISNA(VLOOKUP(X1835,Sheet2!J:J,1,0)),"//","")</f>
        <v>//</v>
      </c>
      <c r="AC1835" s="110" t="str">
        <f t="shared" si="474"/>
        <v>Y&gt;DELTA</v>
      </c>
      <c r="AD1835" t="b">
        <f t="shared" si="475"/>
        <v>0</v>
      </c>
    </row>
    <row r="1836" spans="1:30">
      <c r="A1836" s="56">
        <f t="shared" si="446"/>
        <v>1836</v>
      </c>
      <c r="B1836" s="55">
        <f t="shared" si="447"/>
        <v>1787</v>
      </c>
      <c r="C1836" s="97" t="s">
        <v>4048</v>
      </c>
      <c r="D1836" s="233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80" t="s">
        <v>3</v>
      </c>
      <c r="J1836" s="98" t="s">
        <v>1555</v>
      </c>
      <c r="K1836" s="100" t="s">
        <v>4289</v>
      </c>
      <c r="L1836" s="97" t="s">
        <v>1080</v>
      </c>
      <c r="M1836" s="102" t="s">
        <v>2401</v>
      </c>
      <c r="N1836" s="102"/>
      <c r="O1836"/>
      <c r="P1836" t="str">
        <f t="shared" si="476"/>
        <v/>
      </c>
      <c r="Q1836" t="str">
        <f>IF(ISNA(VLOOKUP(AC1836,#REF!,1)),"//","")</f>
        <v/>
      </c>
      <c r="R1836"/>
      <c r="S1836" s="43" t="e">
        <f t="shared" si="469"/>
        <v>#REF!</v>
      </c>
      <c r="T1836" s="92" t="s">
        <v>2940</v>
      </c>
      <c r="U1836" s="70" t="s">
        <v>2444</v>
      </c>
      <c r="V1836" s="70" t="s">
        <v>2867</v>
      </c>
      <c r="W1836" s="44" t="str">
        <f t="shared" si="470"/>
        <v>STD_DELTA STD_SPACE_3_PER_EM STD_RIGHT_ARROW STD_SPACE_3_PER_EM "Y"</v>
      </c>
      <c r="X1836" s="25" t="str">
        <f t="shared" si="471"/>
        <v>Y&gt;D</v>
      </c>
      <c r="Y1836" s="1">
        <f t="shared" si="472"/>
        <v>1787</v>
      </c>
      <c r="Z1836" t="str">
        <f t="shared" si="473"/>
        <v>ITM_EE_Y2D</v>
      </c>
      <c r="AA1836" s="161" t="str">
        <f>IF(ISNA(VLOOKUP(X1836,Sheet2!J:J,1,0)),"//","")</f>
        <v>//</v>
      </c>
      <c r="AC1836" s="110" t="str">
        <f t="shared" si="474"/>
        <v>DELTA&gt;Y</v>
      </c>
      <c r="AD1836" t="b">
        <f t="shared" si="475"/>
        <v>0</v>
      </c>
    </row>
    <row r="1837" spans="1:30">
      <c r="A1837" s="56">
        <f t="shared" si="446"/>
        <v>1837</v>
      </c>
      <c r="B1837" s="55">
        <f t="shared" si="447"/>
        <v>1788</v>
      </c>
      <c r="C1837" s="97" t="s">
        <v>4048</v>
      </c>
      <c r="D1837" s="233">
        <v>9</v>
      </c>
      <c r="E1837" s="98" t="s">
        <v>1543</v>
      </c>
      <c r="F1837" s="98" t="s">
        <v>1082</v>
      </c>
      <c r="G1837" s="99">
        <v>0</v>
      </c>
      <c r="H1837" s="99">
        <v>0</v>
      </c>
      <c r="I1837" s="180" t="s">
        <v>3</v>
      </c>
      <c r="J1837" s="98" t="s">
        <v>1555</v>
      </c>
      <c r="K1837" s="100" t="s">
        <v>4289</v>
      </c>
      <c r="L1837" s="97" t="s">
        <v>1080</v>
      </c>
      <c r="M1837" s="102" t="s">
        <v>2402</v>
      </c>
      <c r="N1837" s="102"/>
      <c r="O1837"/>
      <c r="P1837" t="str">
        <f t="shared" si="476"/>
        <v>NOT EQUAL</v>
      </c>
      <c r="Q1837" t="str">
        <f>IF(ISNA(VLOOKUP(AC1837,#REF!,1)),"//","")</f>
        <v/>
      </c>
      <c r="R1837"/>
      <c r="S1837" s="43" t="e">
        <f t="shared" si="469"/>
        <v>#REF!</v>
      </c>
      <c r="T1837" s="92" t="s">
        <v>2940</v>
      </c>
      <c r="U1837" s="70" t="s">
        <v>2444</v>
      </c>
      <c r="V1837" s="70" t="s">
        <v>2444</v>
      </c>
      <c r="W1837" s="44" t="str">
        <f t="shared" si="470"/>
        <v>"ATOSYM"</v>
      </c>
      <c r="X1837" s="25" t="str">
        <f t="shared" si="471"/>
        <v>ATOSYM</v>
      </c>
      <c r="Y1837" s="1">
        <f t="shared" si="472"/>
        <v>1788</v>
      </c>
      <c r="Z1837" t="str">
        <f t="shared" si="473"/>
        <v>ITM_EE_A2S</v>
      </c>
      <c r="AA1837" s="161" t="str">
        <f>IF(ISNA(VLOOKUP(X1837,Sheet2!J:J,1,0)),"//","")</f>
        <v>//</v>
      </c>
      <c r="AC1837" s="110" t="str">
        <f t="shared" si="474"/>
        <v>ATOSYM</v>
      </c>
      <c r="AD1837" t="b">
        <f t="shared" si="475"/>
        <v>1</v>
      </c>
    </row>
    <row r="1838" spans="1:30">
      <c r="A1838" s="56">
        <f t="shared" si="446"/>
        <v>1838</v>
      </c>
      <c r="B1838" s="55">
        <f t="shared" si="447"/>
        <v>1789</v>
      </c>
      <c r="C1838" s="97" t="s">
        <v>4048</v>
      </c>
      <c r="D1838" s="233">
        <v>8</v>
      </c>
      <c r="E1838" s="98" t="s">
        <v>1544</v>
      </c>
      <c r="F1838" s="98" t="s">
        <v>1083</v>
      </c>
      <c r="G1838" s="99">
        <v>0</v>
      </c>
      <c r="H1838" s="99">
        <v>0</v>
      </c>
      <c r="I1838" s="180" t="s">
        <v>3</v>
      </c>
      <c r="J1838" s="98" t="s">
        <v>1555</v>
      </c>
      <c r="K1838" s="100" t="s">
        <v>4289</v>
      </c>
      <c r="L1838" s="97" t="s">
        <v>1080</v>
      </c>
      <c r="M1838" s="102" t="s">
        <v>2403</v>
      </c>
      <c r="N1838" s="102"/>
      <c r="O1838"/>
      <c r="P1838" t="str">
        <f t="shared" si="476"/>
        <v>NOT EQUAL</v>
      </c>
      <c r="Q1838" t="str">
        <f>IF(ISNA(VLOOKUP(AC1838,#REF!,1)),"//","")</f>
        <v/>
      </c>
      <c r="R1838"/>
      <c r="S1838" s="43" t="e">
        <f t="shared" si="469"/>
        <v>#REF!</v>
      </c>
      <c r="T1838" s="92" t="s">
        <v>2940</v>
      </c>
      <c r="U1838" s="70" t="s">
        <v>2444</v>
      </c>
      <c r="V1838" s="70" t="s">
        <v>2444</v>
      </c>
      <c r="W1838" s="44" t="str">
        <f t="shared" si="470"/>
        <v>"SYMTOA"</v>
      </c>
      <c r="X1838" s="25" t="str">
        <f t="shared" si="471"/>
        <v>SYMTOA</v>
      </c>
      <c r="Y1838" s="1">
        <f t="shared" si="472"/>
        <v>1789</v>
      </c>
      <c r="Z1838" t="str">
        <f t="shared" si="473"/>
        <v>ITM_EE_S2A</v>
      </c>
      <c r="AA1838" s="161" t="str">
        <f>IF(ISNA(VLOOKUP(X1838,Sheet2!J:J,1,0)),"//","")</f>
        <v>//</v>
      </c>
      <c r="AC1838" s="110" t="str">
        <f t="shared" si="474"/>
        <v>SYMTOA</v>
      </c>
      <c r="AD1838" t="b">
        <f t="shared" si="475"/>
        <v>1</v>
      </c>
    </row>
    <row r="1839" spans="1:30">
      <c r="A1839" s="56">
        <f t="shared" si="446"/>
        <v>1839</v>
      </c>
      <c r="B1839" s="55">
        <f t="shared" si="447"/>
        <v>1790</v>
      </c>
      <c r="C1839" s="97" t="s">
        <v>4048</v>
      </c>
      <c r="D1839" s="233">
        <v>10</v>
      </c>
      <c r="E1839" s="98" t="s">
        <v>1546</v>
      </c>
      <c r="F1839" s="98" t="s">
        <v>1546</v>
      </c>
      <c r="G1839" s="99">
        <v>0</v>
      </c>
      <c r="H1839" s="99">
        <v>0</v>
      </c>
      <c r="I1839" s="180" t="s">
        <v>3</v>
      </c>
      <c r="J1839" s="98" t="s">
        <v>1555</v>
      </c>
      <c r="K1839" s="100" t="s">
        <v>4289</v>
      </c>
      <c r="L1839" s="97" t="s">
        <v>1080</v>
      </c>
      <c r="M1839" s="102" t="s">
        <v>2405</v>
      </c>
      <c r="N1839" s="102"/>
      <c r="O1839"/>
      <c r="P1839" t="str">
        <f t="shared" si="476"/>
        <v/>
      </c>
      <c r="Q1839" t="str">
        <f>IF(ISNA(VLOOKUP(AC1839,#REF!,1)),"//","")</f>
        <v/>
      </c>
      <c r="R1839"/>
      <c r="S1839" s="43" t="e">
        <f t="shared" si="469"/>
        <v>#REF!</v>
      </c>
      <c r="T1839" s="92" t="s">
        <v>2940</v>
      </c>
      <c r="U1839" s="70" t="s">
        <v>2444</v>
      </c>
      <c r="V1839" s="70" t="s">
        <v>2444</v>
      </c>
      <c r="W1839" s="44" t="str">
        <f t="shared" si="470"/>
        <v>"E^" STD_THETA "J"</v>
      </c>
      <c r="X1839" s="25" t="str">
        <f t="shared" si="471"/>
        <v>E^THETAJ</v>
      </c>
      <c r="Y1839" s="1">
        <f t="shared" si="472"/>
        <v>1790</v>
      </c>
      <c r="Z1839" t="str">
        <f t="shared" si="473"/>
        <v>ITM_EE_EXP_TH</v>
      </c>
      <c r="AA1839" s="161" t="str">
        <f>IF(ISNA(VLOOKUP(X1839,Sheet2!J:J,1,0)),"//","")</f>
        <v>//</v>
      </c>
      <c r="AC1839" s="110" t="str">
        <f t="shared" si="474"/>
        <v>E^THETAJ</v>
      </c>
      <c r="AD1839" t="b">
        <f t="shared" si="475"/>
        <v>1</v>
      </c>
    </row>
    <row r="1840" spans="1:30">
      <c r="A1840" s="56">
        <f t="shared" si="446"/>
        <v>1840</v>
      </c>
      <c r="B1840" s="55">
        <f t="shared" si="447"/>
        <v>1791</v>
      </c>
      <c r="C1840" s="97" t="s">
        <v>4048</v>
      </c>
      <c r="D1840" s="233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80" t="s">
        <v>3</v>
      </c>
      <c r="J1840" s="98" t="s">
        <v>1555</v>
      </c>
      <c r="K1840" s="100" t="s">
        <v>4289</v>
      </c>
      <c r="L1840" s="97" t="s">
        <v>1080</v>
      </c>
      <c r="M1840" s="102" t="s">
        <v>2406</v>
      </c>
      <c r="N1840" s="102"/>
      <c r="O1840"/>
      <c r="P1840" t="str">
        <f t="shared" si="476"/>
        <v/>
      </c>
      <c r="Q1840" t="str">
        <f>IF(ISNA(VLOOKUP(AC1840,#REF!,1)),"//","")</f>
        <v/>
      </c>
      <c r="R1840"/>
      <c r="S1840" s="43" t="e">
        <f t="shared" si="469"/>
        <v>#REF!</v>
      </c>
      <c r="T1840" s="92" t="s">
        <v>2940</v>
      </c>
      <c r="U1840" s="70" t="s">
        <v>2444</v>
      </c>
      <c r="V1840" s="70" t="s">
        <v>2444</v>
      </c>
      <c r="W1840" s="44" t="str">
        <f t="shared" si="470"/>
        <v>"STO" STD_SPACE_3_PER_EM "3Z"</v>
      </c>
      <c r="X1840" s="25" t="str">
        <f t="shared" si="471"/>
        <v>STO3Z</v>
      </c>
      <c r="Y1840" s="1">
        <f t="shared" si="472"/>
        <v>1791</v>
      </c>
      <c r="Z1840" t="str">
        <f t="shared" si="473"/>
        <v>ITM_EE_STO_Z</v>
      </c>
      <c r="AA1840" s="161" t="str">
        <f>IF(ISNA(VLOOKUP(X1840,Sheet2!J:J,1,0)),"//","")</f>
        <v>//</v>
      </c>
      <c r="AC1840" s="110" t="str">
        <f t="shared" si="474"/>
        <v>STO3Z</v>
      </c>
      <c r="AD1840" t="b">
        <f t="shared" si="475"/>
        <v>1</v>
      </c>
    </row>
    <row r="1841" spans="1:30">
      <c r="A1841" s="56">
        <f t="shared" si="446"/>
        <v>1841</v>
      </c>
      <c r="B1841" s="55">
        <f t="shared" si="447"/>
        <v>1792</v>
      </c>
      <c r="C1841" s="97" t="s">
        <v>4048</v>
      </c>
      <c r="D1841" s="233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80" t="s">
        <v>3</v>
      </c>
      <c r="J1841" s="98" t="s">
        <v>1555</v>
      </c>
      <c r="K1841" s="100" t="s">
        <v>4289</v>
      </c>
      <c r="L1841" s="97" t="s">
        <v>1080</v>
      </c>
      <c r="M1841" s="102" t="s">
        <v>2407</v>
      </c>
      <c r="N1841" s="102"/>
      <c r="O1841"/>
      <c r="P1841" t="str">
        <f t="shared" si="476"/>
        <v/>
      </c>
      <c r="Q1841" t="str">
        <f>IF(ISNA(VLOOKUP(AC1841,#REF!,1)),"//","")</f>
        <v/>
      </c>
      <c r="R1841"/>
      <c r="S1841" s="43" t="e">
        <f t="shared" si="469"/>
        <v>#REF!</v>
      </c>
      <c r="T1841" s="92" t="s">
        <v>2940</v>
      </c>
      <c r="U1841" s="70" t="s">
        <v>2444</v>
      </c>
      <c r="V1841" s="70" t="s">
        <v>2444</v>
      </c>
      <c r="W1841" s="44" t="str">
        <f t="shared" si="470"/>
        <v>"RCL" STD_SPACE_3_PER_EM "3Z"</v>
      </c>
      <c r="X1841" s="25" t="str">
        <f t="shared" si="471"/>
        <v>RCL3Z</v>
      </c>
      <c r="Y1841" s="1">
        <f t="shared" si="472"/>
        <v>1792</v>
      </c>
      <c r="Z1841" t="str">
        <f t="shared" si="473"/>
        <v>ITM_EE_RCL_Z</v>
      </c>
      <c r="AA1841" s="161" t="str">
        <f>IF(ISNA(VLOOKUP(X1841,Sheet2!J:J,1,0)),"//","")</f>
        <v>//</v>
      </c>
      <c r="AC1841" s="110" t="str">
        <f t="shared" si="474"/>
        <v>RCL3Z</v>
      </c>
      <c r="AD1841" t="b">
        <f t="shared" si="475"/>
        <v>1</v>
      </c>
    </row>
    <row r="1842" spans="1:30">
      <c r="A1842" s="56">
        <f t="shared" si="446"/>
        <v>1842</v>
      </c>
      <c r="B1842" s="55">
        <f t="shared" si="447"/>
        <v>1793</v>
      </c>
      <c r="C1842" s="97" t="s">
        <v>4048</v>
      </c>
      <c r="D1842" s="233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80" t="s">
        <v>3</v>
      </c>
      <c r="J1842" s="98" t="s">
        <v>1555</v>
      </c>
      <c r="K1842" s="100" t="s">
        <v>4289</v>
      </c>
      <c r="L1842" s="97" t="s">
        <v>1080</v>
      </c>
      <c r="M1842" s="102" t="s">
        <v>2408</v>
      </c>
      <c r="N1842" s="102"/>
      <c r="O1842"/>
      <c r="P1842" t="str">
        <f t="shared" si="476"/>
        <v/>
      </c>
      <c r="Q1842" t="str">
        <f>IF(ISNA(VLOOKUP(AC1842,#REF!,1)),"//","")</f>
        <v/>
      </c>
      <c r="R1842"/>
      <c r="S1842" s="43" t="e">
        <f t="shared" si="469"/>
        <v>#REF!</v>
      </c>
      <c r="T1842" s="92" t="s">
        <v>2940</v>
      </c>
      <c r="U1842" s="70" t="s">
        <v>2444</v>
      </c>
      <c r="V1842" s="70" t="s">
        <v>2444</v>
      </c>
      <c r="W1842" s="44" t="str">
        <f t="shared" si="470"/>
        <v>"STO" STD_SPACE_3_PER_EM "3V"</v>
      </c>
      <c r="X1842" s="25" t="str">
        <f t="shared" si="471"/>
        <v>STO3V</v>
      </c>
      <c r="Y1842" s="1">
        <f t="shared" si="472"/>
        <v>1793</v>
      </c>
      <c r="Z1842" t="str">
        <f t="shared" si="473"/>
        <v>ITM_EE_STO_V</v>
      </c>
      <c r="AA1842" s="161" t="str">
        <f>IF(ISNA(VLOOKUP(X1842,Sheet2!J:J,1,0)),"//","")</f>
        <v>//</v>
      </c>
      <c r="AC1842" s="110" t="str">
        <f t="shared" si="474"/>
        <v>STO3V</v>
      </c>
      <c r="AD1842" t="b">
        <f t="shared" si="475"/>
        <v>1</v>
      </c>
    </row>
    <row r="1843" spans="1:30">
      <c r="A1843" s="56">
        <f t="shared" si="446"/>
        <v>1843</v>
      </c>
      <c r="B1843" s="55">
        <f t="shared" si="447"/>
        <v>1794</v>
      </c>
      <c r="C1843" s="97" t="s">
        <v>4048</v>
      </c>
      <c r="D1843" s="233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80" t="s">
        <v>3</v>
      </c>
      <c r="J1843" s="98" t="s">
        <v>1555</v>
      </c>
      <c r="K1843" s="100" t="s">
        <v>4289</v>
      </c>
      <c r="L1843" s="97" t="s">
        <v>1080</v>
      </c>
      <c r="M1843" s="102" t="s">
        <v>2409</v>
      </c>
      <c r="N1843" s="102"/>
      <c r="O1843"/>
      <c r="P1843" t="str">
        <f t="shared" si="476"/>
        <v/>
      </c>
      <c r="Q1843" t="str">
        <f>IF(ISNA(VLOOKUP(AC1843,#REF!,1)),"//","")</f>
        <v/>
      </c>
      <c r="R1843"/>
      <c r="S1843" s="43" t="e">
        <f t="shared" si="469"/>
        <v>#REF!</v>
      </c>
      <c r="T1843" s="92" t="s">
        <v>2940</v>
      </c>
      <c r="U1843" s="70" t="s">
        <v>2444</v>
      </c>
      <c r="V1843" s="70" t="s">
        <v>2444</v>
      </c>
      <c r="W1843" s="44" t="str">
        <f t="shared" si="470"/>
        <v>"RCL" STD_SPACE_3_PER_EM "3V"</v>
      </c>
      <c r="X1843" s="25" t="str">
        <f t="shared" si="471"/>
        <v>RCL3V</v>
      </c>
      <c r="Y1843" s="1">
        <f t="shared" si="472"/>
        <v>1794</v>
      </c>
      <c r="Z1843" t="str">
        <f t="shared" si="473"/>
        <v>ITM_EE_RCL_V</v>
      </c>
      <c r="AA1843" s="161" t="str">
        <f>IF(ISNA(VLOOKUP(X1843,Sheet2!J:J,1,0)),"//","")</f>
        <v>//</v>
      </c>
      <c r="AC1843" s="110" t="str">
        <f t="shared" si="474"/>
        <v>RCL3V</v>
      </c>
      <c r="AD1843" t="b">
        <f t="shared" si="475"/>
        <v>1</v>
      </c>
    </row>
    <row r="1844" spans="1:30">
      <c r="A1844" s="56">
        <f t="shared" si="446"/>
        <v>1844</v>
      </c>
      <c r="B1844" s="55">
        <f t="shared" si="447"/>
        <v>1795</v>
      </c>
      <c r="C1844" s="97" t="s">
        <v>4048</v>
      </c>
      <c r="D1844" s="233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80" t="s">
        <v>3</v>
      </c>
      <c r="J1844" s="98" t="s">
        <v>1555</v>
      </c>
      <c r="K1844" s="100" t="s">
        <v>4289</v>
      </c>
      <c r="L1844" s="97" t="s">
        <v>1080</v>
      </c>
      <c r="M1844" s="102" t="s">
        <v>2410</v>
      </c>
      <c r="N1844" s="102"/>
      <c r="O1844"/>
      <c r="P1844" t="str">
        <f t="shared" si="476"/>
        <v/>
      </c>
      <c r="Q1844" t="str">
        <f>IF(ISNA(VLOOKUP(AC1844,#REF!,1)),"//","")</f>
        <v/>
      </c>
      <c r="R1844"/>
      <c r="S1844" s="43" t="e">
        <f t="shared" si="469"/>
        <v>#REF!</v>
      </c>
      <c r="T1844" s="92" t="s">
        <v>2940</v>
      </c>
      <c r="U1844" s="70" t="s">
        <v>2444</v>
      </c>
      <c r="V1844" s="70" t="s">
        <v>2444</v>
      </c>
      <c r="W1844" s="44" t="str">
        <f t="shared" si="470"/>
        <v>"STO" STD_SPACE_3_PER_EM "3I"</v>
      </c>
      <c r="X1844" s="25" t="str">
        <f t="shared" si="471"/>
        <v>STO3I</v>
      </c>
      <c r="Y1844" s="1">
        <f t="shared" si="472"/>
        <v>1795</v>
      </c>
      <c r="Z1844" t="str">
        <f t="shared" si="473"/>
        <v>ITM_EE_STO_I</v>
      </c>
      <c r="AA1844" s="161" t="str">
        <f>IF(ISNA(VLOOKUP(X1844,Sheet2!J:J,1,0)),"//","")</f>
        <v>//</v>
      </c>
      <c r="AC1844" s="110" t="str">
        <f t="shared" si="474"/>
        <v>STO3I</v>
      </c>
      <c r="AD1844" t="b">
        <f t="shared" si="475"/>
        <v>1</v>
      </c>
    </row>
    <row r="1845" spans="1:30">
      <c r="A1845" s="56">
        <f t="shared" si="446"/>
        <v>1845</v>
      </c>
      <c r="B1845" s="55">
        <f t="shared" si="447"/>
        <v>1796</v>
      </c>
      <c r="C1845" s="97" t="s">
        <v>4048</v>
      </c>
      <c r="D1845" s="233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80" t="s">
        <v>3</v>
      </c>
      <c r="J1845" s="98" t="s">
        <v>1555</v>
      </c>
      <c r="K1845" s="100" t="s">
        <v>4289</v>
      </c>
      <c r="L1845" s="97" t="s">
        <v>1080</v>
      </c>
      <c r="M1845" s="102" t="s">
        <v>2411</v>
      </c>
      <c r="N1845" s="102"/>
      <c r="O1845"/>
      <c r="P1845" t="str">
        <f t="shared" si="476"/>
        <v/>
      </c>
      <c r="Q1845" t="str">
        <f>IF(ISNA(VLOOKUP(AC1845,#REF!,1)),"//","")</f>
        <v/>
      </c>
      <c r="R1845"/>
      <c r="S1845" s="43" t="e">
        <f t="shared" si="469"/>
        <v>#REF!</v>
      </c>
      <c r="T1845" s="92" t="s">
        <v>2940</v>
      </c>
      <c r="U1845" s="70" t="s">
        <v>2444</v>
      </c>
      <c r="V1845" s="70" t="s">
        <v>2444</v>
      </c>
      <c r="W1845" s="44" t="str">
        <f t="shared" si="470"/>
        <v>"RCL" STD_SPACE_3_PER_EM "3I"</v>
      </c>
      <c r="X1845" s="25" t="str">
        <f t="shared" si="471"/>
        <v>RCL3I</v>
      </c>
      <c r="Y1845" s="1">
        <f t="shared" si="472"/>
        <v>1796</v>
      </c>
      <c r="Z1845" t="str">
        <f t="shared" si="473"/>
        <v>ITM_EE_RCL_I</v>
      </c>
      <c r="AA1845" s="161" t="str">
        <f>IF(ISNA(VLOOKUP(X1845,Sheet2!J:J,1,0)),"//","")</f>
        <v>//</v>
      </c>
      <c r="AC1845" s="110" t="str">
        <f t="shared" si="474"/>
        <v>RCL3I</v>
      </c>
      <c r="AD1845" t="b">
        <f t="shared" si="475"/>
        <v>1</v>
      </c>
    </row>
    <row r="1846" spans="1:30">
      <c r="A1846" s="56">
        <f t="shared" si="446"/>
        <v>1846</v>
      </c>
      <c r="B1846" s="55">
        <f t="shared" si="447"/>
        <v>1797</v>
      </c>
      <c r="C1846" s="97" t="s">
        <v>4048</v>
      </c>
      <c r="D1846" s="233">
        <v>17</v>
      </c>
      <c r="E1846" s="98" t="s">
        <v>2446</v>
      </c>
      <c r="F1846" s="98" t="s">
        <v>1547</v>
      </c>
      <c r="G1846" s="99">
        <v>0</v>
      </c>
      <c r="H1846" s="99">
        <v>0</v>
      </c>
      <c r="I1846" s="180" t="s">
        <v>3</v>
      </c>
      <c r="J1846" s="98" t="s">
        <v>1555</v>
      </c>
      <c r="K1846" s="100" t="s">
        <v>4289</v>
      </c>
      <c r="L1846" s="97" t="s">
        <v>1080</v>
      </c>
      <c r="M1846" s="102" t="s">
        <v>2412</v>
      </c>
      <c r="N1846" s="102"/>
      <c r="O1846"/>
      <c r="P1846" t="str">
        <f t="shared" si="476"/>
        <v>NOT EQUAL</v>
      </c>
      <c r="Q1846" t="str">
        <f>IF(ISNA(VLOOKUP(AC1846,#REF!,1)),"//","")</f>
        <v/>
      </c>
      <c r="R1846"/>
      <c r="S1846" s="43" t="e">
        <f t="shared" si="469"/>
        <v>#REF!</v>
      </c>
      <c r="T1846" s="92" t="s">
        <v>2940</v>
      </c>
      <c r="U1846" s="70" t="s">
        <v>2444</v>
      </c>
      <c r="V1846" s="70" t="s">
        <v>2444</v>
      </c>
      <c r="W1846" s="44" t="str">
        <f t="shared" si="470"/>
        <v>"3V" STD_DIVIDE "3I"</v>
      </c>
      <c r="X1846" s="25" t="str">
        <f t="shared" si="471"/>
        <v>3V/3I</v>
      </c>
      <c r="Y1846" s="1">
        <f t="shared" si="472"/>
        <v>1797</v>
      </c>
      <c r="Z1846" t="str">
        <f t="shared" si="473"/>
        <v>ITM_EE_STO_V_I</v>
      </c>
      <c r="AA1846" s="161" t="str">
        <f>IF(ISNA(VLOOKUP(X1846,Sheet2!J:J,1,0)),"//","")</f>
        <v>//</v>
      </c>
      <c r="AC1846" s="110" t="str">
        <f t="shared" si="474"/>
        <v>3V/3I</v>
      </c>
      <c r="AD1846" t="b">
        <f t="shared" si="475"/>
        <v>1</v>
      </c>
    </row>
    <row r="1847" spans="1:30">
      <c r="A1847" s="56">
        <f t="shared" si="446"/>
        <v>1847</v>
      </c>
      <c r="B1847" s="55">
        <f t="shared" si="447"/>
        <v>1798</v>
      </c>
      <c r="C1847" s="97" t="s">
        <v>4048</v>
      </c>
      <c r="D1847" s="233">
        <v>18</v>
      </c>
      <c r="E1847" s="98" t="s">
        <v>2447</v>
      </c>
      <c r="F1847" s="98" t="s">
        <v>1548</v>
      </c>
      <c r="G1847" s="99">
        <v>0</v>
      </c>
      <c r="H1847" s="99">
        <v>0</v>
      </c>
      <c r="I1847" s="180" t="s">
        <v>3</v>
      </c>
      <c r="J1847" s="98" t="s">
        <v>1555</v>
      </c>
      <c r="K1847" s="100" t="s">
        <v>4289</v>
      </c>
      <c r="L1847" s="97" t="s">
        <v>1080</v>
      </c>
      <c r="M1847" s="102" t="s">
        <v>2413</v>
      </c>
      <c r="N1847" s="102"/>
      <c r="O1847"/>
      <c r="P1847" t="str">
        <f t="shared" si="476"/>
        <v>NOT EQUAL</v>
      </c>
      <c r="Q1847" t="str">
        <f>IF(ISNA(VLOOKUP(AC1847,#REF!,1)),"//","")</f>
        <v/>
      </c>
      <c r="R1847"/>
      <c r="S1847" s="43" t="e">
        <f t="shared" si="469"/>
        <v>#REF!</v>
      </c>
      <c r="T1847" s="92" t="s">
        <v>2940</v>
      </c>
      <c r="U1847" s="70" t="s">
        <v>2444</v>
      </c>
      <c r="V1847" s="70" t="s">
        <v>2876</v>
      </c>
      <c r="W1847" s="44" t="str">
        <f t="shared" si="470"/>
        <v>"3I" STD_CROSS "3Z"</v>
      </c>
      <c r="X1847" s="25" t="str">
        <f t="shared" si="471"/>
        <v>3Ix3Z</v>
      </c>
      <c r="Y1847" s="1">
        <f t="shared" si="472"/>
        <v>1798</v>
      </c>
      <c r="Z1847" t="str">
        <f t="shared" si="473"/>
        <v>ITM_EE_STO_IR</v>
      </c>
      <c r="AA1847" s="161" t="str">
        <f>IF(ISNA(VLOOKUP(X1847,Sheet2!J:J,1,0)),"//","")</f>
        <v>//</v>
      </c>
      <c r="AC1847" s="110" t="str">
        <f t="shared" si="474"/>
        <v>3I*3Z</v>
      </c>
      <c r="AD1847" t="b">
        <f t="shared" si="475"/>
        <v>0</v>
      </c>
    </row>
    <row r="1848" spans="1:30">
      <c r="A1848" s="56">
        <f t="shared" si="446"/>
        <v>1848</v>
      </c>
      <c r="B1848" s="55">
        <f t="shared" si="447"/>
        <v>1799</v>
      </c>
      <c r="C1848" s="97" t="s">
        <v>4048</v>
      </c>
      <c r="D1848" s="233">
        <v>19</v>
      </c>
      <c r="E1848" s="98" t="s">
        <v>2448</v>
      </c>
      <c r="F1848" s="98" t="s">
        <v>1549</v>
      </c>
      <c r="G1848" s="99">
        <v>0</v>
      </c>
      <c r="H1848" s="99">
        <v>0</v>
      </c>
      <c r="I1848" s="180" t="s">
        <v>3</v>
      </c>
      <c r="J1848" s="98" t="s">
        <v>1555</v>
      </c>
      <c r="K1848" s="100" t="s">
        <v>4289</v>
      </c>
      <c r="L1848" s="97" t="s">
        <v>1080</v>
      </c>
      <c r="M1848" s="102" t="s">
        <v>2414</v>
      </c>
      <c r="N1848" s="102"/>
      <c r="O1848"/>
      <c r="P1848" t="str">
        <f t="shared" si="476"/>
        <v>NOT EQUAL</v>
      </c>
      <c r="Q1848" t="str">
        <f>IF(ISNA(VLOOKUP(AC1848,#REF!,1)),"//","")</f>
        <v/>
      </c>
      <c r="R1848"/>
      <c r="S1848" s="43" t="e">
        <f t="shared" si="469"/>
        <v>#REF!</v>
      </c>
      <c r="T1848" s="92" t="s">
        <v>2940</v>
      </c>
      <c r="U1848" s="70" t="s">
        <v>2444</v>
      </c>
      <c r="V1848" s="70" t="s">
        <v>2444</v>
      </c>
      <c r="W1848" s="44" t="str">
        <f t="shared" si="470"/>
        <v>"3V" STD_DIVIDE "3Z"</v>
      </c>
      <c r="X1848" s="25" t="str">
        <f t="shared" si="471"/>
        <v>3V/3Z</v>
      </c>
      <c r="Y1848" s="1">
        <f t="shared" si="472"/>
        <v>1799</v>
      </c>
      <c r="Z1848" t="str">
        <f t="shared" si="473"/>
        <v>ITM_EE_STO_V_Z</v>
      </c>
      <c r="AA1848" s="161" t="str">
        <f>IF(ISNA(VLOOKUP(X1848,Sheet2!J:J,1,0)),"//","")</f>
        <v>//</v>
      </c>
      <c r="AC1848" s="110" t="str">
        <f t="shared" si="474"/>
        <v>3V/3Z</v>
      </c>
      <c r="AD1848" t="b">
        <f t="shared" si="475"/>
        <v>1</v>
      </c>
    </row>
    <row r="1849" spans="1:30">
      <c r="A1849" s="56">
        <f t="shared" si="446"/>
        <v>1849</v>
      </c>
      <c r="B1849" s="55">
        <f t="shared" si="447"/>
        <v>1800</v>
      </c>
      <c r="C1849" s="97" t="s">
        <v>4048</v>
      </c>
      <c r="D1849" s="233">
        <v>20</v>
      </c>
      <c r="E1849" s="98" t="s">
        <v>1550</v>
      </c>
      <c r="F1849" s="98" t="s">
        <v>1550</v>
      </c>
      <c r="G1849" s="99">
        <v>0</v>
      </c>
      <c r="H1849" s="99">
        <v>0</v>
      </c>
      <c r="I1849" s="180" t="s">
        <v>3</v>
      </c>
      <c r="J1849" s="98" t="s">
        <v>1555</v>
      </c>
      <c r="K1849" s="100" t="s">
        <v>4289</v>
      </c>
      <c r="L1849" s="97" t="s">
        <v>1080</v>
      </c>
      <c r="M1849" s="102" t="s">
        <v>2415</v>
      </c>
      <c r="N1849" s="102"/>
      <c r="O1849"/>
      <c r="P1849" t="str">
        <f t="shared" si="476"/>
        <v/>
      </c>
      <c r="Q1849" t="str">
        <f>IF(ISNA(VLOOKUP(AC1849,#REF!,1)),"//","")</f>
        <v/>
      </c>
      <c r="R1849"/>
      <c r="S1849" s="43" t="e">
        <f t="shared" si="469"/>
        <v>#REF!</v>
      </c>
      <c r="T1849" s="92" t="s">
        <v>2940</v>
      </c>
      <c r="U1849" s="70" t="s">
        <v>2444</v>
      </c>
      <c r="V1849" s="70" t="s">
        <v>2444</v>
      </c>
      <c r="W1849" s="44" t="str">
        <f t="shared" si="470"/>
        <v>"X" STD_SPACE_3_PER_EM STD_RIGHT_ARROW STD_SPACE_3_PER_EM "BAL"</v>
      </c>
      <c r="X1849" s="25" t="str">
        <f t="shared" si="471"/>
        <v>X&gt;BAL</v>
      </c>
      <c r="Y1849" s="1">
        <f t="shared" si="472"/>
        <v>1800</v>
      </c>
      <c r="Z1849" t="str">
        <f t="shared" si="473"/>
        <v>ITM_EE_X2BAL</v>
      </c>
      <c r="AA1849" s="161" t="str">
        <f>IF(ISNA(VLOOKUP(X1849,Sheet2!J:J,1,0)),"//","")</f>
        <v>//</v>
      </c>
      <c r="AC1849" s="110" t="str">
        <f t="shared" si="474"/>
        <v>X&gt;BAL</v>
      </c>
      <c r="AD1849" t="b">
        <f t="shared" si="475"/>
        <v>1</v>
      </c>
    </row>
    <row r="1850" spans="1:30">
      <c r="A1850" s="56">
        <f t="shared" si="446"/>
        <v>1850</v>
      </c>
      <c r="B1850" s="55">
        <f t="shared" si="447"/>
        <v>1801</v>
      </c>
      <c r="C1850" s="97" t="s">
        <v>4048</v>
      </c>
      <c r="D1850" s="233">
        <v>45</v>
      </c>
      <c r="E1850" s="98" t="s">
        <v>533</v>
      </c>
      <c r="F1850" s="98" t="s">
        <v>3055</v>
      </c>
      <c r="G1850" s="99">
        <v>0</v>
      </c>
      <c r="H1850" s="99">
        <v>0</v>
      </c>
      <c r="I1850" s="185" t="s">
        <v>1</v>
      </c>
      <c r="J1850" s="98" t="s">
        <v>1556</v>
      </c>
      <c r="K1850" s="100" t="s">
        <v>4125</v>
      </c>
      <c r="L1850" s="97"/>
      <c r="M1850" s="102" t="s">
        <v>2602</v>
      </c>
      <c r="N1850" s="102"/>
      <c r="O1850"/>
      <c r="P1850" t="str">
        <f t="shared" si="476"/>
        <v>NOT EQUAL</v>
      </c>
      <c r="Q1850" t="str">
        <f>IF(ISNA(VLOOKUP(AC1850,#REF!,1)),"//","")</f>
        <v/>
      </c>
      <c r="R1850"/>
      <c r="S1850" s="43" t="e">
        <f t="shared" si="469"/>
        <v>#REF!</v>
      </c>
      <c r="T1850" s="92" t="s">
        <v>2984</v>
      </c>
      <c r="U1850" s="70" t="s">
        <v>2444</v>
      </c>
      <c r="V1850" s="70" t="s">
        <v>3056</v>
      </c>
      <c r="W1850" s="44" t="str">
        <f t="shared" si="470"/>
        <v/>
      </c>
      <c r="X1850" s="25" t="str">
        <f t="shared" si="471"/>
        <v>TEST_45</v>
      </c>
      <c r="Y1850" s="1">
        <f t="shared" si="472"/>
        <v>1801</v>
      </c>
      <c r="Z1850" t="str">
        <f t="shared" si="473"/>
        <v>ITM_PGMTST</v>
      </c>
      <c r="AA1850" s="161" t="str">
        <f>IF(ISNA(VLOOKUP(X1850,Sheet2!J:J,1,0)),"//","")</f>
        <v/>
      </c>
      <c r="AC1850" s="110" t="str">
        <f t="shared" si="474"/>
        <v/>
      </c>
      <c r="AD1850" t="b">
        <f t="shared" si="475"/>
        <v>0</v>
      </c>
    </row>
    <row r="1851" spans="1:30">
      <c r="A1851" s="56">
        <f t="shared" si="446"/>
        <v>1851</v>
      </c>
      <c r="B1851" s="55">
        <f t="shared" si="447"/>
        <v>1802</v>
      </c>
      <c r="C1851" s="97" t="s">
        <v>4053</v>
      </c>
      <c r="D1851" s="233" t="s">
        <v>7</v>
      </c>
      <c r="E1851" s="98" t="s">
        <v>1540</v>
      </c>
      <c r="F1851" s="98" t="s">
        <v>508</v>
      </c>
      <c r="G1851" s="200">
        <v>0</v>
      </c>
      <c r="H1851" s="200">
        <v>0</v>
      </c>
      <c r="I1851" s="180" t="s">
        <v>3</v>
      </c>
      <c r="J1851" s="98" t="s">
        <v>1555</v>
      </c>
      <c r="K1851" s="100" t="s">
        <v>4289</v>
      </c>
      <c r="L1851" s="105" t="s">
        <v>1074</v>
      </c>
      <c r="M1851" s="102" t="s">
        <v>2395</v>
      </c>
      <c r="N1851" s="102"/>
      <c r="O1851" s="43"/>
      <c r="P1851" t="str">
        <f t="shared" ref="P1851:P1867" si="484">IF(E1851=F1851,"","NOT EQUAL")</f>
        <v>NOT EQUAL</v>
      </c>
      <c r="Q1851" s="43" t="str">
        <f>IF(ISNA(VLOOKUP(AC1851,#REF!,1)),"//","")</f>
        <v/>
      </c>
      <c r="R1851" s="43"/>
      <c r="S1851" s="43" t="e">
        <f t="shared" si="469"/>
        <v>#REF!</v>
      </c>
      <c r="T1851" s="92" t="s">
        <v>2940</v>
      </c>
      <c r="U1851" s="70" t="s">
        <v>2444</v>
      </c>
      <c r="V1851" s="70" t="s">
        <v>2444</v>
      </c>
      <c r="W1851" s="44" t="str">
        <f t="shared" si="470"/>
        <v>"OP_A"</v>
      </c>
      <c r="X1851" s="25" t="str">
        <f t="shared" si="471"/>
        <v>OP_A</v>
      </c>
      <c r="Y1851" s="1">
        <f t="shared" si="472"/>
        <v>1802</v>
      </c>
      <c r="Z1851" t="str">
        <f t="shared" si="473"/>
        <v>ITM_op_a</v>
      </c>
      <c r="AA1851" s="161" t="str">
        <f>IF(ISNA(VLOOKUP(X1851,Sheet2!J:J,1,0)),"//","")</f>
        <v>//</v>
      </c>
      <c r="AC1851" s="110" t="str">
        <f t="shared" si="474"/>
        <v>OP_A</v>
      </c>
      <c r="AD1851" t="b">
        <f t="shared" si="475"/>
        <v>1</v>
      </c>
    </row>
    <row r="1852" spans="1:30">
      <c r="A1852" s="56">
        <f t="shared" si="446"/>
        <v>1852</v>
      </c>
      <c r="B1852" s="55">
        <f t="shared" si="447"/>
        <v>1803</v>
      </c>
      <c r="C1852" s="97" t="s">
        <v>4054</v>
      </c>
      <c r="D1852" s="233" t="s">
        <v>7</v>
      </c>
      <c r="E1852" s="98" t="s">
        <v>1541</v>
      </c>
      <c r="F1852" s="98" t="s">
        <v>1075</v>
      </c>
      <c r="G1852" s="99">
        <v>0</v>
      </c>
      <c r="H1852" s="99">
        <v>0</v>
      </c>
      <c r="I1852" s="180" t="s">
        <v>3</v>
      </c>
      <c r="J1852" s="98" t="s">
        <v>1555</v>
      </c>
      <c r="K1852" s="100" t="s">
        <v>4289</v>
      </c>
      <c r="L1852" s="97" t="s">
        <v>1560</v>
      </c>
      <c r="M1852" s="102" t="s">
        <v>2396</v>
      </c>
      <c r="N1852" s="102"/>
      <c r="O1852"/>
      <c r="P1852" t="str">
        <f t="shared" si="484"/>
        <v>NOT EQUAL</v>
      </c>
      <c r="Q1852" t="str">
        <f>IF(ISNA(VLOOKUP(AC1852,#REF!,1)),"//","")</f>
        <v/>
      </c>
      <c r="R1852"/>
      <c r="S1852" s="43" t="e">
        <f t="shared" si="469"/>
        <v>#REF!</v>
      </c>
      <c r="T1852" s="92" t="s">
        <v>2940</v>
      </c>
      <c r="U1852" s="70" t="s">
        <v>2444</v>
      </c>
      <c r="V1852" s="70" t="s">
        <v>2444</v>
      </c>
      <c r="W1852" s="44" t="str">
        <f t="shared" si="470"/>
        <v>"OP_A" STD_SUP_2</v>
      </c>
      <c r="X1852" s="25" t="str">
        <f t="shared" si="471"/>
        <v>OP_A^2</v>
      </c>
      <c r="Y1852" s="1">
        <f t="shared" si="472"/>
        <v>1803</v>
      </c>
      <c r="Z1852" t="str">
        <f t="shared" si="473"/>
        <v>ITM_op_a2</v>
      </c>
      <c r="AA1852" s="161" t="str">
        <f>IF(ISNA(VLOOKUP(X1852,Sheet2!J:J,1,0)),"//","")</f>
        <v>//</v>
      </c>
      <c r="AC1852" s="110" t="str">
        <f t="shared" si="474"/>
        <v>OP_A^2</v>
      </c>
      <c r="AD1852" t="b">
        <f t="shared" si="475"/>
        <v>1</v>
      </c>
    </row>
    <row r="1853" spans="1:30">
      <c r="A1853" s="56">
        <f t="shared" si="446"/>
        <v>1853</v>
      </c>
      <c r="B1853" s="55">
        <f t="shared" si="447"/>
        <v>1804</v>
      </c>
      <c r="C1853" s="97" t="s">
        <v>4055</v>
      </c>
      <c r="D1853" s="233" t="s">
        <v>7</v>
      </c>
      <c r="E1853" s="98" t="s">
        <v>1542</v>
      </c>
      <c r="F1853" s="98" t="s">
        <v>517</v>
      </c>
      <c r="G1853" s="99">
        <v>0</v>
      </c>
      <c r="H1853" s="99">
        <v>0</v>
      </c>
      <c r="I1853" s="180" t="s">
        <v>3</v>
      </c>
      <c r="J1853" s="98" t="s">
        <v>1555</v>
      </c>
      <c r="K1853" s="100" t="s">
        <v>4289</v>
      </c>
      <c r="L1853" s="97" t="s">
        <v>1561</v>
      </c>
      <c r="M1853" s="102" t="s">
        <v>2397</v>
      </c>
      <c r="N1853" s="102"/>
      <c r="O1853"/>
      <c r="P1853" t="str">
        <f t="shared" si="484"/>
        <v>NOT EQUAL</v>
      </c>
      <c r="Q1853" t="str">
        <f>IF(ISNA(VLOOKUP(AC1853,#REF!,1)),"//","")</f>
        <v/>
      </c>
      <c r="R1853"/>
      <c r="S1853" s="43" t="e">
        <f t="shared" si="469"/>
        <v>#REF!</v>
      </c>
      <c r="T1853" s="92" t="s">
        <v>2940</v>
      </c>
      <c r="U1853" s="70" t="s">
        <v>2444</v>
      </c>
      <c r="V1853" s="70" t="s">
        <v>2444</v>
      </c>
      <c r="W1853" s="44" t="str">
        <f t="shared" si="470"/>
        <v>"OP_J"</v>
      </c>
      <c r="X1853" s="25" t="str">
        <f t="shared" si="471"/>
        <v>OP_J</v>
      </c>
      <c r="Y1853" s="1">
        <f t="shared" si="472"/>
        <v>1804</v>
      </c>
      <c r="Z1853" t="str">
        <f t="shared" si="473"/>
        <v>ITM_op_j</v>
      </c>
      <c r="AA1853" s="161" t="str">
        <f>IF(ISNA(VLOOKUP(X1853,Sheet2!J:J,1,0)),"//","")</f>
        <v>//</v>
      </c>
      <c r="AC1853" s="110" t="str">
        <f t="shared" si="474"/>
        <v>OP_J</v>
      </c>
      <c r="AD1853" t="b">
        <f t="shared" si="475"/>
        <v>1</v>
      </c>
    </row>
    <row r="1854" spans="1:30">
      <c r="A1854" s="56">
        <f t="shared" si="446"/>
        <v>1854</v>
      </c>
      <c r="B1854" s="55">
        <f t="shared" si="447"/>
        <v>1805</v>
      </c>
      <c r="C1854" s="97" t="s">
        <v>4057</v>
      </c>
      <c r="D1854" s="233">
        <v>2</v>
      </c>
      <c r="E1854" s="100" t="s">
        <v>2926</v>
      </c>
      <c r="F1854" s="100" t="s">
        <v>2926</v>
      </c>
      <c r="G1854" s="104">
        <v>0</v>
      </c>
      <c r="H1854" s="104">
        <v>0</v>
      </c>
      <c r="I1854" s="180" t="s">
        <v>3</v>
      </c>
      <c r="J1854" s="98" t="s">
        <v>1555</v>
      </c>
      <c r="K1854" s="100" t="s">
        <v>4289</v>
      </c>
      <c r="L1854" s="97" t="s">
        <v>1058</v>
      </c>
      <c r="M1854" s="102" t="s">
        <v>2383</v>
      </c>
      <c r="N1854" s="102"/>
      <c r="O1854"/>
      <c r="P1854" t="str">
        <f t="shared" si="484"/>
        <v/>
      </c>
      <c r="Q1854" t="str">
        <f>IF(ISNA(VLOOKUP(AC1854,#REF!,1)),"//","")</f>
        <v/>
      </c>
      <c r="R1854"/>
      <c r="S1854" s="43" t="e">
        <f t="shared" si="469"/>
        <v>#REF!</v>
      </c>
      <c r="T1854" s="92" t="s">
        <v>2983</v>
      </c>
      <c r="U1854" s="70" t="s">
        <v>2444</v>
      </c>
      <c r="V1854" s="70" t="s">
        <v>2997</v>
      </c>
      <c r="W1854" s="44" t="str">
        <f t="shared" si="470"/>
        <v>"BIN"</v>
      </c>
      <c r="X1854" s="25" t="str">
        <f t="shared" si="471"/>
        <v>&gt;BIN</v>
      </c>
      <c r="Y1854" s="1">
        <f t="shared" si="472"/>
        <v>1805</v>
      </c>
      <c r="Z1854" t="str">
        <f t="shared" si="473"/>
        <v>ITM_2BIN</v>
      </c>
      <c r="AA1854" s="161" t="str">
        <f>IF(ISNA(VLOOKUP(X1854,Sheet2!J:J,1,0)),"//","")</f>
        <v>//</v>
      </c>
      <c r="AC1854" s="110" t="str">
        <f t="shared" si="474"/>
        <v>BIN</v>
      </c>
      <c r="AD1854" t="b">
        <f t="shared" si="475"/>
        <v>0</v>
      </c>
    </row>
    <row r="1855" spans="1:30">
      <c r="A1855" s="56">
        <f t="shared" si="446"/>
        <v>1855</v>
      </c>
      <c r="B1855" s="55">
        <f t="shared" si="447"/>
        <v>1806</v>
      </c>
      <c r="C1855" s="97" t="s">
        <v>4057</v>
      </c>
      <c r="D1855" s="233">
        <v>8</v>
      </c>
      <c r="E1855" s="98" t="s">
        <v>2927</v>
      </c>
      <c r="F1855" s="98" t="s">
        <v>2927</v>
      </c>
      <c r="G1855" s="99">
        <v>0</v>
      </c>
      <c r="H1855" s="99">
        <v>0</v>
      </c>
      <c r="I1855" s="180" t="s">
        <v>3</v>
      </c>
      <c r="J1855" s="98" t="s">
        <v>1555</v>
      </c>
      <c r="K1855" s="100" t="s">
        <v>4289</v>
      </c>
      <c r="L1855" s="97" t="s">
        <v>1058</v>
      </c>
      <c r="M1855" s="102" t="s">
        <v>2384</v>
      </c>
      <c r="N1855" s="102"/>
      <c r="O1855"/>
      <c r="P1855" t="str">
        <f t="shared" si="484"/>
        <v/>
      </c>
      <c r="Q1855" t="str">
        <f>IF(ISNA(VLOOKUP(AC1855,#REF!,1)),"//","")</f>
        <v/>
      </c>
      <c r="R1855"/>
      <c r="S1855" s="43" t="e">
        <f t="shared" si="469"/>
        <v>#REF!</v>
      </c>
      <c r="T1855" s="92" t="s">
        <v>2983</v>
      </c>
      <c r="U1855" s="70" t="s">
        <v>2444</v>
      </c>
      <c r="V1855" s="70" t="s">
        <v>2998</v>
      </c>
      <c r="W1855" s="44" t="str">
        <f t="shared" si="470"/>
        <v>"OCT"</v>
      </c>
      <c r="X1855" s="25" t="str">
        <f t="shared" si="471"/>
        <v>&gt;OCT</v>
      </c>
      <c r="Y1855" s="1">
        <f t="shared" si="472"/>
        <v>1806</v>
      </c>
      <c r="Z1855" t="str">
        <f t="shared" si="473"/>
        <v>ITM_2OCT</v>
      </c>
      <c r="AA1855" s="161" t="str">
        <f>IF(ISNA(VLOOKUP(X1855,Sheet2!J:J,1,0)),"//","")</f>
        <v>//</v>
      </c>
      <c r="AC1855" s="110" t="str">
        <f t="shared" si="474"/>
        <v>OCT</v>
      </c>
      <c r="AD1855" t="b">
        <f t="shared" si="475"/>
        <v>0</v>
      </c>
    </row>
    <row r="1856" spans="1:30">
      <c r="A1856" s="56">
        <f t="shared" si="446"/>
        <v>1856</v>
      </c>
      <c r="B1856" s="55">
        <f t="shared" si="447"/>
        <v>1807</v>
      </c>
      <c r="C1856" s="97" t="s">
        <v>4057</v>
      </c>
      <c r="D1856" s="233">
        <v>10</v>
      </c>
      <c r="E1856" s="98" t="s">
        <v>1221</v>
      </c>
      <c r="F1856" s="98" t="s">
        <v>1221</v>
      </c>
      <c r="G1856" s="99">
        <v>0</v>
      </c>
      <c r="H1856" s="99">
        <v>0</v>
      </c>
      <c r="I1856" s="180" t="s">
        <v>3</v>
      </c>
      <c r="J1856" s="98" t="s">
        <v>1555</v>
      </c>
      <c r="K1856" s="100" t="s">
        <v>4289</v>
      </c>
      <c r="L1856" s="97" t="s">
        <v>1058</v>
      </c>
      <c r="M1856" s="102" t="s">
        <v>2385</v>
      </c>
      <c r="N1856" s="102"/>
      <c r="O1856"/>
      <c r="P1856" t="str">
        <f t="shared" si="484"/>
        <v/>
      </c>
      <c r="Q1856" t="str">
        <f>IF(ISNA(VLOOKUP(AC1856,#REF!,1)),"//","")</f>
        <v/>
      </c>
      <c r="R1856"/>
      <c r="S1856" s="43" t="e">
        <f t="shared" si="469"/>
        <v>#REF!</v>
      </c>
      <c r="T1856" s="92" t="s">
        <v>2983</v>
      </c>
      <c r="U1856" s="70" t="s">
        <v>2444</v>
      </c>
      <c r="V1856" s="96" t="s">
        <v>2999</v>
      </c>
      <c r="W1856" s="44" t="str">
        <f t="shared" si="470"/>
        <v>"DEC"</v>
      </c>
      <c r="X1856" s="25" t="str">
        <f t="shared" si="471"/>
        <v>&gt;DEC</v>
      </c>
      <c r="Y1856" s="1">
        <f t="shared" si="472"/>
        <v>1807</v>
      </c>
      <c r="Z1856" t="str">
        <f t="shared" si="473"/>
        <v>ITM_2DEC</v>
      </c>
      <c r="AA1856" s="161" t="str">
        <f>IF(ISNA(VLOOKUP(X1856,Sheet2!J:J,1,0)),"//","")</f>
        <v>//</v>
      </c>
      <c r="AC1856" s="110" t="str">
        <f t="shared" si="474"/>
        <v>DEC</v>
      </c>
      <c r="AD1856" t="b">
        <f t="shared" si="475"/>
        <v>0</v>
      </c>
    </row>
    <row r="1857" spans="1:30">
      <c r="A1857" s="56">
        <f t="shared" si="446"/>
        <v>1857</v>
      </c>
      <c r="B1857" s="55">
        <f t="shared" si="447"/>
        <v>1808</v>
      </c>
      <c r="C1857" s="97" t="s">
        <v>4057</v>
      </c>
      <c r="D1857" s="233">
        <v>16</v>
      </c>
      <c r="E1857" s="98" t="s">
        <v>1529</v>
      </c>
      <c r="F1857" s="98" t="s">
        <v>1529</v>
      </c>
      <c r="G1857" s="99">
        <v>0</v>
      </c>
      <c r="H1857" s="99">
        <v>0</v>
      </c>
      <c r="I1857" s="180" t="s">
        <v>3</v>
      </c>
      <c r="J1857" s="98" t="s">
        <v>1555</v>
      </c>
      <c r="K1857" s="100" t="s">
        <v>4289</v>
      </c>
      <c r="L1857" s="97" t="s">
        <v>1058</v>
      </c>
      <c r="M1857" s="102" t="s">
        <v>2386</v>
      </c>
      <c r="N1857" s="102"/>
      <c r="O1857"/>
      <c r="P1857" t="str">
        <f t="shared" si="484"/>
        <v/>
      </c>
      <c r="Q1857" t="str">
        <f>IF(ISNA(VLOOKUP(AC1857,#REF!,1)),"//","")</f>
        <v/>
      </c>
      <c r="R1857"/>
      <c r="S1857" s="43" t="e">
        <f t="shared" si="469"/>
        <v>#REF!</v>
      </c>
      <c r="T1857" s="92" t="s">
        <v>2983</v>
      </c>
      <c r="U1857" s="70" t="s">
        <v>2444</v>
      </c>
      <c r="V1857" s="96" t="s">
        <v>3000</v>
      </c>
      <c r="W1857" s="44" t="str">
        <f t="shared" si="470"/>
        <v>"HEX"</v>
      </c>
      <c r="X1857" s="25" t="str">
        <f t="shared" si="471"/>
        <v>&gt;HEX</v>
      </c>
      <c r="Y1857" s="1">
        <f t="shared" si="472"/>
        <v>1808</v>
      </c>
      <c r="Z1857" t="str">
        <f t="shared" si="473"/>
        <v>ITM_2HEX</v>
      </c>
      <c r="AA1857" s="161" t="str">
        <f>IF(ISNA(VLOOKUP(X1857,Sheet2!J:J,1,0)),"//","")</f>
        <v>//</v>
      </c>
      <c r="AC1857" s="110" t="str">
        <f t="shared" si="474"/>
        <v>HEX</v>
      </c>
      <c r="AD1857" t="b">
        <f t="shared" si="475"/>
        <v>0</v>
      </c>
    </row>
    <row r="1858" spans="1:30">
      <c r="A1858" s="56">
        <f t="shared" si="446"/>
        <v>1858</v>
      </c>
      <c r="B1858" s="55">
        <f t="shared" si="447"/>
        <v>1809</v>
      </c>
      <c r="C1858" s="97" t="s">
        <v>3985</v>
      </c>
      <c r="D1858" s="233">
        <v>8</v>
      </c>
      <c r="E1858" s="98" t="s">
        <v>1538</v>
      </c>
      <c r="F1858" s="98" t="s">
        <v>1538</v>
      </c>
      <c r="G1858" s="99">
        <v>0</v>
      </c>
      <c r="H1858" s="99">
        <v>0</v>
      </c>
      <c r="I1858" s="180" t="s">
        <v>3</v>
      </c>
      <c r="J1858" s="98" t="s">
        <v>1556</v>
      </c>
      <c r="K1858" s="100" t="s">
        <v>4125</v>
      </c>
      <c r="L1858" s="97" t="s">
        <v>1058</v>
      </c>
      <c r="M1858" s="102" t="s">
        <v>2387</v>
      </c>
      <c r="N1858" s="102"/>
      <c r="O1858"/>
      <c r="P1858" t="str">
        <f t="shared" si="484"/>
        <v/>
      </c>
      <c r="Q1858" t="str">
        <f>IF(ISNA(VLOOKUP(AC1858,#REF!,1)),"//","")</f>
        <v/>
      </c>
      <c r="R1858"/>
      <c r="S1858" s="43" t="e">
        <f t="shared" si="469"/>
        <v>#REF!</v>
      </c>
      <c r="T1858" s="92" t="s">
        <v>2983</v>
      </c>
      <c r="U1858" s="70" t="s">
        <v>2444</v>
      </c>
      <c r="V1858" s="96" t="s">
        <v>2444</v>
      </c>
      <c r="W1858" s="44" t="str">
        <f t="shared" si="470"/>
        <v/>
      </c>
      <c r="X1858" s="25" t="str">
        <f t="shared" si="471"/>
        <v/>
      </c>
      <c r="Y1858" s="1">
        <f t="shared" si="472"/>
        <v>1809</v>
      </c>
      <c r="Z1858" t="str">
        <f t="shared" si="473"/>
        <v>ITM_WS8</v>
      </c>
      <c r="AA1858" s="161" t="str">
        <f>IF(ISNA(VLOOKUP(X1858,Sheet2!J:J,1,0)),"//","")</f>
        <v/>
      </c>
      <c r="AC1858" s="110" t="str">
        <f t="shared" si="474"/>
        <v/>
      </c>
      <c r="AD1858" t="b">
        <f t="shared" si="475"/>
        <v>1</v>
      </c>
    </row>
    <row r="1859" spans="1:30">
      <c r="A1859" s="56">
        <f t="shared" si="446"/>
        <v>1859</v>
      </c>
      <c r="B1859" s="55">
        <f t="shared" si="447"/>
        <v>1810</v>
      </c>
      <c r="C1859" s="97" t="s">
        <v>3985</v>
      </c>
      <c r="D1859" s="233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80" t="s">
        <v>3</v>
      </c>
      <c r="J1859" s="98" t="s">
        <v>1556</v>
      </c>
      <c r="K1859" s="100" t="s">
        <v>4125</v>
      </c>
      <c r="L1859" s="97" t="s">
        <v>1058</v>
      </c>
      <c r="M1859" s="102" t="s">
        <v>2388</v>
      </c>
      <c r="N1859" s="102"/>
      <c r="O1859"/>
      <c r="P1859" t="str">
        <f t="shared" si="484"/>
        <v/>
      </c>
      <c r="Q1859" t="str">
        <f>IF(ISNA(VLOOKUP(AC1859,#REF!,1)),"//","")</f>
        <v/>
      </c>
      <c r="R1859"/>
      <c r="S1859" s="43" t="e">
        <f t="shared" si="469"/>
        <v>#REF!</v>
      </c>
      <c r="T1859" s="92" t="s">
        <v>2983</v>
      </c>
      <c r="U1859" s="70" t="s">
        <v>2444</v>
      </c>
      <c r="V1859" s="70" t="s">
        <v>2444</v>
      </c>
      <c r="W1859" s="44" t="str">
        <f t="shared" si="470"/>
        <v/>
      </c>
      <c r="X1859" s="25" t="str">
        <f t="shared" si="471"/>
        <v/>
      </c>
      <c r="Y1859" s="1">
        <f t="shared" si="472"/>
        <v>1810</v>
      </c>
      <c r="Z1859" t="str">
        <f t="shared" si="473"/>
        <v>ITM_WS16</v>
      </c>
      <c r="AA1859" s="161" t="str">
        <f>IF(ISNA(VLOOKUP(X1859,Sheet2!J:J,1,0)),"//","")</f>
        <v/>
      </c>
      <c r="AC1859" s="110" t="str">
        <f t="shared" si="474"/>
        <v/>
      </c>
      <c r="AD1859" t="b">
        <f t="shared" si="475"/>
        <v>1</v>
      </c>
    </row>
    <row r="1860" spans="1:30">
      <c r="A1860" s="56">
        <f t="shared" si="446"/>
        <v>1860</v>
      </c>
      <c r="B1860" s="55">
        <f t="shared" si="447"/>
        <v>1811</v>
      </c>
      <c r="C1860" s="97" t="s">
        <v>3985</v>
      </c>
      <c r="D1860" s="233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80" t="s">
        <v>3</v>
      </c>
      <c r="J1860" s="98" t="s">
        <v>1556</v>
      </c>
      <c r="K1860" s="100" t="s">
        <v>4125</v>
      </c>
      <c r="L1860" s="97" t="s">
        <v>1058</v>
      </c>
      <c r="M1860" s="102" t="s">
        <v>2389</v>
      </c>
      <c r="N1860" s="102"/>
      <c r="O1860"/>
      <c r="P1860" t="str">
        <f t="shared" si="484"/>
        <v/>
      </c>
      <c r="Q1860" t="str">
        <f>IF(ISNA(VLOOKUP(AC1860,#REF!,1)),"//","")</f>
        <v/>
      </c>
      <c r="R1860"/>
      <c r="S1860" s="43" t="e">
        <f t="shared" si="469"/>
        <v>#REF!</v>
      </c>
      <c r="T1860" s="92" t="s">
        <v>2983</v>
      </c>
      <c r="U1860" s="70" t="s">
        <v>2444</v>
      </c>
      <c r="V1860" s="70" t="s">
        <v>2444</v>
      </c>
      <c r="W1860" s="44" t="str">
        <f t="shared" si="470"/>
        <v/>
      </c>
      <c r="X1860" s="25" t="str">
        <f t="shared" si="471"/>
        <v/>
      </c>
      <c r="Y1860" s="1">
        <f t="shared" si="472"/>
        <v>1811</v>
      </c>
      <c r="Z1860" t="str">
        <f t="shared" si="473"/>
        <v>ITM_WS32</v>
      </c>
      <c r="AA1860" s="161" t="str">
        <f>IF(ISNA(VLOOKUP(X1860,Sheet2!J:J,1,0)),"//","")</f>
        <v/>
      </c>
      <c r="AC1860" s="110" t="str">
        <f t="shared" si="474"/>
        <v/>
      </c>
      <c r="AD1860" t="b">
        <f t="shared" si="475"/>
        <v>1</v>
      </c>
    </row>
    <row r="1861" spans="1:30">
      <c r="A1861" s="56">
        <f t="shared" si="446"/>
        <v>1861</v>
      </c>
      <c r="B1861" s="55">
        <f t="shared" si="447"/>
        <v>1812</v>
      </c>
      <c r="C1861" s="97" t="s">
        <v>3985</v>
      </c>
      <c r="D1861" s="233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80" t="s">
        <v>3</v>
      </c>
      <c r="J1861" s="98" t="s">
        <v>1556</v>
      </c>
      <c r="K1861" s="100" t="s">
        <v>4125</v>
      </c>
      <c r="L1861" s="97" t="s">
        <v>1058</v>
      </c>
      <c r="M1861" s="102" t="s">
        <v>2390</v>
      </c>
      <c r="N1861" s="102"/>
      <c r="O1861"/>
      <c r="P1861" t="str">
        <f t="shared" si="484"/>
        <v/>
      </c>
      <c r="Q1861" t="str">
        <f>IF(ISNA(VLOOKUP(AC1861,#REF!,1)),"//","")</f>
        <v/>
      </c>
      <c r="R1861"/>
      <c r="S1861" s="43" t="e">
        <f t="shared" si="469"/>
        <v>#REF!</v>
      </c>
      <c r="T1861" s="92" t="s">
        <v>2983</v>
      </c>
      <c r="U1861" s="70" t="s">
        <v>2444</v>
      </c>
      <c r="V1861" s="70" t="s">
        <v>2444</v>
      </c>
      <c r="W1861" s="44" t="str">
        <f t="shared" si="470"/>
        <v/>
      </c>
      <c r="X1861" s="25" t="str">
        <f t="shared" si="471"/>
        <v/>
      </c>
      <c r="Y1861" s="1">
        <f t="shared" si="472"/>
        <v>1812</v>
      </c>
      <c r="Z1861" t="str">
        <f t="shared" si="473"/>
        <v>ITM_WS64</v>
      </c>
      <c r="AA1861" s="161" t="str">
        <f>IF(ISNA(VLOOKUP(X1861,Sheet2!J:J,1,0)),"//","")</f>
        <v/>
      </c>
      <c r="AC1861" s="110" t="str">
        <f t="shared" si="474"/>
        <v/>
      </c>
      <c r="AD1861" t="b">
        <f t="shared" si="475"/>
        <v>1</v>
      </c>
    </row>
    <row r="1862" spans="1:30">
      <c r="A1862" s="56">
        <f t="shared" si="446"/>
        <v>1862</v>
      </c>
      <c r="B1862" s="55">
        <f t="shared" si="447"/>
        <v>1813</v>
      </c>
      <c r="C1862" s="59" t="s">
        <v>4622</v>
      </c>
      <c r="D1862" s="234" t="s">
        <v>7</v>
      </c>
      <c r="E1862" s="87" t="s">
        <v>4630</v>
      </c>
      <c r="F1862" s="87" t="s">
        <v>4630</v>
      </c>
      <c r="G1862" s="196">
        <v>0</v>
      </c>
      <c r="H1862" s="196">
        <v>0</v>
      </c>
      <c r="I1862" s="177" t="s">
        <v>3</v>
      </c>
      <c r="J1862" s="65" t="s">
        <v>1555</v>
      </c>
      <c r="K1862" s="66" t="s">
        <v>4289</v>
      </c>
      <c r="L1862" s="67"/>
      <c r="M1862" s="63" t="s">
        <v>4623</v>
      </c>
      <c r="N1862" s="13"/>
      <c r="O1862"/>
      <c r="P1862" t="str">
        <f t="shared" si="484"/>
        <v/>
      </c>
      <c r="Q1862" t="str">
        <f>IF(ISNA(VLOOKUP(AC1862,#REF!,1)),"//","")</f>
        <v/>
      </c>
      <c r="R1862"/>
      <c r="S1862" s="43" t="e">
        <f t="shared" si="469"/>
        <v>#REF!</v>
      </c>
      <c r="T1862" s="92" t="s">
        <v>2444</v>
      </c>
      <c r="U1862" s="70" t="s">
        <v>2444</v>
      </c>
      <c r="V1862" s="70" t="s">
        <v>2444</v>
      </c>
      <c r="W1862" s="44" t="str">
        <f t="shared" si="470"/>
        <v>"HOUR"</v>
      </c>
      <c r="X1862" s="25" t="str">
        <f t="shared" si="471"/>
        <v>HOUR</v>
      </c>
      <c r="Y1862" s="1">
        <f t="shared" si="472"/>
        <v>1813</v>
      </c>
      <c r="Z1862" t="str">
        <f t="shared" si="473"/>
        <v>ITM_HR_DEG</v>
      </c>
      <c r="AA1862" s="161" t="str">
        <f>IF(ISNA(VLOOKUP(X1862,Sheet2!J:J,1,0)),"//","")</f>
        <v>//</v>
      </c>
      <c r="AC1862" s="110" t="str">
        <f t="shared" si="474"/>
        <v>HOUR</v>
      </c>
      <c r="AD1862" t="b">
        <f t="shared" si="475"/>
        <v>1</v>
      </c>
    </row>
    <row r="1863" spans="1:30">
      <c r="A1863" s="56">
        <f t="shared" si="446"/>
        <v>1863</v>
      </c>
      <c r="B1863" s="55">
        <f t="shared" si="447"/>
        <v>1814</v>
      </c>
      <c r="C1863" s="59" t="s">
        <v>4618</v>
      </c>
      <c r="D1863" s="234" t="s">
        <v>7</v>
      </c>
      <c r="E1863" s="87" t="s">
        <v>4616</v>
      </c>
      <c r="F1863" s="87" t="s">
        <v>4616</v>
      </c>
      <c r="G1863" s="196">
        <v>0</v>
      </c>
      <c r="H1863" s="196">
        <v>0</v>
      </c>
      <c r="I1863" s="177" t="s">
        <v>3</v>
      </c>
      <c r="J1863" s="65" t="s">
        <v>1555</v>
      </c>
      <c r="K1863" s="66" t="s">
        <v>4289</v>
      </c>
      <c r="L1863" s="67"/>
      <c r="M1863" s="63" t="s">
        <v>4620</v>
      </c>
      <c r="N1863" s="13"/>
      <c r="O1863"/>
      <c r="P1863" t="str">
        <f t="shared" si="484"/>
        <v/>
      </c>
      <c r="Q1863" t="str">
        <f>IF(ISNA(VLOOKUP(AC1863,#REF!,1)),"//","")</f>
        <v/>
      </c>
      <c r="R1863"/>
      <c r="S1863" s="43" t="e">
        <f t="shared" ref="S1863:S1926" si="485">IF(X1863&lt;&gt;"",S1862+1,S1862)</f>
        <v>#REF!</v>
      </c>
      <c r="T1863" s="92" t="s">
        <v>2444</v>
      </c>
      <c r="U1863" s="70" t="s">
        <v>2444</v>
      </c>
      <c r="V1863" s="70" t="s">
        <v>2444</v>
      </c>
      <c r="W1863" s="44" t="str">
        <f t="shared" ref="W1863:W1926" si="486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487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488">B1863</f>
        <v>1814</v>
      </c>
      <c r="Z1863" t="str">
        <f t="shared" ref="Z1863:Z1926" si="489">M1863</f>
        <v>ITM_MINUTE</v>
      </c>
      <c r="AA1863" s="161" t="str">
        <f>IF(ISNA(VLOOKUP(X1863,Sheet2!J:J,1,0)),"//","")</f>
        <v/>
      </c>
      <c r="AC1863" s="110" t="str">
        <f t="shared" ref="AC1863:AC1926" si="490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491">X1863=AC1863</f>
        <v>1</v>
      </c>
    </row>
    <row r="1864" spans="1:30">
      <c r="A1864" s="56">
        <f t="shared" si="446"/>
        <v>1864</v>
      </c>
      <c r="B1864" s="55">
        <f t="shared" si="447"/>
        <v>1815</v>
      </c>
      <c r="C1864" s="59" t="s">
        <v>4619</v>
      </c>
      <c r="D1864" s="234" t="s">
        <v>7</v>
      </c>
      <c r="E1864" s="87" t="s">
        <v>4617</v>
      </c>
      <c r="F1864" s="87" t="s">
        <v>4617</v>
      </c>
      <c r="G1864" s="196">
        <v>0</v>
      </c>
      <c r="H1864" s="196">
        <v>0</v>
      </c>
      <c r="I1864" s="177" t="s">
        <v>3</v>
      </c>
      <c r="J1864" s="65" t="s">
        <v>1555</v>
      </c>
      <c r="K1864" s="66" t="s">
        <v>4289</v>
      </c>
      <c r="L1864" s="67"/>
      <c r="M1864" s="63" t="s">
        <v>4621</v>
      </c>
      <c r="N1864" s="13"/>
      <c r="O1864"/>
      <c r="P1864" t="str">
        <f t="shared" si="484"/>
        <v/>
      </c>
      <c r="Q1864" t="str">
        <f>IF(ISNA(VLOOKUP(AC1864,#REF!,1)),"//","")</f>
        <v/>
      </c>
      <c r="R1864"/>
      <c r="S1864" s="43" t="e">
        <f t="shared" si="485"/>
        <v>#REF!</v>
      </c>
      <c r="T1864" s="92" t="s">
        <v>2444</v>
      </c>
      <c r="U1864" s="70" t="s">
        <v>2444</v>
      </c>
      <c r="V1864" s="70" t="s">
        <v>2444</v>
      </c>
      <c r="W1864" s="44" t="str">
        <f t="shared" si="486"/>
        <v>"SEC"</v>
      </c>
      <c r="X1864" s="25" t="str">
        <f t="shared" si="487"/>
        <v>SEC</v>
      </c>
      <c r="Y1864" s="1">
        <f t="shared" si="488"/>
        <v>1815</v>
      </c>
      <c r="Z1864" t="str">
        <f t="shared" si="489"/>
        <v>ITM_SECOND</v>
      </c>
      <c r="AA1864" s="161" t="str">
        <f>IF(ISNA(VLOOKUP(X1864,Sheet2!J:J,1,0)),"//","")</f>
        <v>//</v>
      </c>
      <c r="AC1864" s="110" t="str">
        <f t="shared" si="490"/>
        <v>SEC</v>
      </c>
      <c r="AD1864" t="b">
        <f t="shared" si="491"/>
        <v>1</v>
      </c>
    </row>
    <row r="1865" spans="1:30">
      <c r="A1865" s="56">
        <f t="shared" si="446"/>
        <v>1865</v>
      </c>
      <c r="B1865" s="55">
        <f t="shared" si="447"/>
        <v>1816</v>
      </c>
      <c r="C1865" s="59" t="s">
        <v>4624</v>
      </c>
      <c r="D1865" s="234" t="s">
        <v>7</v>
      </c>
      <c r="E1865" s="65" t="s">
        <v>4626</v>
      </c>
      <c r="F1865" s="65" t="s">
        <v>4626</v>
      </c>
      <c r="G1865" s="73">
        <v>0</v>
      </c>
      <c r="H1865" s="73">
        <v>0</v>
      </c>
      <c r="I1865" s="177" t="s">
        <v>3</v>
      </c>
      <c r="J1865" s="65" t="s">
        <v>1555</v>
      </c>
      <c r="K1865" s="66" t="s">
        <v>4289</v>
      </c>
      <c r="L1865" s="67"/>
      <c r="M1865" s="63" t="s">
        <v>4627</v>
      </c>
      <c r="N1865" s="13"/>
      <c r="O1865"/>
      <c r="P1865" t="str">
        <f t="shared" si="484"/>
        <v/>
      </c>
      <c r="Q1865" t="str">
        <f>IF(ISNA(VLOOKUP(AC1865,#REF!,1)),"//","")</f>
        <v/>
      </c>
      <c r="R1865"/>
      <c r="S1865" s="43" t="e">
        <f t="shared" si="485"/>
        <v>#REF!</v>
      </c>
      <c r="T1865" s="92" t="s">
        <v>2444</v>
      </c>
      <c r="U1865" s="70" t="s">
        <v>2444</v>
      </c>
      <c r="V1865" s="70" t="s">
        <v>2444</v>
      </c>
      <c r="W1865" s="44" t="str">
        <f t="shared" si="486"/>
        <v>STD_RIGHT_ARROW "TIME"</v>
      </c>
      <c r="X1865" s="25" t="str">
        <f t="shared" si="487"/>
        <v>&gt;TIME</v>
      </c>
      <c r="Y1865" s="1">
        <f t="shared" si="488"/>
        <v>1816</v>
      </c>
      <c r="Z1865" t="str">
        <f t="shared" si="489"/>
        <v>ITM_toTIME</v>
      </c>
      <c r="AA1865" s="161" t="str">
        <f>IF(ISNA(VLOOKUP(X1865,Sheet2!J:J,1,0)),"//","")</f>
        <v>//</v>
      </c>
      <c r="AC1865" s="110" t="str">
        <f t="shared" si="490"/>
        <v>&gt;TIME</v>
      </c>
      <c r="AD1865" t="b">
        <f t="shared" si="491"/>
        <v>1</v>
      </c>
    </row>
    <row r="1866" spans="1:30">
      <c r="A1866" s="56">
        <f t="shared" ref="A1866:A1929" si="492">IF(B1866=INT(B1866),ROW(),"")</f>
        <v>1866</v>
      </c>
      <c r="B1866" s="55">
        <f t="shared" ref="B1866:B1929" si="493">IF(AND(MID(C1866,2,1)&lt;&gt;"/",MID(C1866,1,1)="/"),INT(B1865)+1,B1865+0.01)</f>
        <v>1817</v>
      </c>
      <c r="C1866" s="59" t="s">
        <v>4625</v>
      </c>
      <c r="D1866" s="234" t="s">
        <v>7</v>
      </c>
      <c r="E1866" s="154" t="s">
        <v>4628</v>
      </c>
      <c r="F1866" s="154" t="s">
        <v>4628</v>
      </c>
      <c r="G1866" s="196">
        <v>0</v>
      </c>
      <c r="H1866" s="196">
        <v>0</v>
      </c>
      <c r="I1866" s="177" t="s">
        <v>3</v>
      </c>
      <c r="J1866" s="65" t="s">
        <v>1555</v>
      </c>
      <c r="K1866" s="66" t="s">
        <v>4289</v>
      </c>
      <c r="L1866" s="67"/>
      <c r="M1866" s="63" t="s">
        <v>4629</v>
      </c>
      <c r="N1866" s="13"/>
      <c r="O1866"/>
      <c r="P1866" t="str">
        <f t="shared" si="484"/>
        <v/>
      </c>
      <c r="Q1866" t="str">
        <f>IF(ISNA(VLOOKUP(AC1866,#REF!,1)),"//","")</f>
        <v/>
      </c>
      <c r="R1866"/>
      <c r="S1866" s="43" t="e">
        <f t="shared" si="485"/>
        <v>#REF!</v>
      </c>
      <c r="T1866" s="92" t="s">
        <v>2444</v>
      </c>
      <c r="U1866" s="70" t="s">
        <v>2444</v>
      </c>
      <c r="V1866" s="70" t="s">
        <v>2444</v>
      </c>
      <c r="W1866" s="44" t="str">
        <f t="shared" si="486"/>
        <v>"TIME" STD_RIGHT_ARROW</v>
      </c>
      <c r="X1866" s="25" t="str">
        <f t="shared" si="487"/>
        <v>TIME&gt;</v>
      </c>
      <c r="Y1866" s="1">
        <f t="shared" si="488"/>
        <v>1817</v>
      </c>
      <c r="Z1866" t="str">
        <f t="shared" si="489"/>
        <v>ITM_TIMEto</v>
      </c>
      <c r="AA1866" s="161" t="str">
        <f>IF(ISNA(VLOOKUP(X1866,Sheet2!J:J,1,0)),"//","")</f>
        <v>//</v>
      </c>
      <c r="AC1866" s="110" t="str">
        <f t="shared" si="490"/>
        <v>TIME&gt;</v>
      </c>
      <c r="AD1866" t="b">
        <f t="shared" si="491"/>
        <v>1</v>
      </c>
    </row>
    <row r="1867" spans="1:30">
      <c r="A1867" s="56">
        <f t="shared" si="492"/>
        <v>1867</v>
      </c>
      <c r="B1867" s="55">
        <f t="shared" si="493"/>
        <v>1818</v>
      </c>
      <c r="C1867" s="97" t="s">
        <v>4043</v>
      </c>
      <c r="D1867" s="165" t="s">
        <v>4645</v>
      </c>
      <c r="E1867" s="98" t="s">
        <v>4642</v>
      </c>
      <c r="F1867" s="98" t="s">
        <v>4642</v>
      </c>
      <c r="G1867" s="99">
        <v>0</v>
      </c>
      <c r="H1867" s="99">
        <v>0</v>
      </c>
      <c r="I1867" s="180" t="s">
        <v>3</v>
      </c>
      <c r="J1867" s="98" t="s">
        <v>1556</v>
      </c>
      <c r="K1867" s="100" t="s">
        <v>4125</v>
      </c>
      <c r="L1867" s="97" t="s">
        <v>4643</v>
      </c>
      <c r="M1867" s="102" t="s">
        <v>4644</v>
      </c>
      <c r="N1867" s="102"/>
      <c r="O1867"/>
      <c r="P1867" t="str">
        <f t="shared" si="484"/>
        <v/>
      </c>
      <c r="Q1867" t="str">
        <f>IF(ISNA(VLOOKUP(AC1867,#REF!,1)),"//","")</f>
        <v/>
      </c>
      <c r="R1867"/>
      <c r="S1867" s="43" t="e">
        <f t="shared" si="485"/>
        <v>#REF!</v>
      </c>
      <c r="T1867" s="92" t="s">
        <v>2955</v>
      </c>
      <c r="U1867" s="70" t="s">
        <v>2444</v>
      </c>
      <c r="V1867" s="70" t="s">
        <v>2444</v>
      </c>
      <c r="W1867" s="44" t="str">
        <f t="shared" si="486"/>
        <v/>
      </c>
      <c r="X1867" s="25" t="str">
        <f t="shared" si="487"/>
        <v/>
      </c>
      <c r="Y1867" s="1">
        <f t="shared" si="488"/>
        <v>1818</v>
      </c>
      <c r="Z1867" t="str">
        <f t="shared" si="489"/>
        <v>ITM_GGREEK</v>
      </c>
      <c r="AA1867" s="161" t="str">
        <f>IF(ISNA(VLOOKUP(X1867,Sheet2!J:J,1,0)),"//","")</f>
        <v/>
      </c>
      <c r="AC1867" s="110" t="str">
        <f t="shared" si="490"/>
        <v/>
      </c>
      <c r="AD1867" t="b">
        <f t="shared" si="491"/>
        <v>1</v>
      </c>
    </row>
    <row r="1868" spans="1:30">
      <c r="A1868" s="56">
        <f t="shared" si="492"/>
        <v>1868</v>
      </c>
      <c r="B1868" s="55">
        <f t="shared" si="493"/>
        <v>1819</v>
      </c>
      <c r="C1868" s="97" t="s">
        <v>4106</v>
      </c>
      <c r="D1868" s="233" t="s">
        <v>3490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1556</v>
      </c>
      <c r="K1868" s="66" t="s">
        <v>4125</v>
      </c>
      <c r="L1868" s="97" t="s">
        <v>1068</v>
      </c>
      <c r="M1868" s="102" t="s">
        <v>3490</v>
      </c>
      <c r="N1868" s="102"/>
      <c r="O1868"/>
      <c r="P1868" t="str">
        <f t="shared" si="476"/>
        <v>NOT EQUAL</v>
      </c>
      <c r="Q1868" t="str">
        <f>IF(ISNA(VLOOKUP(AC1868,#REF!,1)),"//","")</f>
        <v/>
      </c>
      <c r="R1868"/>
      <c r="S1868" s="43" t="e">
        <f t="shared" si="485"/>
        <v>#REF!</v>
      </c>
      <c r="T1868" s="92"/>
      <c r="U1868" s="70"/>
      <c r="V1868" s="70"/>
      <c r="W1868" s="44" t="str">
        <f t="shared" si="486"/>
        <v/>
      </c>
      <c r="X1868" s="25" t="str">
        <f t="shared" si="487"/>
        <v/>
      </c>
      <c r="Y1868" s="1">
        <f t="shared" si="488"/>
        <v>1819</v>
      </c>
      <c r="Z1868" t="str">
        <f t="shared" si="489"/>
        <v>ITM_qoppa</v>
      </c>
      <c r="AA1868" s="161" t="str">
        <f>IF(ISNA(VLOOKUP(X1868,Sheet2!J:J,1,0)),"//","")</f>
        <v/>
      </c>
      <c r="AC1868" s="110" t="str">
        <f t="shared" si="490"/>
        <v/>
      </c>
      <c r="AD1868" t="b">
        <f t="shared" si="491"/>
        <v>1</v>
      </c>
    </row>
    <row r="1869" spans="1:30">
      <c r="A1869" s="56">
        <f t="shared" si="492"/>
        <v>1869</v>
      </c>
      <c r="B1869" s="55">
        <f t="shared" si="493"/>
        <v>1820</v>
      </c>
      <c r="C1869" s="97" t="s">
        <v>4106</v>
      </c>
      <c r="D1869" s="233" t="s">
        <v>3491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1556</v>
      </c>
      <c r="K1869" s="66" t="s">
        <v>4125</v>
      </c>
      <c r="L1869" s="97" t="s">
        <v>1068</v>
      </c>
      <c r="M1869" s="102" t="s">
        <v>3491</v>
      </c>
      <c r="N1869" s="102"/>
      <c r="O1869"/>
      <c r="P1869" t="str">
        <f t="shared" si="476"/>
        <v>NOT EQUAL</v>
      </c>
      <c r="Q1869" t="str">
        <f>IF(ISNA(VLOOKUP(AC1869,#REF!,1)),"//","")</f>
        <v/>
      </c>
      <c r="R1869"/>
      <c r="S1869" s="43" t="e">
        <f t="shared" si="485"/>
        <v>#REF!</v>
      </c>
      <c r="T1869" s="92"/>
      <c r="U1869" s="70"/>
      <c r="V1869" s="70"/>
      <c r="W1869" s="44" t="str">
        <f t="shared" si="486"/>
        <v/>
      </c>
      <c r="X1869" s="25" t="str">
        <f t="shared" si="487"/>
        <v/>
      </c>
      <c r="Y1869" s="1">
        <f t="shared" si="488"/>
        <v>1820</v>
      </c>
      <c r="Z1869" t="str">
        <f t="shared" si="489"/>
        <v>ITM_digamma</v>
      </c>
      <c r="AA1869" s="161" t="str">
        <f>IF(ISNA(VLOOKUP(X1869,Sheet2!J:J,1,0)),"//","")</f>
        <v/>
      </c>
      <c r="AC1869" s="110" t="str">
        <f t="shared" si="490"/>
        <v/>
      </c>
      <c r="AD1869" t="b">
        <f t="shared" si="491"/>
        <v>1</v>
      </c>
    </row>
    <row r="1870" spans="1:30">
      <c r="A1870" s="56">
        <f t="shared" si="492"/>
        <v>1870</v>
      </c>
      <c r="B1870" s="55">
        <f t="shared" si="493"/>
        <v>1821</v>
      </c>
      <c r="C1870" s="97" t="s">
        <v>4106</v>
      </c>
      <c r="D1870" s="233" t="s">
        <v>3492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1556</v>
      </c>
      <c r="K1870" s="66" t="s">
        <v>4125</v>
      </c>
      <c r="L1870" s="97" t="s">
        <v>1068</v>
      </c>
      <c r="M1870" s="102" t="s">
        <v>3492</v>
      </c>
      <c r="N1870" s="102"/>
      <c r="O1870"/>
      <c r="P1870" t="str">
        <f t="shared" si="476"/>
        <v>NOT EQUAL</v>
      </c>
      <c r="Q1870" t="str">
        <f>IF(ISNA(VLOOKUP(AC1870,#REF!,1)),"//","")</f>
        <v/>
      </c>
      <c r="R1870"/>
      <c r="S1870" s="43" t="e">
        <f t="shared" si="485"/>
        <v>#REF!</v>
      </c>
      <c r="T1870" s="92"/>
      <c r="U1870" s="70"/>
      <c r="V1870" s="70"/>
      <c r="W1870" s="44" t="str">
        <f t="shared" si="486"/>
        <v/>
      </c>
      <c r="X1870" s="25" t="str">
        <f t="shared" si="487"/>
        <v/>
      </c>
      <c r="Y1870" s="1">
        <f t="shared" si="488"/>
        <v>1821</v>
      </c>
      <c r="Z1870" t="str">
        <f t="shared" si="489"/>
        <v>ITM_sampi</v>
      </c>
      <c r="AA1870" s="161" t="str">
        <f>IF(ISNA(VLOOKUP(X1870,Sheet2!J:J,1,0)),"//","")</f>
        <v/>
      </c>
      <c r="AC1870" s="110" t="str">
        <f t="shared" si="490"/>
        <v/>
      </c>
      <c r="AD1870" t="b">
        <f t="shared" si="491"/>
        <v>1</v>
      </c>
    </row>
    <row r="1871" spans="1:30">
      <c r="A1871" s="56">
        <f t="shared" si="492"/>
        <v>1871</v>
      </c>
      <c r="B1871" s="55">
        <f t="shared" si="493"/>
        <v>1822</v>
      </c>
      <c r="C1871" s="97" t="s">
        <v>4032</v>
      </c>
      <c r="D1871" s="97" t="s">
        <v>2416</v>
      </c>
      <c r="E1871" s="98" t="s">
        <v>1551</v>
      </c>
      <c r="F1871" s="98" t="s">
        <v>1551</v>
      </c>
      <c r="G1871" s="99">
        <v>0</v>
      </c>
      <c r="H1871" s="99">
        <v>0</v>
      </c>
      <c r="I1871" s="180" t="s">
        <v>3</v>
      </c>
      <c r="J1871" s="98" t="s">
        <v>1555</v>
      </c>
      <c r="K1871" s="100" t="s">
        <v>4289</v>
      </c>
      <c r="L1871" s="97" t="s">
        <v>1013</v>
      </c>
      <c r="M1871" s="102" t="s">
        <v>2416</v>
      </c>
      <c r="N1871" s="102"/>
      <c r="O1871"/>
      <c r="P1871" t="str">
        <f t="shared" si="476"/>
        <v/>
      </c>
      <c r="Q1871" t="str">
        <f>IF(ISNA(VLOOKUP(AC1871,#REF!,1)),"//","")</f>
        <v/>
      </c>
      <c r="R1871"/>
      <c r="S1871" s="43" t="e">
        <f t="shared" si="485"/>
        <v>#REF!</v>
      </c>
      <c r="T1871" s="92" t="s">
        <v>2938</v>
      </c>
      <c r="U1871" s="70" t="s">
        <v>2868</v>
      </c>
      <c r="V1871" s="70" t="s">
        <v>2444</v>
      </c>
      <c r="W1871" s="44" t="str">
        <f t="shared" si="486"/>
        <v>"COMPLEX"</v>
      </c>
      <c r="X1871" s="25" t="str">
        <f t="shared" si="487"/>
        <v>COMPLEX</v>
      </c>
      <c r="Y1871" s="1">
        <f t="shared" si="488"/>
        <v>1822</v>
      </c>
      <c r="Z1871" t="str">
        <f t="shared" si="489"/>
        <v>KEY_COMPLEX</v>
      </c>
      <c r="AA1871" s="161" t="str">
        <f>IF(ISNA(VLOOKUP(X1871,Sheet2!J:J,1,0)),"//","")</f>
        <v/>
      </c>
      <c r="AC1871" s="110" t="str">
        <f t="shared" si="490"/>
        <v>COMPLEX</v>
      </c>
      <c r="AD1871" t="b">
        <f t="shared" si="491"/>
        <v>1</v>
      </c>
    </row>
    <row r="1872" spans="1:30">
      <c r="A1872" s="56">
        <f t="shared" si="492"/>
        <v>1872</v>
      </c>
      <c r="B1872" s="55">
        <f t="shared" si="493"/>
        <v>1823</v>
      </c>
      <c r="C1872" s="97" t="s">
        <v>4045</v>
      </c>
      <c r="D1872" s="97" t="s">
        <v>7</v>
      </c>
      <c r="E1872" s="98" t="s">
        <v>1568</v>
      </c>
      <c r="F1872" s="98" t="s">
        <v>1497</v>
      </c>
      <c r="G1872" s="99">
        <v>0</v>
      </c>
      <c r="H1872" s="99">
        <v>0</v>
      </c>
      <c r="I1872" s="180" t="s">
        <v>3</v>
      </c>
      <c r="J1872" s="98" t="s">
        <v>1555</v>
      </c>
      <c r="K1872" s="100" t="s">
        <v>4289</v>
      </c>
      <c r="L1872" s="97" t="s">
        <v>2454</v>
      </c>
      <c r="M1872" s="102" t="s">
        <v>2603</v>
      </c>
      <c r="N1872" s="102"/>
      <c r="O1872"/>
      <c r="P1872" t="str">
        <f t="shared" si="476"/>
        <v>NOT EQUAL</v>
      </c>
      <c r="Q1872" t="str">
        <f>IF(ISNA(VLOOKUP(AC1872,#REF!,1)),"//","")</f>
        <v/>
      </c>
      <c r="R1872"/>
      <c r="S1872" s="43" t="e">
        <f t="shared" si="485"/>
        <v>#REF!</v>
      </c>
      <c r="T1872" s="92" t="s">
        <v>2938</v>
      </c>
      <c r="U1872" s="70" t="s">
        <v>2444</v>
      </c>
      <c r="V1872" s="70" t="s">
        <v>2444</v>
      </c>
      <c r="W1872" s="44" t="str">
        <f t="shared" si="486"/>
        <v>STD_RIGHT_ARROW "POLAR"</v>
      </c>
      <c r="X1872" s="25" t="str">
        <f t="shared" si="487"/>
        <v>&gt;POLAR</v>
      </c>
      <c r="Y1872" s="1">
        <f t="shared" si="488"/>
        <v>1823</v>
      </c>
      <c r="Z1872" t="str">
        <f t="shared" si="489"/>
        <v>ITM_toPOL2</v>
      </c>
      <c r="AA1872" s="161" t="str">
        <f>IF(ISNA(VLOOKUP(X1872,Sheet2!J:J,1,0)),"//","")</f>
        <v/>
      </c>
      <c r="AC1872" s="110" t="str">
        <f t="shared" si="490"/>
        <v>&gt;POLAR</v>
      </c>
      <c r="AD1872" t="b">
        <f t="shared" si="491"/>
        <v>1</v>
      </c>
    </row>
    <row r="1873" spans="1:30">
      <c r="A1873" s="56">
        <f t="shared" si="492"/>
        <v>1873</v>
      </c>
      <c r="B1873" s="55">
        <f t="shared" si="493"/>
        <v>1824</v>
      </c>
      <c r="C1873" s="97" t="s">
        <v>4046</v>
      </c>
      <c r="D1873" s="97" t="s">
        <v>7</v>
      </c>
      <c r="E1873" s="98" t="s">
        <v>1567</v>
      </c>
      <c r="F1873" s="98" t="s">
        <v>1500</v>
      </c>
      <c r="G1873" s="200">
        <v>0</v>
      </c>
      <c r="H1873" s="200">
        <v>0</v>
      </c>
      <c r="I1873" s="180" t="s">
        <v>3</v>
      </c>
      <c r="J1873" s="98" t="s">
        <v>1555</v>
      </c>
      <c r="K1873" s="100" t="s">
        <v>4289</v>
      </c>
      <c r="L1873" s="97" t="s">
        <v>2455</v>
      </c>
      <c r="M1873" s="102" t="s">
        <v>2604</v>
      </c>
      <c r="N1873" s="102"/>
      <c r="O1873"/>
      <c r="P1873" t="str">
        <f t="shared" si="476"/>
        <v>NOT EQUAL</v>
      </c>
      <c r="Q1873" t="str">
        <f>IF(ISNA(VLOOKUP(AC1873,#REF!,1)),"//","")</f>
        <v/>
      </c>
      <c r="R1873"/>
      <c r="S1873" s="43" t="e">
        <f t="shared" si="485"/>
        <v>#REF!</v>
      </c>
      <c r="T1873" s="92" t="s">
        <v>2938</v>
      </c>
      <c r="U1873" s="70" t="s">
        <v>2444</v>
      </c>
      <c r="V1873" s="70" t="s">
        <v>2444</v>
      </c>
      <c r="W1873" s="44" t="str">
        <f t="shared" si="486"/>
        <v>STD_RIGHT_ARROW "RECT"</v>
      </c>
      <c r="X1873" s="25" t="str">
        <f t="shared" si="487"/>
        <v>&gt;RECT</v>
      </c>
      <c r="Y1873" s="1">
        <f t="shared" si="488"/>
        <v>1824</v>
      </c>
      <c r="Z1873" t="str">
        <f t="shared" si="489"/>
        <v>ITM_toREC2</v>
      </c>
      <c r="AA1873" s="161" t="str">
        <f>IF(ISNA(VLOOKUP(X1873,Sheet2!J:J,1,0)),"//","")</f>
        <v/>
      </c>
      <c r="AC1873" s="110" t="str">
        <f t="shared" si="490"/>
        <v>&gt;RECT</v>
      </c>
      <c r="AD1873" t="b">
        <f t="shared" si="491"/>
        <v>1</v>
      </c>
    </row>
    <row r="1874" spans="1:30">
      <c r="A1874" s="56">
        <f t="shared" si="492"/>
        <v>1874</v>
      </c>
      <c r="B1874" s="55">
        <f t="shared" si="493"/>
        <v>1825</v>
      </c>
      <c r="C1874" s="97" t="s">
        <v>4047</v>
      </c>
      <c r="D1874" s="97">
        <v>1</v>
      </c>
      <c r="E1874" s="98" t="s">
        <v>533</v>
      </c>
      <c r="F1874" s="98" t="s">
        <v>1046</v>
      </c>
      <c r="G1874" s="200">
        <v>0</v>
      </c>
      <c r="H1874" s="200">
        <v>0</v>
      </c>
      <c r="I1874" s="185" t="s">
        <v>1</v>
      </c>
      <c r="J1874" s="98" t="s">
        <v>1556</v>
      </c>
      <c r="K1874" s="100" t="s">
        <v>4125</v>
      </c>
      <c r="L1874" s="97"/>
      <c r="M1874" s="102" t="s">
        <v>2885</v>
      </c>
      <c r="N1874" s="102"/>
      <c r="O1874"/>
      <c r="P1874" t="str">
        <f t="shared" si="476"/>
        <v>NOT EQUAL</v>
      </c>
      <c r="Q1874" t="str">
        <f>IF(ISNA(VLOOKUP(AC1874,#REF!,1)),"//","")</f>
        <v/>
      </c>
      <c r="R1874"/>
      <c r="S1874" s="43" t="e">
        <f t="shared" si="485"/>
        <v>#REF!</v>
      </c>
      <c r="T1874" s="92" t="s">
        <v>2955</v>
      </c>
      <c r="U1874" s="70" t="s">
        <v>2868</v>
      </c>
      <c r="V1874" s="70" t="s">
        <v>2444</v>
      </c>
      <c r="W1874" s="44" t="str">
        <f t="shared" si="486"/>
        <v>"ERPN"</v>
      </c>
      <c r="X1874" s="25" t="str">
        <f t="shared" si="487"/>
        <v>ERPN</v>
      </c>
      <c r="Y1874" s="1">
        <f t="shared" si="488"/>
        <v>1825</v>
      </c>
      <c r="Z1874" t="str">
        <f t="shared" si="489"/>
        <v>ITM_eRPN_ON</v>
      </c>
      <c r="AA1874" s="161" t="str">
        <f>IF(ISNA(VLOOKUP(X1874,Sheet2!J:J,1,0)),"//","")</f>
        <v/>
      </c>
      <c r="AC1874" s="110" t="str">
        <f t="shared" si="490"/>
        <v>ERPN</v>
      </c>
      <c r="AD1874" t="b">
        <f t="shared" si="491"/>
        <v>1</v>
      </c>
    </row>
    <row r="1875" spans="1:30">
      <c r="A1875" s="56">
        <f t="shared" si="492"/>
        <v>1875</v>
      </c>
      <c r="B1875" s="55">
        <f t="shared" si="493"/>
        <v>1826</v>
      </c>
      <c r="C1875" s="97" t="s">
        <v>4047</v>
      </c>
      <c r="D1875" s="97">
        <v>0</v>
      </c>
      <c r="E1875" s="98" t="s">
        <v>533</v>
      </c>
      <c r="F1875" s="100" t="s">
        <v>2887</v>
      </c>
      <c r="G1875" s="104">
        <v>0</v>
      </c>
      <c r="H1875" s="104">
        <v>0</v>
      </c>
      <c r="I1875" s="185" t="s">
        <v>1</v>
      </c>
      <c r="J1875" s="98" t="s">
        <v>1556</v>
      </c>
      <c r="K1875" s="100" t="s">
        <v>4125</v>
      </c>
      <c r="L1875" s="97"/>
      <c r="M1875" s="102" t="s">
        <v>2886</v>
      </c>
      <c r="N1875" s="102"/>
      <c r="O1875"/>
      <c r="P1875" t="str">
        <f t="shared" si="476"/>
        <v>NOT EQUAL</v>
      </c>
      <c r="Q1875" t="str">
        <f>IF(ISNA(VLOOKUP(AC1875,#REF!,1)),"//","")</f>
        <v/>
      </c>
      <c r="R1875"/>
      <c r="S1875" s="43" t="e">
        <f t="shared" si="485"/>
        <v>#REF!</v>
      </c>
      <c r="T1875" s="92" t="s">
        <v>2955</v>
      </c>
      <c r="U1875" s="70" t="s">
        <v>2868</v>
      </c>
      <c r="V1875" s="70" t="s">
        <v>2444</v>
      </c>
      <c r="W1875" s="44" t="str">
        <f t="shared" si="486"/>
        <v>"RPN"</v>
      </c>
      <c r="X1875" s="25" t="str">
        <f t="shared" si="487"/>
        <v>RPN</v>
      </c>
      <c r="Y1875" s="1">
        <f t="shared" si="488"/>
        <v>1826</v>
      </c>
      <c r="Z1875" t="str">
        <f t="shared" si="489"/>
        <v>ITM_eRPN_OFF</v>
      </c>
      <c r="AA1875" s="161" t="str">
        <f>IF(ISNA(VLOOKUP(X1875,Sheet2!J:J,1,0)),"//","")</f>
        <v/>
      </c>
      <c r="AC1875" s="110" t="str">
        <f t="shared" si="490"/>
        <v>RPN</v>
      </c>
      <c r="AD1875" t="b">
        <f t="shared" si="491"/>
        <v>1</v>
      </c>
    </row>
    <row r="1876" spans="1:30">
      <c r="A1876" s="56">
        <f t="shared" si="492"/>
        <v>1876</v>
      </c>
      <c r="B1876" s="55">
        <f t="shared" si="493"/>
        <v>1827</v>
      </c>
      <c r="C1876" s="97" t="s">
        <v>4043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80" t="s">
        <v>3</v>
      </c>
      <c r="J1876" s="98" t="s">
        <v>1556</v>
      </c>
      <c r="K1876" s="100" t="s">
        <v>4125</v>
      </c>
      <c r="L1876" s="97" t="s">
        <v>1047</v>
      </c>
      <c r="M1876" s="102" t="s">
        <v>2376</v>
      </c>
      <c r="N1876" s="102"/>
      <c r="O1876"/>
      <c r="P1876" t="str">
        <f t="shared" si="476"/>
        <v/>
      </c>
      <c r="Q1876" t="str">
        <f>IF(ISNA(VLOOKUP(AC1876,#REF!,1)),"//","")</f>
        <v/>
      </c>
      <c r="R1876"/>
      <c r="S1876" s="43" t="e">
        <f t="shared" si="485"/>
        <v>#REF!</v>
      </c>
      <c r="T1876" s="92" t="s">
        <v>2955</v>
      </c>
      <c r="U1876" s="70" t="s">
        <v>2444</v>
      </c>
      <c r="V1876" s="70" t="s">
        <v>2444</v>
      </c>
      <c r="W1876" s="44" t="str">
        <f t="shared" si="486"/>
        <v/>
      </c>
      <c r="X1876" s="25" t="str">
        <f t="shared" si="487"/>
        <v/>
      </c>
      <c r="Y1876" s="1">
        <f t="shared" si="488"/>
        <v>1827</v>
      </c>
      <c r="Z1876" t="str">
        <f t="shared" si="489"/>
        <v>ITM_ERPN</v>
      </c>
      <c r="AA1876" s="161" t="str">
        <f>IF(ISNA(VLOOKUP(X1876,Sheet2!J:J,1,0)),"//","")</f>
        <v/>
      </c>
      <c r="AC1876" s="110" t="str">
        <f t="shared" si="490"/>
        <v/>
      </c>
      <c r="AD1876" t="b">
        <f t="shared" si="491"/>
        <v>1</v>
      </c>
    </row>
    <row r="1877" spans="1:30">
      <c r="A1877" s="56">
        <f t="shared" si="492"/>
        <v>1877</v>
      </c>
      <c r="B1877" s="55">
        <f t="shared" si="493"/>
        <v>1828</v>
      </c>
      <c r="C1877" s="97" t="s">
        <v>4043</v>
      </c>
      <c r="D1877" s="97" t="s">
        <v>1048</v>
      </c>
      <c r="E1877" s="98" t="s">
        <v>1536</v>
      </c>
      <c r="F1877" s="98" t="s">
        <v>1536</v>
      </c>
      <c r="G1877" s="99">
        <v>0</v>
      </c>
      <c r="H1877" s="99">
        <v>0</v>
      </c>
      <c r="I1877" s="180" t="s">
        <v>3</v>
      </c>
      <c r="J1877" s="98" t="s">
        <v>1556</v>
      </c>
      <c r="K1877" s="100" t="s">
        <v>4125</v>
      </c>
      <c r="L1877" s="97" t="s">
        <v>1049</v>
      </c>
      <c r="M1877" s="102" t="s">
        <v>2377</v>
      </c>
      <c r="N1877" s="102"/>
      <c r="O1877"/>
      <c r="P1877" t="str">
        <f t="shared" si="476"/>
        <v/>
      </c>
      <c r="Q1877" t="str">
        <f>IF(ISNA(VLOOKUP(AC1877,#REF!,1)),"//","")</f>
        <v/>
      </c>
      <c r="R1877"/>
      <c r="S1877" s="43" t="e">
        <f t="shared" si="485"/>
        <v>#REF!</v>
      </c>
      <c r="T1877" s="92" t="s">
        <v>2955</v>
      </c>
      <c r="U1877" s="70" t="s">
        <v>2444</v>
      </c>
      <c r="V1877" s="70" t="s">
        <v>2444</v>
      </c>
      <c r="W1877" s="44" t="str">
        <f t="shared" si="486"/>
        <v/>
      </c>
      <c r="X1877" s="25" t="str">
        <f t="shared" si="487"/>
        <v/>
      </c>
      <c r="Y1877" s="1">
        <f t="shared" si="488"/>
        <v>1828</v>
      </c>
      <c r="Z1877" t="str">
        <f t="shared" si="489"/>
        <v>ITM_HOMEx3</v>
      </c>
      <c r="AA1877" s="161" t="str">
        <f>IF(ISNA(VLOOKUP(X1877,Sheet2!J:J,1,0)),"//","")</f>
        <v/>
      </c>
      <c r="AC1877" s="110" t="str">
        <f t="shared" si="490"/>
        <v/>
      </c>
      <c r="AD1877" t="b">
        <f t="shared" si="491"/>
        <v>1</v>
      </c>
    </row>
    <row r="1878" spans="1:30">
      <c r="A1878" s="56">
        <f t="shared" si="492"/>
        <v>1878</v>
      </c>
      <c r="B1878" s="55">
        <f t="shared" si="493"/>
        <v>1829</v>
      </c>
      <c r="C1878" s="97" t="s">
        <v>4043</v>
      </c>
      <c r="D1878" s="97" t="s">
        <v>1050</v>
      </c>
      <c r="E1878" s="98" t="s">
        <v>533</v>
      </c>
      <c r="F1878" s="98" t="s">
        <v>1537</v>
      </c>
      <c r="G1878" s="99">
        <v>0</v>
      </c>
      <c r="H1878" s="99">
        <v>0</v>
      </c>
      <c r="I1878" s="185" t="s">
        <v>1</v>
      </c>
      <c r="J1878" s="98" t="s">
        <v>1556</v>
      </c>
      <c r="K1878" s="100" t="s">
        <v>4125</v>
      </c>
      <c r="L1878" s="97" t="s">
        <v>1051</v>
      </c>
      <c r="M1878" s="102" t="s">
        <v>2378</v>
      </c>
      <c r="N1878" s="102"/>
      <c r="O1878"/>
      <c r="P1878" t="str">
        <f t="shared" si="476"/>
        <v>NOT EQUAL</v>
      </c>
      <c r="Q1878" t="str">
        <f>IF(ISNA(VLOOKUP(AC1878,#REF!,1)),"//","")</f>
        <v/>
      </c>
      <c r="R1878"/>
      <c r="S1878" s="43" t="e">
        <f t="shared" si="485"/>
        <v>#REF!</v>
      </c>
      <c r="T1878" s="92" t="s">
        <v>2955</v>
      </c>
      <c r="U1878" s="70" t="s">
        <v>2444</v>
      </c>
      <c r="V1878" s="70" t="s">
        <v>2444</v>
      </c>
      <c r="W1878" s="44" t="str">
        <f t="shared" si="486"/>
        <v/>
      </c>
      <c r="X1878" s="25" t="str">
        <f t="shared" si="487"/>
        <v/>
      </c>
      <c r="Y1878" s="1">
        <f t="shared" si="488"/>
        <v>1829</v>
      </c>
      <c r="Z1878" t="str">
        <f t="shared" si="489"/>
        <v>ITM_SHTIM</v>
      </c>
      <c r="AA1878" s="161" t="str">
        <f>IF(ISNA(VLOOKUP(X1878,Sheet2!J:J,1,0)),"//","")</f>
        <v/>
      </c>
      <c r="AC1878" s="110" t="str">
        <f t="shared" si="490"/>
        <v/>
      </c>
      <c r="AD1878" t="b">
        <f t="shared" si="491"/>
        <v>1</v>
      </c>
    </row>
    <row r="1879" spans="1:30">
      <c r="A1879" s="56">
        <f t="shared" si="492"/>
        <v>1879</v>
      </c>
      <c r="B1879" s="55">
        <f t="shared" si="493"/>
        <v>1830</v>
      </c>
      <c r="C1879" s="97" t="s">
        <v>4043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5" t="s">
        <v>1</v>
      </c>
      <c r="J1879" s="98" t="s">
        <v>1556</v>
      </c>
      <c r="K1879" s="100" t="s">
        <v>4125</v>
      </c>
      <c r="L1879" s="97" t="s">
        <v>62</v>
      </c>
      <c r="M1879" s="102" t="s">
        <v>2393</v>
      </c>
      <c r="N1879" s="102"/>
      <c r="O1879"/>
      <c r="P1879" t="str">
        <f t="shared" si="476"/>
        <v>NOT EQUAL</v>
      </c>
      <c r="Q1879" t="str">
        <f>IF(ISNA(VLOOKUP(AC1879,#REF!,1)),"//","")</f>
        <v/>
      </c>
      <c r="R1879"/>
      <c r="S1879" s="43" t="e">
        <f t="shared" si="485"/>
        <v>#REF!</v>
      </c>
      <c r="T1879" s="92" t="s">
        <v>2955</v>
      </c>
      <c r="U1879" s="70" t="s">
        <v>2444</v>
      </c>
      <c r="V1879" s="70" t="s">
        <v>2444</v>
      </c>
      <c r="W1879" s="44" t="str">
        <f t="shared" si="486"/>
        <v/>
      </c>
      <c r="X1879" s="25" t="str">
        <f t="shared" si="487"/>
        <v/>
      </c>
      <c r="Y1879" s="1">
        <f t="shared" si="488"/>
        <v>1830</v>
      </c>
      <c r="Z1879" t="str">
        <f t="shared" si="489"/>
        <v>ITM_CB_CPXRES</v>
      </c>
      <c r="AA1879" s="161" t="str">
        <f>IF(ISNA(VLOOKUP(X1879,Sheet2!J:J,1,0)),"//","")</f>
        <v/>
      </c>
      <c r="AC1879" s="110" t="str">
        <f t="shared" si="490"/>
        <v/>
      </c>
      <c r="AD1879" t="b">
        <f t="shared" si="491"/>
        <v>1</v>
      </c>
    </row>
    <row r="1880" spans="1:30">
      <c r="A1880" s="56">
        <f t="shared" si="492"/>
        <v>1880</v>
      </c>
      <c r="B1880" s="55">
        <f t="shared" si="493"/>
        <v>1831</v>
      </c>
      <c r="C1880" s="97" t="s">
        <v>4043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5" t="s">
        <v>1</v>
      </c>
      <c r="J1880" s="98" t="s">
        <v>1556</v>
      </c>
      <c r="K1880" s="100" t="s">
        <v>4125</v>
      </c>
      <c r="L1880" s="97" t="s">
        <v>62</v>
      </c>
      <c r="M1880" s="102" t="s">
        <v>2394</v>
      </c>
      <c r="N1880" s="102"/>
      <c r="O1880"/>
      <c r="P1880" t="str">
        <f t="shared" ref="P1880:P1906" si="494">IF(E1880=F1880,"","NOT EQUAL")</f>
        <v>NOT EQUAL</v>
      </c>
      <c r="Q1880" t="str">
        <f>IF(ISNA(VLOOKUP(AC1880,#REF!,1)),"//","")</f>
        <v/>
      </c>
      <c r="R1880"/>
      <c r="S1880" s="43" t="e">
        <f t="shared" si="485"/>
        <v>#REF!</v>
      </c>
      <c r="T1880" s="92" t="s">
        <v>2955</v>
      </c>
      <c r="U1880" s="70" t="s">
        <v>2444</v>
      </c>
      <c r="V1880" s="70" t="s">
        <v>2444</v>
      </c>
      <c r="W1880" s="44" t="str">
        <f t="shared" si="486"/>
        <v/>
      </c>
      <c r="X1880" s="25" t="str">
        <f t="shared" si="487"/>
        <v/>
      </c>
      <c r="Y1880" s="1">
        <f t="shared" si="488"/>
        <v>1831</v>
      </c>
      <c r="Z1880" t="str">
        <f t="shared" si="489"/>
        <v>ITM_CB_LEADING_ZERO</v>
      </c>
      <c r="AA1880" s="161" t="str">
        <f>IF(ISNA(VLOOKUP(X1880,Sheet2!J:J,1,0)),"//","")</f>
        <v/>
      </c>
      <c r="AC1880" s="110" t="str">
        <f t="shared" si="490"/>
        <v/>
      </c>
      <c r="AD1880" t="b">
        <f t="shared" si="491"/>
        <v>1</v>
      </c>
    </row>
    <row r="1881" spans="1:30">
      <c r="A1881" s="56">
        <f t="shared" si="492"/>
        <v>1881</v>
      </c>
      <c r="B1881" s="55">
        <f t="shared" si="493"/>
        <v>1832</v>
      </c>
      <c r="C1881" s="119" t="s">
        <v>4043</v>
      </c>
      <c r="D1881" s="119" t="s">
        <v>4423</v>
      </c>
      <c r="E1881" s="11" t="s">
        <v>533</v>
      </c>
      <c r="F1881" s="11" t="s">
        <v>4124</v>
      </c>
      <c r="G1881" s="120">
        <v>0</v>
      </c>
      <c r="H1881" s="120">
        <v>0</v>
      </c>
      <c r="I1881" s="185" t="s">
        <v>1</v>
      </c>
      <c r="J1881" s="11" t="s">
        <v>1556</v>
      </c>
      <c r="K1881" s="10" t="s">
        <v>4125</v>
      </c>
      <c r="L1881" s="119" t="s">
        <v>4126</v>
      </c>
      <c r="M1881" s="13" t="s">
        <v>4127</v>
      </c>
      <c r="N1881" s="13" t="s">
        <v>4128</v>
      </c>
      <c r="O1881"/>
      <c r="P1881" t="str">
        <f t="shared" si="494"/>
        <v>NOT EQUAL</v>
      </c>
      <c r="Q1881" t="str">
        <f>IF(ISNA(VLOOKUP(AC1881,#REF!,1)),"//","")</f>
        <v/>
      </c>
      <c r="R1881"/>
      <c r="S1881" s="43" t="e">
        <f t="shared" si="485"/>
        <v>#REF!</v>
      </c>
      <c r="T1881" s="2" t="s">
        <v>2955</v>
      </c>
      <c r="U1881" s="121" t="s">
        <v>2861</v>
      </c>
      <c r="V1881" s="121"/>
      <c r="W1881" s="44" t="str">
        <f t="shared" si="486"/>
        <v/>
      </c>
      <c r="X1881" s="25" t="str">
        <f t="shared" si="487"/>
        <v/>
      </c>
      <c r="Y1881" s="1">
        <f t="shared" si="488"/>
        <v>1832</v>
      </c>
      <c r="Z1881" t="str">
        <f t="shared" si="489"/>
        <v>CHR_case</v>
      </c>
      <c r="AA1881" s="161" t="str">
        <f>IF(ISNA(VLOOKUP(X1881,Sheet2!J:J,1,0)),"//","")</f>
        <v/>
      </c>
      <c r="AC1881" s="110" t="str">
        <f t="shared" si="490"/>
        <v/>
      </c>
      <c r="AD1881" t="b">
        <f t="shared" si="491"/>
        <v>1</v>
      </c>
    </row>
    <row r="1882" spans="1:30">
      <c r="A1882" s="56">
        <f t="shared" si="492"/>
        <v>1882</v>
      </c>
      <c r="B1882" s="55">
        <f t="shared" si="493"/>
        <v>1833</v>
      </c>
      <c r="C1882" s="97" t="s">
        <v>4043</v>
      </c>
      <c r="D1882" s="97" t="s">
        <v>1076</v>
      </c>
      <c r="E1882" s="98" t="s">
        <v>2449</v>
      </c>
      <c r="F1882" s="98" t="s">
        <v>1052</v>
      </c>
      <c r="G1882" s="99">
        <v>0</v>
      </c>
      <c r="H1882" s="99">
        <v>0</v>
      </c>
      <c r="I1882" s="180" t="s">
        <v>3</v>
      </c>
      <c r="J1882" s="98" t="s">
        <v>1556</v>
      </c>
      <c r="K1882" s="100" t="s">
        <v>4125</v>
      </c>
      <c r="L1882" s="97" t="s">
        <v>1047</v>
      </c>
      <c r="M1882" s="102" t="s">
        <v>2398</v>
      </c>
      <c r="N1882" s="102"/>
      <c r="O1882"/>
      <c r="P1882" t="str">
        <f t="shared" si="494"/>
        <v>NOT EQUAL</v>
      </c>
      <c r="Q1882" t="str">
        <f>IF(ISNA(VLOOKUP(AC1882,#REF!,1)),"//","")</f>
        <v/>
      </c>
      <c r="R1882"/>
      <c r="S1882" s="43" t="e">
        <f t="shared" si="485"/>
        <v>#REF!</v>
      </c>
      <c r="T1882" s="92" t="s">
        <v>2955</v>
      </c>
      <c r="U1882" s="70" t="s">
        <v>2444</v>
      </c>
      <c r="V1882" s="70" t="s">
        <v>2444</v>
      </c>
      <c r="W1882" s="44" t="str">
        <f t="shared" si="486"/>
        <v/>
      </c>
      <c r="X1882" s="25" t="str">
        <f t="shared" si="487"/>
        <v/>
      </c>
      <c r="Y1882" s="1">
        <f t="shared" si="488"/>
        <v>1833</v>
      </c>
      <c r="Z1882" t="str">
        <f t="shared" si="489"/>
        <v>ITM_BASE_HOME</v>
      </c>
      <c r="AA1882" s="161" t="str">
        <f>IF(ISNA(VLOOKUP(X1882,Sheet2!J:J,1,0)),"//","")</f>
        <v/>
      </c>
      <c r="AC1882" s="110" t="str">
        <f t="shared" si="490"/>
        <v/>
      </c>
      <c r="AD1882" t="b">
        <f t="shared" si="491"/>
        <v>1</v>
      </c>
    </row>
    <row r="1883" spans="1:30">
      <c r="A1883" s="56">
        <f t="shared" si="492"/>
        <v>1883</v>
      </c>
      <c r="B1883" s="55">
        <f t="shared" si="493"/>
        <v>1834</v>
      </c>
      <c r="C1883" s="97" t="s">
        <v>4043</v>
      </c>
      <c r="D1883" s="97" t="s">
        <v>1077</v>
      </c>
      <c r="E1883" s="98" t="s">
        <v>2450</v>
      </c>
      <c r="F1883" s="98" t="s">
        <v>1078</v>
      </c>
      <c r="G1883" s="99">
        <v>0</v>
      </c>
      <c r="H1883" s="99">
        <v>0</v>
      </c>
      <c r="I1883" s="180" t="s">
        <v>3</v>
      </c>
      <c r="J1883" s="98" t="s">
        <v>1556</v>
      </c>
      <c r="K1883" s="100" t="s">
        <v>4125</v>
      </c>
      <c r="L1883" s="97" t="s">
        <v>1047</v>
      </c>
      <c r="M1883" s="102" t="s">
        <v>2399</v>
      </c>
      <c r="N1883" s="102"/>
      <c r="O1883"/>
      <c r="P1883" t="str">
        <f t="shared" si="494"/>
        <v>NOT EQUAL</v>
      </c>
      <c r="Q1883" t="str">
        <f>IF(ISNA(VLOOKUP(AC1883,#REF!,1)),"//","")</f>
        <v/>
      </c>
      <c r="R1883"/>
      <c r="S1883" s="43" t="e">
        <f t="shared" si="485"/>
        <v>#REF!</v>
      </c>
      <c r="T1883" s="92" t="s">
        <v>2955</v>
      </c>
      <c r="U1883" s="70" t="s">
        <v>2444</v>
      </c>
      <c r="V1883" s="70" t="s">
        <v>2444</v>
      </c>
      <c r="W1883" s="44" t="str">
        <f t="shared" si="486"/>
        <v/>
      </c>
      <c r="X1883" s="25" t="str">
        <f t="shared" si="487"/>
        <v/>
      </c>
      <c r="Y1883" s="1">
        <f t="shared" si="488"/>
        <v>1834</v>
      </c>
      <c r="Z1883" t="str">
        <f t="shared" si="489"/>
        <v>ITM_BASE_AHOME</v>
      </c>
      <c r="AA1883" s="161" t="str">
        <f>IF(ISNA(VLOOKUP(X1883,Sheet2!J:J,1,0)),"//","")</f>
        <v/>
      </c>
      <c r="AC1883" s="110" t="str">
        <f t="shared" si="490"/>
        <v/>
      </c>
      <c r="AD1883" t="b">
        <f t="shared" si="491"/>
        <v>1</v>
      </c>
    </row>
    <row r="1884" spans="1:30">
      <c r="A1884" s="56">
        <f t="shared" si="492"/>
        <v>1884</v>
      </c>
      <c r="B1884" s="55">
        <f t="shared" si="493"/>
        <v>1835</v>
      </c>
      <c r="C1884" s="97" t="s">
        <v>4043</v>
      </c>
      <c r="D1884" s="97" t="s">
        <v>2557</v>
      </c>
      <c r="E1884" s="98" t="s">
        <v>533</v>
      </c>
      <c r="F1884" s="98" t="s">
        <v>2550</v>
      </c>
      <c r="G1884" s="99">
        <v>0</v>
      </c>
      <c r="H1884" s="99">
        <v>0</v>
      </c>
      <c r="I1884" s="185" t="s">
        <v>1</v>
      </c>
      <c r="J1884" s="98" t="s">
        <v>1556</v>
      </c>
      <c r="K1884" s="100" t="s">
        <v>4125</v>
      </c>
      <c r="L1884" s="97" t="s">
        <v>2553</v>
      </c>
      <c r="M1884" s="102" t="s">
        <v>2556</v>
      </c>
      <c r="N1884" s="102"/>
      <c r="O1884"/>
      <c r="P1884" t="str">
        <f t="shared" si="494"/>
        <v>NOT EQUAL</v>
      </c>
      <c r="Q1884" t="str">
        <f>IF(ISNA(VLOOKUP(AC1884,#REF!,1)),"//","")</f>
        <v/>
      </c>
      <c r="R1884"/>
      <c r="S1884" s="43" t="e">
        <f t="shared" si="485"/>
        <v>#REF!</v>
      </c>
      <c r="T1884" s="92" t="s">
        <v>2955</v>
      </c>
      <c r="U1884" s="70" t="s">
        <v>2444</v>
      </c>
      <c r="V1884" s="70" t="s">
        <v>2444</v>
      </c>
      <c r="W1884" s="44" t="str">
        <f t="shared" si="486"/>
        <v/>
      </c>
      <c r="X1884" s="25" t="str">
        <f t="shared" si="487"/>
        <v/>
      </c>
      <c r="Y1884" s="1">
        <f t="shared" si="488"/>
        <v>1835</v>
      </c>
      <c r="Z1884" t="str">
        <f t="shared" si="489"/>
        <v>ITM_H_SUMRY</v>
      </c>
      <c r="AA1884" s="161" t="str">
        <f>IF(ISNA(VLOOKUP(X1884,Sheet2!J:J,1,0)),"//","")</f>
        <v/>
      </c>
      <c r="AC1884" s="110" t="str">
        <f t="shared" si="490"/>
        <v/>
      </c>
      <c r="AD1884" t="b">
        <f t="shared" si="491"/>
        <v>1</v>
      </c>
    </row>
    <row r="1885" spans="1:30">
      <c r="A1885" s="56">
        <f t="shared" si="492"/>
        <v>1885</v>
      </c>
      <c r="B1885" s="55">
        <f t="shared" si="493"/>
        <v>1836</v>
      </c>
      <c r="C1885" s="97" t="s">
        <v>4043</v>
      </c>
      <c r="D1885" s="97" t="s">
        <v>2558</v>
      </c>
      <c r="E1885" s="98" t="s">
        <v>533</v>
      </c>
      <c r="F1885" s="100" t="s">
        <v>2552</v>
      </c>
      <c r="G1885" s="104">
        <v>0</v>
      </c>
      <c r="H1885" s="104">
        <v>0</v>
      </c>
      <c r="I1885" s="185" t="s">
        <v>1</v>
      </c>
      <c r="J1885" s="98" t="s">
        <v>1556</v>
      </c>
      <c r="K1885" s="100" t="s">
        <v>4125</v>
      </c>
      <c r="L1885" s="97" t="s">
        <v>2553</v>
      </c>
      <c r="M1885" s="102" t="s">
        <v>2555</v>
      </c>
      <c r="N1885" s="102"/>
      <c r="O1885"/>
      <c r="P1885" t="str">
        <f t="shared" si="494"/>
        <v>NOT EQUAL</v>
      </c>
      <c r="Q1885" t="str">
        <f>IF(ISNA(VLOOKUP(AC1885,#REF!,1)),"//","")</f>
        <v/>
      </c>
      <c r="R1885"/>
      <c r="S1885" s="43" t="e">
        <f t="shared" si="485"/>
        <v>#REF!</v>
      </c>
      <c r="T1885" s="92" t="s">
        <v>2955</v>
      </c>
      <c r="U1885" s="70" t="s">
        <v>2444</v>
      </c>
      <c r="V1885" s="70" t="s">
        <v>2444</v>
      </c>
      <c r="W1885" s="44" t="str">
        <f t="shared" si="486"/>
        <v/>
      </c>
      <c r="X1885" s="25" t="str">
        <f t="shared" si="487"/>
        <v/>
      </c>
      <c r="Y1885" s="1">
        <f t="shared" si="488"/>
        <v>1836</v>
      </c>
      <c r="Z1885" t="str">
        <f t="shared" si="489"/>
        <v>ITM_H_REPLCA</v>
      </c>
      <c r="AA1885" s="161" t="str">
        <f>IF(ISNA(VLOOKUP(X1885,Sheet2!J:J,1,0)),"//","")</f>
        <v/>
      </c>
      <c r="AC1885" s="110" t="str">
        <f t="shared" si="490"/>
        <v/>
      </c>
      <c r="AD1885" t="b">
        <f t="shared" si="491"/>
        <v>1</v>
      </c>
    </row>
    <row r="1886" spans="1:30">
      <c r="A1886" s="56">
        <f t="shared" si="492"/>
        <v>1886</v>
      </c>
      <c r="B1886" s="55">
        <f t="shared" si="493"/>
        <v>1837</v>
      </c>
      <c r="C1886" s="97" t="s">
        <v>4043</v>
      </c>
      <c r="D1886" s="97" t="s">
        <v>2559</v>
      </c>
      <c r="E1886" s="98" t="s">
        <v>533</v>
      </c>
      <c r="F1886" s="100" t="s">
        <v>2551</v>
      </c>
      <c r="G1886" s="104">
        <v>0</v>
      </c>
      <c r="H1886" s="104">
        <v>0</v>
      </c>
      <c r="I1886" s="185" t="s">
        <v>1</v>
      </c>
      <c r="J1886" s="98" t="s">
        <v>1556</v>
      </c>
      <c r="K1886" s="100" t="s">
        <v>4125</v>
      </c>
      <c r="L1886" s="97" t="s">
        <v>2553</v>
      </c>
      <c r="M1886" s="102" t="s">
        <v>2554</v>
      </c>
      <c r="N1886" s="102"/>
      <c r="O1886"/>
      <c r="P1886" t="str">
        <f t="shared" si="494"/>
        <v>NOT EQUAL</v>
      </c>
      <c r="Q1886" t="str">
        <f>IF(ISNA(VLOOKUP(AC1886,#REF!,1)),"//","")</f>
        <v/>
      </c>
      <c r="R1886"/>
      <c r="S1886" s="43" t="e">
        <f t="shared" si="485"/>
        <v>#REF!</v>
      </c>
      <c r="T1886" s="92" t="s">
        <v>2955</v>
      </c>
      <c r="U1886" s="70" t="s">
        <v>2444</v>
      </c>
      <c r="V1886" s="70" t="s">
        <v>2444</v>
      </c>
      <c r="W1886" s="44" t="str">
        <f t="shared" si="486"/>
        <v/>
      </c>
      <c r="X1886" s="25" t="str">
        <f t="shared" si="487"/>
        <v/>
      </c>
      <c r="Y1886" s="1">
        <f t="shared" si="488"/>
        <v>1837</v>
      </c>
      <c r="Z1886" t="str">
        <f t="shared" si="489"/>
        <v>ITM_H_FIXED</v>
      </c>
      <c r="AA1886" s="161" t="str">
        <f>IF(ISNA(VLOOKUP(X1886,Sheet2!J:J,1,0)),"//","")</f>
        <v/>
      </c>
      <c r="AC1886" s="110" t="str">
        <f t="shared" si="490"/>
        <v/>
      </c>
      <c r="AD1886" t="b">
        <f t="shared" si="491"/>
        <v>1</v>
      </c>
    </row>
    <row r="1887" spans="1:30">
      <c r="A1887" s="56">
        <f t="shared" si="492"/>
        <v>1887</v>
      </c>
      <c r="B1887" s="55">
        <f t="shared" si="493"/>
        <v>1838</v>
      </c>
      <c r="C1887" s="97" t="s">
        <v>4043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5" t="s">
        <v>1</v>
      </c>
      <c r="J1887" s="98" t="s">
        <v>1556</v>
      </c>
      <c r="K1887" s="100" t="s">
        <v>4289</v>
      </c>
      <c r="L1887" s="97"/>
      <c r="M1887" s="102" t="s">
        <v>2417</v>
      </c>
      <c r="N1887" s="102"/>
      <c r="O1887"/>
      <c r="P1887" t="str">
        <f t="shared" si="494"/>
        <v>NOT EQUAL</v>
      </c>
      <c r="Q1887" t="str">
        <f>IF(ISNA(VLOOKUP(AC1887,#REF!,1)),"//","")</f>
        <v/>
      </c>
      <c r="R1887"/>
      <c r="S1887" s="43" t="e">
        <f t="shared" si="485"/>
        <v>#REF!</v>
      </c>
      <c r="T1887" s="92"/>
      <c r="U1887" s="70"/>
      <c r="V1887" s="70"/>
      <c r="W1887" s="44" t="str">
        <f t="shared" si="486"/>
        <v/>
      </c>
      <c r="X1887" s="25" t="str">
        <f t="shared" si="487"/>
        <v/>
      </c>
      <c r="Y1887" s="1">
        <f t="shared" si="488"/>
        <v>1838</v>
      </c>
      <c r="Z1887" t="str">
        <f t="shared" si="489"/>
        <v>ITM_HOMEx3T</v>
      </c>
      <c r="AA1887" s="161" t="str">
        <f>IF(ISNA(VLOOKUP(X1887,Sheet2!J:J,1,0)),"//","")</f>
        <v/>
      </c>
      <c r="AC1887" s="110" t="str">
        <f t="shared" si="490"/>
        <v/>
      </c>
      <c r="AD1887" t="b">
        <f t="shared" si="491"/>
        <v>1</v>
      </c>
    </row>
    <row r="1888" spans="1:30" s="49" customFormat="1">
      <c r="A1888" s="56">
        <f t="shared" si="492"/>
        <v>1888</v>
      </c>
      <c r="B1888" s="55">
        <f t="shared" si="493"/>
        <v>1839</v>
      </c>
      <c r="C1888" s="97" t="s">
        <v>4043</v>
      </c>
      <c r="D1888" s="97" t="s">
        <v>2786</v>
      </c>
      <c r="E1888" s="98" t="s">
        <v>2787</v>
      </c>
      <c r="F1888" s="98" t="s">
        <v>2789</v>
      </c>
      <c r="G1888" s="99">
        <v>0</v>
      </c>
      <c r="H1888" s="99">
        <v>0</v>
      </c>
      <c r="I1888" s="180" t="s">
        <v>3</v>
      </c>
      <c r="J1888" s="98" t="s">
        <v>1556</v>
      </c>
      <c r="K1888" s="100" t="s">
        <v>4125</v>
      </c>
      <c r="L1888" s="101"/>
      <c r="M1888" s="102" t="s">
        <v>2788</v>
      </c>
      <c r="N1888" s="102"/>
      <c r="Q1888" s="49" t="str">
        <f>IF(ISNA(VLOOKUP(AC1888,#REF!,1)),"//","")</f>
        <v/>
      </c>
      <c r="S1888" s="43" t="e">
        <f t="shared" si="485"/>
        <v>#REF!</v>
      </c>
      <c r="T1888" s="92" t="s">
        <v>2955</v>
      </c>
      <c r="U1888" s="70" t="s">
        <v>2444</v>
      </c>
      <c r="V1888" s="70" t="s">
        <v>2444</v>
      </c>
      <c r="W1888" s="44" t="str">
        <f t="shared" si="486"/>
        <v/>
      </c>
      <c r="X1888" s="25" t="str">
        <f t="shared" si="487"/>
        <v/>
      </c>
      <c r="Y1888" s="1">
        <f t="shared" si="488"/>
        <v>1839</v>
      </c>
      <c r="Z1888" t="str">
        <f t="shared" si="489"/>
        <v>ITM_LARGELI</v>
      </c>
      <c r="AA1888" s="161" t="str">
        <f>IF(ISNA(VLOOKUP(X1888,Sheet2!J:J,1,0)),"//","")</f>
        <v/>
      </c>
      <c r="AC1888" s="110" t="str">
        <f t="shared" si="490"/>
        <v/>
      </c>
      <c r="AD1888" t="b">
        <f t="shared" si="491"/>
        <v>1</v>
      </c>
    </row>
    <row r="1889" spans="1:30">
      <c r="A1889" s="56">
        <f t="shared" si="492"/>
        <v>1889</v>
      </c>
      <c r="B1889" s="55">
        <f t="shared" si="493"/>
        <v>1840</v>
      </c>
      <c r="C1889" s="97" t="s">
        <v>4049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80" t="s">
        <v>3</v>
      </c>
      <c r="J1889" s="98" t="s">
        <v>1556</v>
      </c>
      <c r="K1889" s="100" t="s">
        <v>4125</v>
      </c>
      <c r="L1889" s="97" t="s">
        <v>1055</v>
      </c>
      <c r="M1889" s="102" t="s">
        <v>2380</v>
      </c>
      <c r="N1889" s="102"/>
      <c r="O1889"/>
      <c r="P1889" t="str">
        <f t="shared" si="494"/>
        <v/>
      </c>
      <c r="Q1889" t="str">
        <f>IF(ISNA(VLOOKUP(AC1889,#REF!,1)),"//","")</f>
        <v/>
      </c>
      <c r="R1889"/>
      <c r="S1889" s="43" t="e">
        <f t="shared" si="485"/>
        <v>#REF!</v>
      </c>
      <c r="T1889" s="92" t="s">
        <v>2956</v>
      </c>
      <c r="U1889" s="70" t="s">
        <v>2868</v>
      </c>
      <c r="V1889" s="70" t="s">
        <v>2444</v>
      </c>
      <c r="W1889" s="44" t="str">
        <f t="shared" si="486"/>
        <v>"SIG"</v>
      </c>
      <c r="X1889" s="25" t="str">
        <f t="shared" si="487"/>
        <v>SIG</v>
      </c>
      <c r="Y1889" s="1">
        <f t="shared" si="488"/>
        <v>1840</v>
      </c>
      <c r="Z1889" t="str">
        <f t="shared" si="489"/>
        <v>ITM_SIGFIG</v>
      </c>
      <c r="AA1889" s="161" t="str">
        <f>IF(ISNA(VLOOKUP(X1889,Sheet2!J:J,1,0)),"//","")</f>
        <v/>
      </c>
      <c r="AC1889" s="110" t="str">
        <f t="shared" si="490"/>
        <v>SIG</v>
      </c>
      <c r="AD1889" t="b">
        <f t="shared" si="491"/>
        <v>1</v>
      </c>
    </row>
    <row r="1890" spans="1:30">
      <c r="A1890" s="56">
        <f t="shared" si="492"/>
        <v>1890</v>
      </c>
      <c r="B1890" s="55">
        <f t="shared" si="493"/>
        <v>1841</v>
      </c>
      <c r="C1890" s="97" t="s">
        <v>4050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80" t="s">
        <v>3</v>
      </c>
      <c r="J1890" s="98" t="s">
        <v>1556</v>
      </c>
      <c r="K1890" s="100" t="s">
        <v>4125</v>
      </c>
      <c r="L1890" s="97" t="s">
        <v>1062</v>
      </c>
      <c r="M1890" s="102" t="s">
        <v>2391</v>
      </c>
      <c r="N1890" s="102"/>
      <c r="O1890"/>
      <c r="P1890" t="str">
        <f t="shared" si="494"/>
        <v/>
      </c>
      <c r="Q1890" t="str">
        <f>IF(ISNA(VLOOKUP(AC1890,#REF!,1)),"//","")</f>
        <v/>
      </c>
      <c r="R1890"/>
      <c r="S1890" s="43" t="e">
        <f t="shared" si="485"/>
        <v>#REF!</v>
      </c>
      <c r="T1890" s="92" t="s">
        <v>2956</v>
      </c>
      <c r="U1890" s="70" t="s">
        <v>2868</v>
      </c>
      <c r="V1890" s="70" t="s">
        <v>2444</v>
      </c>
      <c r="W1890" s="44" t="str">
        <f t="shared" si="486"/>
        <v>"UNIT"</v>
      </c>
      <c r="X1890" s="25" t="str">
        <f t="shared" si="487"/>
        <v>UNIT</v>
      </c>
      <c r="Y1890" s="1">
        <f t="shared" si="488"/>
        <v>1841</v>
      </c>
      <c r="Z1890" t="str">
        <f t="shared" si="489"/>
        <v>ITM_UNIT</v>
      </c>
      <c r="AA1890" s="161" t="str">
        <f>IF(ISNA(VLOOKUP(X1890,Sheet2!J:J,1,0)),"//","")</f>
        <v>//</v>
      </c>
      <c r="AC1890" s="110" t="str">
        <f t="shared" si="490"/>
        <v>UNIT</v>
      </c>
      <c r="AD1890" t="b">
        <f t="shared" si="491"/>
        <v>1</v>
      </c>
    </row>
    <row r="1891" spans="1:30">
      <c r="A1891" s="56">
        <f t="shared" si="492"/>
        <v>1891</v>
      </c>
      <c r="B1891" s="55">
        <f t="shared" si="493"/>
        <v>1842</v>
      </c>
      <c r="C1891" s="97" t="s">
        <v>4051</v>
      </c>
      <c r="D1891" s="97" t="s">
        <v>7</v>
      </c>
      <c r="E1891" s="98" t="s">
        <v>1391</v>
      </c>
      <c r="F1891" s="98" t="s">
        <v>1391</v>
      </c>
      <c r="G1891" s="99">
        <v>0</v>
      </c>
      <c r="H1891" s="99">
        <v>0</v>
      </c>
      <c r="I1891" s="180" t="s">
        <v>3</v>
      </c>
      <c r="J1891" s="98" t="s">
        <v>1555</v>
      </c>
      <c r="K1891" s="100" t="s">
        <v>4289</v>
      </c>
      <c r="L1891" s="97"/>
      <c r="M1891" s="102" t="s">
        <v>2855</v>
      </c>
      <c r="N1891" s="102"/>
      <c r="O1891"/>
      <c r="P1891" t="str">
        <f t="shared" si="494"/>
        <v/>
      </c>
      <c r="Q1891" t="str">
        <f>IF(ISNA(VLOOKUP(AC1891,#REF!,1)),"//","")</f>
        <v/>
      </c>
      <c r="R1891"/>
      <c r="S1891" s="43" t="e">
        <f t="shared" si="485"/>
        <v>#REF!</v>
      </c>
      <c r="T1891" s="92" t="s">
        <v>2956</v>
      </c>
      <c r="U1891" s="70" t="s">
        <v>2444</v>
      </c>
      <c r="V1891" s="70" t="s">
        <v>2444</v>
      </c>
      <c r="W1891" s="44" t="str">
        <f t="shared" si="486"/>
        <v>"ROUND"</v>
      </c>
      <c r="X1891" s="25" t="str">
        <f t="shared" si="487"/>
        <v>ROUND</v>
      </c>
      <c r="Y1891" s="1">
        <f t="shared" si="488"/>
        <v>1842</v>
      </c>
      <c r="Z1891" t="str">
        <f t="shared" si="489"/>
        <v>ITM_ROUND2</v>
      </c>
      <c r="AA1891" s="161" t="str">
        <f>IF(ISNA(VLOOKUP(X1891,Sheet2!J:J,1,0)),"//","")</f>
        <v/>
      </c>
      <c r="AC1891" s="110" t="str">
        <f t="shared" si="490"/>
        <v>ROUND</v>
      </c>
      <c r="AD1891" t="b">
        <f t="shared" si="491"/>
        <v>1</v>
      </c>
    </row>
    <row r="1892" spans="1:30">
      <c r="A1892" s="56">
        <f t="shared" si="492"/>
        <v>1892</v>
      </c>
      <c r="B1892" s="55">
        <f t="shared" si="493"/>
        <v>1843</v>
      </c>
      <c r="C1892" s="97" t="s">
        <v>4052</v>
      </c>
      <c r="D1892" s="97" t="s">
        <v>7</v>
      </c>
      <c r="E1892" s="98" t="s">
        <v>293</v>
      </c>
      <c r="F1892" s="98" t="s">
        <v>293</v>
      </c>
      <c r="G1892" s="200">
        <v>0</v>
      </c>
      <c r="H1892" s="200">
        <v>0</v>
      </c>
      <c r="I1892" s="180" t="s">
        <v>3</v>
      </c>
      <c r="J1892" s="98" t="s">
        <v>1555</v>
      </c>
      <c r="K1892" s="100" t="s">
        <v>4289</v>
      </c>
      <c r="L1892" s="105"/>
      <c r="M1892" s="102" t="s">
        <v>2854</v>
      </c>
      <c r="N1892" s="102"/>
      <c r="O1892" s="43"/>
      <c r="P1892" t="str">
        <f t="shared" si="494"/>
        <v/>
      </c>
      <c r="Q1892" s="43" t="str">
        <f>IF(ISNA(VLOOKUP(AC1892,#REF!,1)),"//","")</f>
        <v/>
      </c>
      <c r="R1892" s="43"/>
      <c r="S1892" s="43" t="e">
        <f t="shared" si="485"/>
        <v>#REF!</v>
      </c>
      <c r="T1892" s="92" t="s">
        <v>2956</v>
      </c>
      <c r="U1892" s="70" t="s">
        <v>2444</v>
      </c>
      <c r="V1892" s="70" t="s">
        <v>2444</v>
      </c>
      <c r="W1892" s="44" t="str">
        <f t="shared" si="486"/>
        <v>"ROUNDI"</v>
      </c>
      <c r="X1892" s="25" t="str">
        <f t="shared" si="487"/>
        <v>ROUNDI</v>
      </c>
      <c r="Y1892" s="1">
        <f t="shared" si="488"/>
        <v>1843</v>
      </c>
      <c r="Z1892" t="str">
        <f t="shared" si="489"/>
        <v>ITM_ROUNDI2</v>
      </c>
      <c r="AA1892" s="161" t="str">
        <f>IF(ISNA(VLOOKUP(X1892,Sheet2!J:J,1,0)),"//","")</f>
        <v/>
      </c>
      <c r="AC1892" s="110" t="str">
        <f t="shared" si="490"/>
        <v>ROUNDI</v>
      </c>
      <c r="AD1892" t="b">
        <f t="shared" si="491"/>
        <v>1</v>
      </c>
    </row>
    <row r="1893" spans="1:30">
      <c r="A1893" s="56">
        <f t="shared" si="492"/>
        <v>1893</v>
      </c>
      <c r="B1893" s="55">
        <f t="shared" si="493"/>
        <v>1844</v>
      </c>
      <c r="C1893" s="97" t="s">
        <v>4056</v>
      </c>
      <c r="D1893" s="97" t="s">
        <v>7</v>
      </c>
      <c r="E1893" s="98" t="s">
        <v>533</v>
      </c>
      <c r="F1893" s="98" t="s">
        <v>2963</v>
      </c>
      <c r="G1893" s="99">
        <v>0</v>
      </c>
      <c r="H1893" s="99">
        <v>0</v>
      </c>
      <c r="I1893" s="185" t="s">
        <v>1</v>
      </c>
      <c r="J1893" s="98" t="s">
        <v>1555</v>
      </c>
      <c r="K1893" s="100" t="s">
        <v>4125</v>
      </c>
      <c r="L1893" s="97"/>
      <c r="M1893" s="102" t="s">
        <v>2964</v>
      </c>
      <c r="N1893" s="102"/>
      <c r="O1893"/>
      <c r="P1893" t="str">
        <f t="shared" si="494"/>
        <v>NOT EQUAL</v>
      </c>
      <c r="Q1893" t="str">
        <f>IF(ISNA(VLOOKUP(AC1893,#REF!,1)),"//","")</f>
        <v/>
      </c>
      <c r="R1893"/>
      <c r="S1893" s="43" t="e">
        <f t="shared" si="485"/>
        <v>#REF!</v>
      </c>
      <c r="T1893" s="92" t="s">
        <v>3002</v>
      </c>
      <c r="U1893" s="70" t="s">
        <v>2444</v>
      </c>
      <c r="V1893" s="70" t="s">
        <v>2444</v>
      </c>
      <c r="W1893" s="44" t="str">
        <f t="shared" si="486"/>
        <v/>
      </c>
      <c r="X1893" s="25" t="str">
        <f t="shared" si="487"/>
        <v/>
      </c>
      <c r="Y1893" s="1">
        <f t="shared" si="488"/>
        <v>1844</v>
      </c>
      <c r="Z1893" t="str">
        <f t="shared" si="489"/>
        <v>ITM_DMPMNU</v>
      </c>
      <c r="AA1893" s="161" t="str">
        <f>IF(ISNA(VLOOKUP(X1893,Sheet2!J:J,1,0)),"//","")</f>
        <v/>
      </c>
      <c r="AC1893" s="110" t="str">
        <f t="shared" si="490"/>
        <v/>
      </c>
      <c r="AD1893" t="b">
        <f t="shared" si="491"/>
        <v>1</v>
      </c>
    </row>
    <row r="1894" spans="1:30">
      <c r="A1894" s="56">
        <f t="shared" si="492"/>
        <v>1894</v>
      </c>
      <c r="B1894" s="55">
        <f t="shared" si="493"/>
        <v>1845</v>
      </c>
      <c r="C1894" s="97" t="s">
        <v>4058</v>
      </c>
      <c r="D1894" s="97" t="s">
        <v>7</v>
      </c>
      <c r="E1894" s="98" t="s">
        <v>2606</v>
      </c>
      <c r="F1894" s="98" t="s">
        <v>2606</v>
      </c>
      <c r="G1894" s="99">
        <v>0</v>
      </c>
      <c r="H1894" s="99">
        <v>0</v>
      </c>
      <c r="I1894" s="185" t="s">
        <v>1</v>
      </c>
      <c r="J1894" s="98" t="s">
        <v>1555</v>
      </c>
      <c r="K1894" s="100" t="s">
        <v>4289</v>
      </c>
      <c r="L1894" s="97" t="s">
        <v>3493</v>
      </c>
      <c r="M1894" s="102" t="s">
        <v>2605</v>
      </c>
      <c r="N1894" s="102"/>
      <c r="O1894"/>
      <c r="P1894" t="str">
        <f t="shared" si="494"/>
        <v/>
      </c>
      <c r="Q1894" t="str">
        <f>IF(ISNA(VLOOKUP(AC1894,#REF!,1)),"//","")</f>
        <v/>
      </c>
      <c r="R1894"/>
      <c r="S1894" s="43" t="e">
        <f t="shared" si="485"/>
        <v>#REF!</v>
      </c>
      <c r="T1894" s="92" t="s">
        <v>2983</v>
      </c>
      <c r="U1894" s="70" t="s">
        <v>2868</v>
      </c>
      <c r="V1894" s="70" t="s">
        <v>2444</v>
      </c>
      <c r="W1894" s="44" t="str">
        <f t="shared" si="486"/>
        <v>STD_RIGHT_ARROW "I"</v>
      </c>
      <c r="X1894" s="25" t="str">
        <f t="shared" si="487"/>
        <v>&gt;I</v>
      </c>
      <c r="Y1894" s="1">
        <f t="shared" si="488"/>
        <v>1845</v>
      </c>
      <c r="Z1894" t="str">
        <f t="shared" si="489"/>
        <v>ITM_RI</v>
      </c>
      <c r="AA1894" s="161" t="str">
        <f>IF(ISNA(VLOOKUP(X1894,Sheet2!J:J,1,0)),"//","")</f>
        <v>//</v>
      </c>
      <c r="AC1894" s="110" t="str">
        <f t="shared" si="490"/>
        <v>&gt;I</v>
      </c>
      <c r="AD1894" t="b">
        <f t="shared" si="491"/>
        <v>1</v>
      </c>
    </row>
    <row r="1895" spans="1:30">
      <c r="A1895" s="56">
        <f t="shared" si="492"/>
        <v>1895</v>
      </c>
      <c r="B1895" s="55">
        <f t="shared" si="493"/>
        <v>1846</v>
      </c>
      <c r="C1895" s="97" t="s">
        <v>4059</v>
      </c>
      <c r="D1895" s="97" t="s">
        <v>7</v>
      </c>
      <c r="E1895" s="237" t="s">
        <v>2968</v>
      </c>
      <c r="F1895" s="98" t="s">
        <v>2968</v>
      </c>
      <c r="G1895" s="99">
        <v>0</v>
      </c>
      <c r="H1895" s="99">
        <v>0</v>
      </c>
      <c r="I1895" s="185" t="s">
        <v>1</v>
      </c>
      <c r="J1895" s="164" t="s">
        <v>1555</v>
      </c>
      <c r="K1895" s="100" t="s">
        <v>4289</v>
      </c>
      <c r="L1895" s="97"/>
      <c r="M1895" s="102" t="s">
        <v>2967</v>
      </c>
      <c r="N1895" s="102"/>
      <c r="O1895"/>
      <c r="P1895" t="str">
        <f t="shared" si="494"/>
        <v/>
      </c>
      <c r="Q1895" t="str">
        <f>IF(ISNA(VLOOKUP(AC1895,#REF!,1)),"//","")</f>
        <v/>
      </c>
      <c r="R1895"/>
      <c r="S1895" s="43" t="e">
        <f t="shared" si="485"/>
        <v>#REF!</v>
      </c>
      <c r="T1895" s="92" t="s">
        <v>2983</v>
      </c>
      <c r="U1895" s="70" t="s">
        <v>2444</v>
      </c>
      <c r="V1895" s="70" t="s">
        <v>2444</v>
      </c>
      <c r="W1895" s="44" t="str">
        <f t="shared" si="486"/>
        <v/>
      </c>
      <c r="X1895" s="25" t="str">
        <f t="shared" si="487"/>
        <v/>
      </c>
      <c r="Y1895" s="1">
        <f t="shared" si="488"/>
        <v>1846</v>
      </c>
      <c r="Z1895" t="str">
        <f t="shared" si="489"/>
        <v>ITM_HASH_JM</v>
      </c>
      <c r="AA1895" s="161" t="str">
        <f>IF(ISNA(VLOOKUP(X1895,Sheet2!J:J,1,0)),"//","")</f>
        <v/>
      </c>
      <c r="AC1895" s="110" t="str">
        <f t="shared" si="490"/>
        <v/>
      </c>
      <c r="AD1895" t="b">
        <f t="shared" si="491"/>
        <v>1</v>
      </c>
    </row>
    <row r="1896" spans="1:30" s="118" customFormat="1">
      <c r="A1896" s="56">
        <f t="shared" si="492"/>
        <v>1896</v>
      </c>
      <c r="B1896" s="55">
        <f t="shared" si="493"/>
        <v>1847</v>
      </c>
      <c r="C1896" s="215" t="s">
        <v>4822</v>
      </c>
      <c r="D1896" s="59" t="s">
        <v>7</v>
      </c>
      <c r="E1896" s="220" t="s">
        <v>4823</v>
      </c>
      <c r="F1896" s="220" t="s">
        <v>4823</v>
      </c>
      <c r="G1896" s="216">
        <v>0</v>
      </c>
      <c r="H1896" s="216">
        <v>0</v>
      </c>
      <c r="I1896" s="217" t="s">
        <v>3</v>
      </c>
      <c r="J1896" s="217" t="s">
        <v>1555</v>
      </c>
      <c r="K1896" s="218" t="s">
        <v>4289</v>
      </c>
      <c r="M1896" s="219" t="s">
        <v>4824</v>
      </c>
      <c r="N1896" s="219"/>
      <c r="P1896" s="118" t="str">
        <f t="shared" ref="P1896" si="495">IF(E1896=F1896,"","NOT EQUAL")</f>
        <v/>
      </c>
      <c r="Q1896" s="118" t="str">
        <f>IF(ISNA(VLOOKUP(AC1896,#REF!,1)),"//","")</f>
        <v/>
      </c>
      <c r="S1896" s="43" t="e">
        <f t="shared" si="485"/>
        <v>#REF!</v>
      </c>
      <c r="T1896" s="57" t="s">
        <v>2933</v>
      </c>
      <c r="U1896" s="161" t="s">
        <v>2444</v>
      </c>
      <c r="V1896" s="161" t="s">
        <v>2444</v>
      </c>
      <c r="W1896" s="44" t="str">
        <f t="shared" si="486"/>
        <v>"DRG"</v>
      </c>
      <c r="X1896" s="25" t="str">
        <f t="shared" si="487"/>
        <v>DRG</v>
      </c>
      <c r="Y1896" s="1">
        <f t="shared" si="488"/>
        <v>1847</v>
      </c>
      <c r="Z1896" t="str">
        <f t="shared" si="489"/>
        <v>ITM_DRG</v>
      </c>
      <c r="AA1896" s="161" t="str">
        <f>IF(ISNA(VLOOKUP(X1896,Sheet2!J:J,1,0)),"//","")</f>
        <v>//</v>
      </c>
      <c r="AC1896" s="110" t="str">
        <f t="shared" si="490"/>
        <v>DRG</v>
      </c>
      <c r="AD1896" t="b">
        <f t="shared" si="491"/>
        <v>1</v>
      </c>
    </row>
    <row r="1897" spans="1:30">
      <c r="A1897" s="56">
        <f t="shared" si="492"/>
        <v>1897</v>
      </c>
      <c r="B1897" s="55">
        <f t="shared" si="493"/>
        <v>1848</v>
      </c>
      <c r="C1897" s="97" t="s">
        <v>4060</v>
      </c>
      <c r="D1897" s="97" t="s">
        <v>7</v>
      </c>
      <c r="E1897" s="237" t="s">
        <v>3085</v>
      </c>
      <c r="F1897" s="98" t="s">
        <v>3085</v>
      </c>
      <c r="G1897" s="99">
        <v>0</v>
      </c>
      <c r="H1897" s="99">
        <v>0</v>
      </c>
      <c r="I1897" s="185" t="s">
        <v>1</v>
      </c>
      <c r="J1897" s="98" t="s">
        <v>1557</v>
      </c>
      <c r="K1897" s="100" t="s">
        <v>4125</v>
      </c>
      <c r="L1897" s="97" t="s">
        <v>3065</v>
      </c>
      <c r="M1897" s="102" t="s">
        <v>3086</v>
      </c>
      <c r="N1897" s="102"/>
      <c r="O1897"/>
      <c r="P1897" t="str">
        <f t="shared" si="494"/>
        <v/>
      </c>
      <c r="Q1897" t="str">
        <f>IF(ISNA(VLOOKUP(AC1897,#REF!,1)),"//","")</f>
        <v/>
      </c>
      <c r="R1897"/>
      <c r="S1897" s="43" t="e">
        <f t="shared" si="485"/>
        <v>#REF!</v>
      </c>
      <c r="T1897" s="92" t="s">
        <v>2955</v>
      </c>
      <c r="U1897" s="70" t="s">
        <v>2444</v>
      </c>
      <c r="V1897" s="70" t="s">
        <v>2444</v>
      </c>
      <c r="W1897" s="44" t="str">
        <f t="shared" si="486"/>
        <v/>
      </c>
      <c r="X1897" s="25" t="str">
        <f t="shared" si="487"/>
        <v/>
      </c>
      <c r="Y1897" s="1">
        <f t="shared" si="488"/>
        <v>1848</v>
      </c>
      <c r="Z1897" t="str">
        <f t="shared" si="489"/>
        <v>ITM_CLA</v>
      </c>
      <c r="AA1897" s="161" t="str">
        <f>IF(ISNA(VLOOKUP(X1897,Sheet2!J:J,1,0)),"//","")</f>
        <v/>
      </c>
      <c r="AC1897" s="110" t="str">
        <f t="shared" si="490"/>
        <v/>
      </c>
      <c r="AD1897" t="b">
        <f t="shared" si="491"/>
        <v>1</v>
      </c>
    </row>
    <row r="1898" spans="1:30">
      <c r="A1898" s="56">
        <f t="shared" si="492"/>
        <v>1898</v>
      </c>
      <c r="B1898" s="55">
        <f t="shared" si="493"/>
        <v>1849</v>
      </c>
      <c r="C1898" s="97" t="s">
        <v>4061</v>
      </c>
      <c r="D1898" s="97" t="s">
        <v>7</v>
      </c>
      <c r="E1898" s="237" t="s">
        <v>3087</v>
      </c>
      <c r="F1898" s="98" t="s">
        <v>3087</v>
      </c>
      <c r="G1898" s="99">
        <v>0</v>
      </c>
      <c r="H1898" s="99">
        <v>0</v>
      </c>
      <c r="I1898" s="185" t="s">
        <v>1</v>
      </c>
      <c r="J1898" s="98" t="s">
        <v>1557</v>
      </c>
      <c r="K1898" s="100" t="s">
        <v>4125</v>
      </c>
      <c r="L1898" s="97" t="s">
        <v>3065</v>
      </c>
      <c r="M1898" s="102" t="s">
        <v>3088</v>
      </c>
      <c r="N1898" s="102"/>
      <c r="O1898"/>
      <c r="P1898" t="str">
        <f t="shared" si="494"/>
        <v/>
      </c>
      <c r="Q1898" t="str">
        <f>IF(ISNA(VLOOKUP(AC1898,#REF!,1)),"//","")</f>
        <v/>
      </c>
      <c r="R1898"/>
      <c r="S1898" s="43" t="e">
        <f t="shared" si="485"/>
        <v>#REF!</v>
      </c>
      <c r="T1898" s="92" t="s">
        <v>2955</v>
      </c>
      <c r="U1898" s="70" t="s">
        <v>2444</v>
      </c>
      <c r="V1898" s="70" t="s">
        <v>2444</v>
      </c>
      <c r="W1898" s="44" t="str">
        <f t="shared" si="486"/>
        <v/>
      </c>
      <c r="X1898" s="25" t="str">
        <f t="shared" si="487"/>
        <v/>
      </c>
      <c r="Y1898" s="1">
        <f t="shared" si="488"/>
        <v>1849</v>
      </c>
      <c r="Z1898" t="str">
        <f t="shared" si="489"/>
        <v>ITM_CLN</v>
      </c>
      <c r="AA1898" s="161" t="str">
        <f>IF(ISNA(VLOOKUP(X1898,Sheet2!J:J,1,0)),"//","")</f>
        <v/>
      </c>
      <c r="AC1898" s="110" t="str">
        <f t="shared" si="490"/>
        <v/>
      </c>
      <c r="AD1898" t="b">
        <f t="shared" si="491"/>
        <v>1</v>
      </c>
    </row>
    <row r="1899" spans="1:30">
      <c r="A1899" s="56">
        <f t="shared" si="492"/>
        <v>1899</v>
      </c>
      <c r="B1899" s="55">
        <f t="shared" si="493"/>
        <v>1850</v>
      </c>
      <c r="C1899" s="97" t="s">
        <v>4043</v>
      </c>
      <c r="D1899" s="97" t="s">
        <v>4587</v>
      </c>
      <c r="E1899" s="98" t="s">
        <v>533</v>
      </c>
      <c r="F1899" s="98" t="s">
        <v>73</v>
      </c>
      <c r="G1899" s="99">
        <v>0</v>
      </c>
      <c r="H1899" s="99">
        <v>0</v>
      </c>
      <c r="I1899" s="185" t="s">
        <v>1</v>
      </c>
      <c r="J1899" s="98" t="s">
        <v>1556</v>
      </c>
      <c r="K1899" s="100" t="s">
        <v>4125</v>
      </c>
      <c r="L1899" s="97" t="s">
        <v>4589</v>
      </c>
      <c r="M1899" s="102" t="s">
        <v>4590</v>
      </c>
      <c r="N1899" s="102"/>
      <c r="O1899"/>
      <c r="P1899" t="str">
        <f t="shared" si="494"/>
        <v>NOT EQUAL</v>
      </c>
      <c r="Q1899" t="str">
        <f>IF(ISNA(VLOOKUP(AC1899,#REF!,1)),"//","")</f>
        <v/>
      </c>
      <c r="R1899"/>
      <c r="S1899" s="43" t="e">
        <f t="shared" si="485"/>
        <v>#REF!</v>
      </c>
      <c r="T1899" s="92" t="s">
        <v>2955</v>
      </c>
      <c r="U1899" s="70" t="s">
        <v>2444</v>
      </c>
      <c r="V1899" s="70" t="s">
        <v>2444</v>
      </c>
      <c r="W1899" s="44" t="str">
        <f t="shared" si="486"/>
        <v/>
      </c>
      <c r="X1899" s="25" t="str">
        <f t="shared" si="487"/>
        <v/>
      </c>
      <c r="Y1899" s="1">
        <f t="shared" si="488"/>
        <v>1850</v>
      </c>
      <c r="Z1899" t="str">
        <f t="shared" si="489"/>
        <v>ITM_DENANY</v>
      </c>
      <c r="AA1899" s="161" t="str">
        <f>IF(ISNA(VLOOKUP(X1899,Sheet2!J:J,1,0)),"//","")</f>
        <v/>
      </c>
      <c r="AC1899" s="110" t="str">
        <f t="shared" si="490"/>
        <v/>
      </c>
      <c r="AD1899" t="b">
        <f t="shared" si="491"/>
        <v>1</v>
      </c>
    </row>
    <row r="1900" spans="1:30">
      <c r="A1900" s="56">
        <f t="shared" si="492"/>
        <v>1900</v>
      </c>
      <c r="B1900" s="55">
        <f t="shared" si="493"/>
        <v>1851</v>
      </c>
      <c r="C1900" s="97" t="s">
        <v>4043</v>
      </c>
      <c r="D1900" s="97" t="s">
        <v>4588</v>
      </c>
      <c r="E1900" s="98" t="s">
        <v>533</v>
      </c>
      <c r="F1900" s="98" t="s">
        <v>74</v>
      </c>
      <c r="G1900" s="99">
        <v>0</v>
      </c>
      <c r="H1900" s="99">
        <v>0</v>
      </c>
      <c r="I1900" s="185" t="s">
        <v>1</v>
      </c>
      <c r="J1900" s="98" t="s">
        <v>1556</v>
      </c>
      <c r="K1900" s="100" t="s">
        <v>4125</v>
      </c>
      <c r="L1900" s="97" t="s">
        <v>4589</v>
      </c>
      <c r="M1900" s="102" t="s">
        <v>4591</v>
      </c>
      <c r="N1900" s="102"/>
      <c r="O1900"/>
      <c r="P1900" t="str">
        <f t="shared" si="494"/>
        <v>NOT EQUAL</v>
      </c>
      <c r="Q1900" t="str">
        <f>IF(ISNA(VLOOKUP(AC1900,#REF!,1)),"//","")</f>
        <v/>
      </c>
      <c r="R1900"/>
      <c r="S1900" s="43" t="e">
        <f t="shared" si="485"/>
        <v>#REF!</v>
      </c>
      <c r="T1900" s="92" t="s">
        <v>2955</v>
      </c>
      <c r="U1900" s="70" t="s">
        <v>2444</v>
      </c>
      <c r="V1900" s="70" t="s">
        <v>2444</v>
      </c>
      <c r="W1900" s="44" t="str">
        <f t="shared" si="486"/>
        <v/>
      </c>
      <c r="X1900" s="25" t="str">
        <f t="shared" si="487"/>
        <v/>
      </c>
      <c r="Y1900" s="1">
        <f t="shared" si="488"/>
        <v>1851</v>
      </c>
      <c r="Z1900" t="str">
        <f t="shared" si="489"/>
        <v>ITM_DENFIX</v>
      </c>
      <c r="AA1900" s="161" t="str">
        <f>IF(ISNA(VLOOKUP(X1900,Sheet2!J:J,1,0)),"//","")</f>
        <v/>
      </c>
      <c r="AC1900" s="110" t="str">
        <f t="shared" si="490"/>
        <v/>
      </c>
      <c r="AD1900" t="b">
        <f t="shared" si="491"/>
        <v>1</v>
      </c>
    </row>
    <row r="1901" spans="1:30">
      <c r="A1901" s="56">
        <f t="shared" si="492"/>
        <v>1901</v>
      </c>
      <c r="B1901" s="55">
        <f t="shared" si="493"/>
        <v>1852</v>
      </c>
      <c r="C1901" s="97" t="s">
        <v>4105</v>
      </c>
      <c r="D1901" s="97" t="s">
        <v>7</v>
      </c>
      <c r="E1901" s="98" t="s">
        <v>533</v>
      </c>
      <c r="F1901" s="102" t="s">
        <v>4129</v>
      </c>
      <c r="G1901" s="122">
        <v>0</v>
      </c>
      <c r="H1901" s="122">
        <v>0</v>
      </c>
      <c r="I1901" s="185" t="s">
        <v>1</v>
      </c>
      <c r="J1901" s="98" t="s">
        <v>1556</v>
      </c>
      <c r="K1901" s="102" t="s">
        <v>4125</v>
      </c>
      <c r="L1901" s="101" t="s">
        <v>4126</v>
      </c>
      <c r="M1901" s="102" t="s">
        <v>4130</v>
      </c>
      <c r="N1901" s="102"/>
      <c r="O1901"/>
      <c r="P1901" t="str">
        <f t="shared" si="494"/>
        <v>NOT EQUAL</v>
      </c>
      <c r="Q1901" t="str">
        <f>IF(ISNA(VLOOKUP(AC1901,#REF!,1)),"//","")</f>
        <v/>
      </c>
      <c r="R1901"/>
      <c r="S1901" s="43" t="e">
        <f t="shared" si="485"/>
        <v>#REF!</v>
      </c>
      <c r="T1901" s="92" t="s">
        <v>2955</v>
      </c>
      <c r="U1901" s="70"/>
      <c r="V1901" s="70" t="s">
        <v>4131</v>
      </c>
      <c r="W1901" s="44" t="str">
        <f t="shared" si="486"/>
        <v/>
      </c>
      <c r="X1901" s="25" t="str">
        <f t="shared" si="487"/>
        <v>CASEUP</v>
      </c>
      <c r="Y1901" s="1">
        <f t="shared" si="488"/>
        <v>1852</v>
      </c>
      <c r="Z1901" t="str">
        <f t="shared" si="489"/>
        <v>CHR_caseUP</v>
      </c>
      <c r="AA1901" s="161" t="str">
        <f>IF(ISNA(VLOOKUP(X1901,Sheet2!J:J,1,0)),"//","")</f>
        <v/>
      </c>
      <c r="AC1901" s="110" t="str">
        <f t="shared" si="490"/>
        <v/>
      </c>
      <c r="AD1901" t="b">
        <f t="shared" si="491"/>
        <v>0</v>
      </c>
    </row>
    <row r="1902" spans="1:30">
      <c r="A1902" s="56">
        <f t="shared" si="492"/>
        <v>1902</v>
      </c>
      <c r="B1902" s="55">
        <f t="shared" si="493"/>
        <v>1853</v>
      </c>
      <c r="C1902" s="97" t="s">
        <v>4105</v>
      </c>
      <c r="D1902" s="97" t="s">
        <v>7</v>
      </c>
      <c r="E1902" s="98" t="s">
        <v>533</v>
      </c>
      <c r="F1902" s="98" t="s">
        <v>4132</v>
      </c>
      <c r="G1902" s="99">
        <v>0</v>
      </c>
      <c r="H1902" s="99">
        <v>0</v>
      </c>
      <c r="I1902" s="185" t="s">
        <v>1</v>
      </c>
      <c r="J1902" s="98" t="s">
        <v>1556</v>
      </c>
      <c r="K1902" s="102" t="s">
        <v>4125</v>
      </c>
      <c r="L1902" s="97" t="s">
        <v>4126</v>
      </c>
      <c r="M1902" s="102" t="s">
        <v>4133</v>
      </c>
      <c r="N1902" s="102"/>
      <c r="O1902"/>
      <c r="P1902" t="str">
        <f t="shared" si="494"/>
        <v>NOT EQUAL</v>
      </c>
      <c r="Q1902" t="str">
        <f>IF(ISNA(VLOOKUP(AC1902,#REF!,1)),"//","")</f>
        <v/>
      </c>
      <c r="R1902"/>
      <c r="S1902" s="43" t="e">
        <f t="shared" si="485"/>
        <v>#REF!</v>
      </c>
      <c r="T1902" s="92" t="s">
        <v>2955</v>
      </c>
      <c r="U1902" s="70" t="s">
        <v>2444</v>
      </c>
      <c r="V1902" s="70" t="s">
        <v>4134</v>
      </c>
      <c r="W1902" s="44" t="str">
        <f t="shared" si="486"/>
        <v/>
      </c>
      <c r="X1902" s="25" t="str">
        <f t="shared" si="487"/>
        <v>CASEDN</v>
      </c>
      <c r="Y1902" s="1">
        <f t="shared" si="488"/>
        <v>1853</v>
      </c>
      <c r="Z1902" t="str">
        <f t="shared" si="489"/>
        <v>CHR_caseDN</v>
      </c>
      <c r="AA1902" s="161" t="str">
        <f>IF(ISNA(VLOOKUP(X1902,Sheet2!J:J,1,0)),"//","")</f>
        <v/>
      </c>
      <c r="AC1902" s="110" t="str">
        <f t="shared" si="490"/>
        <v/>
      </c>
      <c r="AD1902" t="b">
        <f t="shared" si="491"/>
        <v>0</v>
      </c>
    </row>
    <row r="1903" spans="1:30">
      <c r="A1903" s="56">
        <f t="shared" si="492"/>
        <v>1903</v>
      </c>
      <c r="B1903" s="55">
        <f t="shared" si="493"/>
        <v>1854</v>
      </c>
      <c r="C1903" s="97" t="s">
        <v>4062</v>
      </c>
      <c r="D1903" s="97" t="s">
        <v>7</v>
      </c>
      <c r="E1903" s="98" t="s">
        <v>2549</v>
      </c>
      <c r="F1903" s="98" t="s">
        <v>2549</v>
      </c>
      <c r="G1903" s="99">
        <v>0</v>
      </c>
      <c r="H1903" s="99">
        <v>0</v>
      </c>
      <c r="I1903" s="180" t="s">
        <v>3</v>
      </c>
      <c r="J1903" s="98" t="s">
        <v>1556</v>
      </c>
      <c r="K1903" s="100" t="s">
        <v>4125</v>
      </c>
      <c r="L1903" s="97"/>
      <c r="M1903" s="102" t="s">
        <v>2548</v>
      </c>
      <c r="N1903" s="102"/>
      <c r="O1903"/>
      <c r="P1903" t="str">
        <f t="shared" ref="P1903" si="496">IF(E1903=F1903,"","NOT EQUAL")</f>
        <v/>
      </c>
      <c r="Q1903" t="str">
        <f>IF(ISNA(VLOOKUP(AC1903,#REF!,1)),"//","")</f>
        <v/>
      </c>
      <c r="R1903"/>
      <c r="S1903" s="43" t="e">
        <f t="shared" si="485"/>
        <v>#REF!</v>
      </c>
      <c r="T1903" s="92"/>
      <c r="U1903" s="70" t="s">
        <v>2868</v>
      </c>
      <c r="V1903" s="70"/>
      <c r="W1903" s="44" t="str">
        <f t="shared" si="486"/>
        <v>"LISTXY"</v>
      </c>
      <c r="X1903" s="25" t="str">
        <f t="shared" si="487"/>
        <v>LISTXY</v>
      </c>
      <c r="Y1903" s="1">
        <f t="shared" si="488"/>
        <v>1854</v>
      </c>
      <c r="Z1903" t="str">
        <f t="shared" si="489"/>
        <v>ITM_LISTXY</v>
      </c>
      <c r="AA1903" s="161" t="str">
        <f>IF(ISNA(VLOOKUP(X1903,Sheet2!J:J,1,0)),"//","")</f>
        <v/>
      </c>
      <c r="AC1903" s="110" t="str">
        <f t="shared" si="490"/>
        <v>LISTXY</v>
      </c>
      <c r="AD1903" t="b">
        <f t="shared" si="491"/>
        <v>1</v>
      </c>
    </row>
    <row r="1904" spans="1:30" s="49" customFormat="1">
      <c r="A1904" s="56">
        <f t="shared" si="492"/>
        <v>1904</v>
      </c>
      <c r="B1904" s="55">
        <f t="shared" si="493"/>
        <v>1855</v>
      </c>
      <c r="C1904" s="97" t="s">
        <v>4063</v>
      </c>
      <c r="D1904" s="97" t="s">
        <v>1045</v>
      </c>
      <c r="E1904" s="98" t="s">
        <v>1539</v>
      </c>
      <c r="F1904" s="98" t="s">
        <v>1539</v>
      </c>
      <c r="G1904" s="99">
        <v>0</v>
      </c>
      <c r="H1904" s="99">
        <v>0</v>
      </c>
      <c r="I1904" s="180" t="s">
        <v>3</v>
      </c>
      <c r="J1904" s="98" t="s">
        <v>1555</v>
      </c>
      <c r="K1904" s="100" t="s">
        <v>4289</v>
      </c>
      <c r="L1904" s="101" t="s">
        <v>1063</v>
      </c>
      <c r="M1904" s="102" t="s">
        <v>2392</v>
      </c>
      <c r="N1904" s="102"/>
      <c r="Q1904" s="49" t="str">
        <f>IF(ISNA(VLOOKUP(AC1904,#REF!,1)),"//","")</f>
        <v/>
      </c>
      <c r="S1904" s="43" t="e">
        <f t="shared" si="485"/>
        <v>#REF!</v>
      </c>
      <c r="T1904" s="92" t="s">
        <v>2962</v>
      </c>
      <c r="U1904" s="70" t="s">
        <v>2444</v>
      </c>
      <c r="V1904" s="70" t="s">
        <v>2444</v>
      </c>
      <c r="W1904" s="44" t="str">
        <f t="shared" si="486"/>
        <v>"ERPN?"</v>
      </c>
      <c r="X1904" s="25" t="str">
        <f t="shared" si="487"/>
        <v>ERPN?</v>
      </c>
      <c r="Y1904" s="1">
        <f t="shared" si="488"/>
        <v>1855</v>
      </c>
      <c r="Z1904" t="str">
        <f t="shared" si="489"/>
        <v>ITM_SH_ERPN</v>
      </c>
      <c r="AA1904" s="161" t="str">
        <f>IF(ISNA(VLOOKUP(X1904,Sheet2!J:J,1,0)),"//","")</f>
        <v>//</v>
      </c>
      <c r="AC1904" s="110" t="str">
        <f t="shared" si="490"/>
        <v>ERPN?</v>
      </c>
      <c r="AD1904" t="b">
        <f t="shared" si="491"/>
        <v>1</v>
      </c>
    </row>
    <row r="1905" spans="1:30">
      <c r="A1905" s="56">
        <f t="shared" si="492"/>
        <v>1905</v>
      </c>
      <c r="B1905" s="55">
        <f t="shared" si="493"/>
        <v>1856</v>
      </c>
      <c r="C1905" s="97" t="s">
        <v>4064</v>
      </c>
      <c r="D1905" s="97" t="s">
        <v>7</v>
      </c>
      <c r="E1905" s="98" t="s">
        <v>533</v>
      </c>
      <c r="F1905" s="98" t="s">
        <v>2897</v>
      </c>
      <c r="G1905" s="99">
        <v>0</v>
      </c>
      <c r="H1905" s="99">
        <v>0</v>
      </c>
      <c r="I1905" s="185" t="s">
        <v>1</v>
      </c>
      <c r="J1905" s="98" t="s">
        <v>1555</v>
      </c>
      <c r="K1905" s="100" t="s">
        <v>4125</v>
      </c>
      <c r="L1905" s="97"/>
      <c r="M1905" s="102" t="s">
        <v>2898</v>
      </c>
      <c r="N1905" s="102"/>
      <c r="O1905"/>
      <c r="P1905" t="str">
        <f t="shared" si="494"/>
        <v>NOT EQUAL</v>
      </c>
      <c r="Q1905" t="str">
        <f>IF(ISNA(VLOOKUP(AC1905,#REF!,1)),"//","")</f>
        <v/>
      </c>
      <c r="R1905"/>
      <c r="S1905" s="43" t="e">
        <f t="shared" si="485"/>
        <v>#REF!</v>
      </c>
      <c r="T1905" s="92" t="s">
        <v>2962</v>
      </c>
      <c r="U1905" s="70" t="s">
        <v>2444</v>
      </c>
      <c r="V1905" s="70" t="s">
        <v>2444</v>
      </c>
      <c r="W1905" s="44" t="str">
        <f t="shared" si="486"/>
        <v/>
      </c>
      <c r="X1905" s="25" t="str">
        <f t="shared" si="487"/>
        <v/>
      </c>
      <c r="Y1905" s="1">
        <f t="shared" si="488"/>
        <v>1856</v>
      </c>
      <c r="Z1905" t="str">
        <f t="shared" si="489"/>
        <v>ITM_SYS_FREE_RAM</v>
      </c>
      <c r="AA1905" s="161" t="str">
        <f>IF(ISNA(VLOOKUP(X1905,Sheet2!J:J,1,0)),"//","")</f>
        <v/>
      </c>
      <c r="AC1905" s="110" t="str">
        <f t="shared" si="490"/>
        <v/>
      </c>
      <c r="AD1905" t="b">
        <f t="shared" si="491"/>
        <v>1</v>
      </c>
    </row>
    <row r="1906" spans="1:30">
      <c r="A1906" s="56">
        <f t="shared" si="492"/>
        <v>1906</v>
      </c>
      <c r="B1906" s="55">
        <f t="shared" si="493"/>
        <v>1857</v>
      </c>
      <c r="C1906" s="97" t="s">
        <v>4105</v>
      </c>
      <c r="D1906" s="97" t="s">
        <v>7</v>
      </c>
      <c r="E1906" s="100" t="s">
        <v>533</v>
      </c>
      <c r="F1906" s="100" t="s">
        <v>2479</v>
      </c>
      <c r="G1906" s="104">
        <v>0</v>
      </c>
      <c r="H1906" s="104">
        <v>0</v>
      </c>
      <c r="I1906" s="183" t="s">
        <v>16</v>
      </c>
      <c r="J1906" s="98" t="s">
        <v>1556</v>
      </c>
      <c r="K1906" s="100" t="s">
        <v>4125</v>
      </c>
      <c r="L1906" s="97" t="s">
        <v>2478</v>
      </c>
      <c r="M1906" s="102" t="s">
        <v>2425</v>
      </c>
      <c r="N1906" s="102"/>
      <c r="O1906"/>
      <c r="P1906" t="str">
        <f t="shared" si="494"/>
        <v>NOT EQUAL</v>
      </c>
      <c r="Q1906" t="str">
        <f>IF(ISNA(VLOOKUP(AC1906,#REF!,1)),"//","")</f>
        <v/>
      </c>
      <c r="R1906"/>
      <c r="S1906" s="43" t="e">
        <f t="shared" si="485"/>
        <v>#REF!</v>
      </c>
      <c r="T1906" s="92" t="s">
        <v>2988</v>
      </c>
      <c r="U1906" s="70" t="s">
        <v>2444</v>
      </c>
      <c r="V1906" s="70" t="s">
        <v>2444</v>
      </c>
      <c r="W1906" s="44" t="str">
        <f t="shared" si="486"/>
        <v/>
      </c>
      <c r="X1906" s="25" t="str">
        <f t="shared" si="487"/>
        <v/>
      </c>
      <c r="Y1906" s="1">
        <f t="shared" si="488"/>
        <v>1857</v>
      </c>
      <c r="Z1906" t="str">
        <f t="shared" si="489"/>
        <v>MNU_INL_TST</v>
      </c>
      <c r="AA1906" s="161" t="str">
        <f>IF(ISNA(VLOOKUP(X1906,Sheet2!J:J,1,0)),"//","")</f>
        <v/>
      </c>
      <c r="AC1906" s="110" t="str">
        <f t="shared" si="490"/>
        <v/>
      </c>
      <c r="AD1906" t="b">
        <f t="shared" si="491"/>
        <v>1</v>
      </c>
    </row>
    <row r="1907" spans="1:30">
      <c r="A1907" s="56">
        <f t="shared" si="492"/>
        <v>1907</v>
      </c>
      <c r="B1907" s="55">
        <f t="shared" si="493"/>
        <v>1858</v>
      </c>
      <c r="C1907" s="97" t="s">
        <v>4065</v>
      </c>
      <c r="D1907" s="97" t="s">
        <v>2892</v>
      </c>
      <c r="E1907" s="98" t="s">
        <v>533</v>
      </c>
      <c r="F1907" s="98" t="s">
        <v>2480</v>
      </c>
      <c r="G1907" s="99">
        <v>0</v>
      </c>
      <c r="H1907" s="99">
        <v>0</v>
      </c>
      <c r="I1907" s="185" t="s">
        <v>1</v>
      </c>
      <c r="J1907" s="98" t="s">
        <v>1556</v>
      </c>
      <c r="K1907" s="100" t="s">
        <v>4125</v>
      </c>
      <c r="L1907" s="97" t="s">
        <v>2478</v>
      </c>
      <c r="M1907" s="102" t="s">
        <v>2483</v>
      </c>
      <c r="N1907" s="102"/>
      <c r="O1907" s="17"/>
      <c r="P1907" t="str">
        <f t="shared" ref="P1907:P1970" si="497">IF(E1907=F1907,"","NOT EQUAL")</f>
        <v>NOT EQUAL</v>
      </c>
      <c r="Q1907" s="17" t="str">
        <f>IF(ISNA(VLOOKUP(AC1907,#REF!,1)),"//","")</f>
        <v/>
      </c>
      <c r="R1907" s="17"/>
      <c r="S1907" s="43" t="e">
        <f t="shared" si="485"/>
        <v>#REF!</v>
      </c>
      <c r="T1907" s="92" t="s">
        <v>2988</v>
      </c>
      <c r="U1907" s="70" t="s">
        <v>2444</v>
      </c>
      <c r="V1907" s="70" t="s">
        <v>2444</v>
      </c>
      <c r="W1907" s="44" t="str">
        <f t="shared" si="486"/>
        <v/>
      </c>
      <c r="X1907" s="25" t="str">
        <f t="shared" si="487"/>
        <v/>
      </c>
      <c r="Y1907" s="1">
        <f t="shared" si="488"/>
        <v>1858</v>
      </c>
      <c r="Z1907" t="str">
        <f t="shared" si="489"/>
        <v>ITM_TEST</v>
      </c>
      <c r="AA1907" s="161" t="str">
        <f>IF(ISNA(VLOOKUP(X1907,Sheet2!J:J,1,0)),"//","")</f>
        <v/>
      </c>
      <c r="AC1907" s="110" t="str">
        <f t="shared" si="490"/>
        <v/>
      </c>
      <c r="AD1907" t="b">
        <f t="shared" si="491"/>
        <v>1</v>
      </c>
    </row>
    <row r="1908" spans="1:30">
      <c r="A1908" s="56">
        <f t="shared" si="492"/>
        <v>1908</v>
      </c>
      <c r="B1908" s="55">
        <f t="shared" si="493"/>
        <v>1859</v>
      </c>
      <c r="C1908" s="97" t="s">
        <v>4066</v>
      </c>
      <c r="D1908" s="97" t="s">
        <v>7</v>
      </c>
      <c r="E1908" s="98" t="s">
        <v>533</v>
      </c>
      <c r="F1908" s="98" t="s">
        <v>2481</v>
      </c>
      <c r="G1908" s="99">
        <v>0</v>
      </c>
      <c r="H1908" s="99">
        <v>0</v>
      </c>
      <c r="I1908" s="185" t="s">
        <v>1</v>
      </c>
      <c r="J1908" s="98" t="s">
        <v>1555</v>
      </c>
      <c r="K1908" s="100" t="s">
        <v>4125</v>
      </c>
      <c r="L1908" s="97" t="s">
        <v>2478</v>
      </c>
      <c r="M1908" s="102" t="s">
        <v>2484</v>
      </c>
      <c r="N1908" s="102"/>
      <c r="O1908" s="17"/>
      <c r="P1908" t="str">
        <f t="shared" si="497"/>
        <v>NOT EQUAL</v>
      </c>
      <c r="Q1908" s="17" t="str">
        <f>IF(ISNA(VLOOKUP(AC1908,#REF!,1)),"//","")</f>
        <v/>
      </c>
      <c r="R1908" s="17"/>
      <c r="S1908" s="43" t="e">
        <f t="shared" si="485"/>
        <v>#REF!</v>
      </c>
      <c r="T1908" s="92" t="s">
        <v>2988</v>
      </c>
      <c r="U1908" s="70" t="s">
        <v>2444</v>
      </c>
      <c r="V1908" s="70" t="s">
        <v>2444</v>
      </c>
      <c r="W1908" s="44" t="str">
        <f t="shared" si="486"/>
        <v/>
      </c>
      <c r="X1908" s="25" t="str">
        <f t="shared" si="487"/>
        <v/>
      </c>
      <c r="Y1908" s="1">
        <f t="shared" si="488"/>
        <v>1859</v>
      </c>
      <c r="Z1908" t="str">
        <f t="shared" si="489"/>
        <v>ITM_GET_TEST_BS</v>
      </c>
      <c r="AA1908" s="161" t="str">
        <f>IF(ISNA(VLOOKUP(X1908,Sheet2!J:J,1,0)),"//","")</f>
        <v/>
      </c>
      <c r="AC1908" s="110" t="str">
        <f t="shared" si="490"/>
        <v/>
      </c>
      <c r="AD1908" t="b">
        <f t="shared" si="491"/>
        <v>1</v>
      </c>
    </row>
    <row r="1909" spans="1:30">
      <c r="A1909" s="56">
        <f t="shared" si="492"/>
        <v>1909</v>
      </c>
      <c r="B1909" s="55">
        <f t="shared" si="493"/>
        <v>1860</v>
      </c>
      <c r="C1909" s="97" t="s">
        <v>4067</v>
      </c>
      <c r="D1909" s="97" t="s">
        <v>7</v>
      </c>
      <c r="E1909" s="98" t="s">
        <v>533</v>
      </c>
      <c r="F1909" s="98" t="s">
        <v>2482</v>
      </c>
      <c r="G1909" s="99">
        <v>0</v>
      </c>
      <c r="H1909" s="99">
        <v>0</v>
      </c>
      <c r="I1909" s="185" t="s">
        <v>1</v>
      </c>
      <c r="J1909" s="98" t="s">
        <v>1555</v>
      </c>
      <c r="K1909" s="100" t="s">
        <v>4125</v>
      </c>
      <c r="L1909" s="97" t="s">
        <v>2478</v>
      </c>
      <c r="M1909" s="102" t="s">
        <v>2485</v>
      </c>
      <c r="N1909" s="102"/>
      <c r="O1909" s="17"/>
      <c r="P1909" t="str">
        <f t="shared" si="497"/>
        <v>NOT EQUAL</v>
      </c>
      <c r="Q1909" s="17" t="str">
        <f>IF(ISNA(VLOOKUP(AC1909,#REF!,1)),"//","")</f>
        <v/>
      </c>
      <c r="R1909" s="17"/>
      <c r="S1909" s="43" t="e">
        <f t="shared" si="485"/>
        <v>#REF!</v>
      </c>
      <c r="T1909" s="92" t="s">
        <v>2988</v>
      </c>
      <c r="U1909" s="70" t="s">
        <v>2444</v>
      </c>
      <c r="V1909" s="70" t="s">
        <v>2444</v>
      </c>
      <c r="W1909" s="44" t="str">
        <f t="shared" si="486"/>
        <v/>
      </c>
      <c r="X1909" s="25" t="str">
        <f t="shared" si="487"/>
        <v/>
      </c>
      <c r="Y1909" s="1">
        <f t="shared" si="488"/>
        <v>1860</v>
      </c>
      <c r="Z1909" t="str">
        <f t="shared" si="489"/>
        <v>ITM_SET_TEST_BS</v>
      </c>
      <c r="AA1909" s="161" t="str">
        <f>IF(ISNA(VLOOKUP(X1909,Sheet2!J:J,1,0)),"//","")</f>
        <v/>
      </c>
      <c r="AC1909" s="110" t="str">
        <f t="shared" si="490"/>
        <v/>
      </c>
      <c r="AD1909" t="b">
        <f t="shared" si="491"/>
        <v>1</v>
      </c>
    </row>
    <row r="1910" spans="1:30">
      <c r="A1910" s="56">
        <f t="shared" si="492"/>
        <v>1910</v>
      </c>
      <c r="B1910" s="55">
        <f t="shared" si="493"/>
        <v>1861</v>
      </c>
      <c r="C1910" s="97" t="s">
        <v>4068</v>
      </c>
      <c r="D1910" s="97" t="s">
        <v>1161</v>
      </c>
      <c r="E1910" s="98" t="s">
        <v>1552</v>
      </c>
      <c r="F1910" s="98" t="s">
        <v>1552</v>
      </c>
      <c r="G1910" s="99">
        <v>0</v>
      </c>
      <c r="H1910" s="99">
        <v>0</v>
      </c>
      <c r="I1910" s="180" t="s">
        <v>3</v>
      </c>
      <c r="J1910" s="98" t="s">
        <v>1556</v>
      </c>
      <c r="K1910" s="100" t="s">
        <v>4125</v>
      </c>
      <c r="L1910" s="97" t="s">
        <v>1116</v>
      </c>
      <c r="M1910" s="102" t="s">
        <v>2438</v>
      </c>
      <c r="N1910" s="102"/>
      <c r="O1910" s="17"/>
      <c r="P1910" t="str">
        <f t="shared" si="497"/>
        <v/>
      </c>
      <c r="Q1910" s="17" t="str">
        <f>IF(ISNA(VLOOKUP(AC1910,#REF!,1)),"//","")</f>
        <v/>
      </c>
      <c r="R1910" s="17"/>
      <c r="S1910" s="43" t="e">
        <f t="shared" si="485"/>
        <v>#REF!</v>
      </c>
      <c r="T1910" s="92" t="s">
        <v>2991</v>
      </c>
      <c r="U1910" s="70" t="s">
        <v>2444</v>
      </c>
      <c r="V1910" s="70" t="s">
        <v>2444</v>
      </c>
      <c r="W1910" s="44" t="str">
        <f t="shared" si="486"/>
        <v/>
      </c>
      <c r="X1910" s="25" t="str">
        <f t="shared" si="487"/>
        <v/>
      </c>
      <c r="Y1910" s="1">
        <f t="shared" si="488"/>
        <v>1861</v>
      </c>
      <c r="Z1910" t="str">
        <f t="shared" si="489"/>
        <v>ITM_INP_DEF_DP</v>
      </c>
      <c r="AA1910" s="161" t="str">
        <f>IF(ISNA(VLOOKUP(X1910,Sheet2!J:J,1,0)),"//","")</f>
        <v/>
      </c>
      <c r="AC1910" s="110" t="str">
        <f t="shared" si="490"/>
        <v/>
      </c>
      <c r="AD1910" t="b">
        <f t="shared" si="491"/>
        <v>1</v>
      </c>
    </row>
    <row r="1911" spans="1:30">
      <c r="A1911" s="56">
        <f t="shared" si="492"/>
        <v>1911</v>
      </c>
      <c r="B1911" s="55">
        <f t="shared" si="493"/>
        <v>1862</v>
      </c>
      <c r="C1911" s="97" t="s">
        <v>4063</v>
      </c>
      <c r="D1911" s="97" t="s">
        <v>1117</v>
      </c>
      <c r="E1911" s="98" t="s">
        <v>533</v>
      </c>
      <c r="F1911" s="98" t="s">
        <v>4631</v>
      </c>
      <c r="G1911" s="99">
        <v>0</v>
      </c>
      <c r="H1911" s="99">
        <v>0</v>
      </c>
      <c r="I1911" s="185" t="s">
        <v>1</v>
      </c>
      <c r="J1911" s="98" t="s">
        <v>1556</v>
      </c>
      <c r="K1911" s="100" t="s">
        <v>4125</v>
      </c>
      <c r="L1911" s="97" t="s">
        <v>1116</v>
      </c>
      <c r="M1911" s="102" t="s">
        <v>2439</v>
      </c>
      <c r="N1911" s="102"/>
      <c r="O1911"/>
      <c r="P1911" t="str">
        <f t="shared" si="497"/>
        <v>NOT EQUAL</v>
      </c>
      <c r="Q1911" t="str">
        <f>IF(ISNA(VLOOKUP(AC1911,#REF!,1)),"//","")</f>
        <v/>
      </c>
      <c r="R1911"/>
      <c r="S1911" s="43" t="e">
        <f t="shared" si="485"/>
        <v>#REF!</v>
      </c>
      <c r="T1911" s="92" t="s">
        <v>2991</v>
      </c>
      <c r="U1911" s="70" t="s">
        <v>2444</v>
      </c>
      <c r="V1911" s="70" t="s">
        <v>2444</v>
      </c>
      <c r="W1911" s="44" t="str">
        <f t="shared" si="486"/>
        <v/>
      </c>
      <c r="X1911" s="25" t="str">
        <f t="shared" si="487"/>
        <v/>
      </c>
      <c r="Y1911" s="1">
        <f t="shared" si="488"/>
        <v>1862</v>
      </c>
      <c r="Z1911" t="str">
        <f t="shared" si="489"/>
        <v>ITM_SH_INP_DEF</v>
      </c>
      <c r="AA1911" s="161" t="str">
        <f>IF(ISNA(VLOOKUP(X1911,Sheet2!J:J,1,0)),"//","")</f>
        <v/>
      </c>
      <c r="AC1911" s="110" t="str">
        <f t="shared" si="490"/>
        <v/>
      </c>
      <c r="AD1911" t="b">
        <f t="shared" si="491"/>
        <v>1</v>
      </c>
    </row>
    <row r="1912" spans="1:30">
      <c r="A1912" s="56">
        <f t="shared" si="492"/>
        <v>1912</v>
      </c>
      <c r="B1912" s="55">
        <f t="shared" si="493"/>
        <v>1863</v>
      </c>
      <c r="C1912" s="97" t="s">
        <v>4068</v>
      </c>
      <c r="D1912" s="97" t="s">
        <v>1162</v>
      </c>
      <c r="E1912" s="98" t="s">
        <v>1118</v>
      </c>
      <c r="F1912" s="98" t="s">
        <v>1118</v>
      </c>
      <c r="G1912" s="99">
        <v>0</v>
      </c>
      <c r="H1912" s="99">
        <v>0</v>
      </c>
      <c r="I1912" s="180" t="s">
        <v>3</v>
      </c>
      <c r="J1912" s="98" t="s">
        <v>1556</v>
      </c>
      <c r="K1912" s="100" t="s">
        <v>4125</v>
      </c>
      <c r="L1912" s="97" t="s">
        <v>1116</v>
      </c>
      <c r="M1912" s="102" t="s">
        <v>2440</v>
      </c>
      <c r="N1912" s="102"/>
      <c r="O1912"/>
      <c r="P1912" t="str">
        <f t="shared" si="497"/>
        <v/>
      </c>
      <c r="Q1912" t="str">
        <f>IF(ISNA(VLOOKUP(AC1912,#REF!,1)),"//","")</f>
        <v/>
      </c>
      <c r="R1912"/>
      <c r="S1912" s="43" t="e">
        <f t="shared" si="485"/>
        <v>#REF!</v>
      </c>
      <c r="T1912" s="92" t="s">
        <v>2991</v>
      </c>
      <c r="U1912" s="70" t="s">
        <v>2444</v>
      </c>
      <c r="V1912" s="70" t="s">
        <v>2444</v>
      </c>
      <c r="W1912" s="44" t="str">
        <f t="shared" si="486"/>
        <v/>
      </c>
      <c r="X1912" s="25" t="str">
        <f t="shared" si="487"/>
        <v/>
      </c>
      <c r="Y1912" s="1">
        <f t="shared" si="488"/>
        <v>1863</v>
      </c>
      <c r="Z1912" t="str">
        <f t="shared" si="489"/>
        <v>ITM_INP_DEF_CPXDP</v>
      </c>
      <c r="AA1912" s="161" t="str">
        <f>IF(ISNA(VLOOKUP(X1912,Sheet2!J:J,1,0)),"//","")</f>
        <v/>
      </c>
      <c r="AC1912" s="110" t="str">
        <f t="shared" si="490"/>
        <v/>
      </c>
      <c r="AD1912" t="b">
        <f t="shared" si="491"/>
        <v>1</v>
      </c>
    </row>
    <row r="1913" spans="1:30">
      <c r="A1913" s="56">
        <f t="shared" si="492"/>
        <v>1913</v>
      </c>
      <c r="B1913" s="55">
        <f t="shared" si="493"/>
        <v>1864</v>
      </c>
      <c r="C1913" s="97" t="s">
        <v>4068</v>
      </c>
      <c r="D1913" s="97" t="s">
        <v>1163</v>
      </c>
      <c r="E1913" s="98" t="s">
        <v>1553</v>
      </c>
      <c r="F1913" s="98" t="s">
        <v>1553</v>
      </c>
      <c r="G1913" s="99">
        <v>0</v>
      </c>
      <c r="H1913" s="99">
        <v>0</v>
      </c>
      <c r="I1913" s="180" t="s">
        <v>3</v>
      </c>
      <c r="J1913" s="98" t="s">
        <v>1556</v>
      </c>
      <c r="K1913" s="100" t="s">
        <v>4125</v>
      </c>
      <c r="L1913" s="97" t="s">
        <v>1116</v>
      </c>
      <c r="M1913" s="102" t="s">
        <v>2442</v>
      </c>
      <c r="N1913" s="102"/>
      <c r="O1913"/>
      <c r="P1913" t="str">
        <f t="shared" si="497"/>
        <v/>
      </c>
      <c r="Q1913" t="str">
        <f>IF(ISNA(VLOOKUP(AC1913,#REF!,1)),"//","")</f>
        <v/>
      </c>
      <c r="R1913"/>
      <c r="S1913" s="43" t="e">
        <f t="shared" si="485"/>
        <v>#REF!</v>
      </c>
      <c r="T1913" s="92" t="s">
        <v>2991</v>
      </c>
      <c r="U1913" s="70" t="s">
        <v>2444</v>
      </c>
      <c r="V1913" s="70" t="s">
        <v>2444</v>
      </c>
      <c r="W1913" s="44" t="str">
        <f t="shared" si="486"/>
        <v/>
      </c>
      <c r="X1913" s="25" t="str">
        <f t="shared" si="487"/>
        <v/>
      </c>
      <c r="Y1913" s="1">
        <f t="shared" si="488"/>
        <v>1864</v>
      </c>
      <c r="Z1913" t="str">
        <f t="shared" si="489"/>
        <v>ITM_INP_DEF_SI</v>
      </c>
      <c r="AA1913" s="161" t="str">
        <f>IF(ISNA(VLOOKUP(X1913,Sheet2!J:J,1,0)),"//","")</f>
        <v/>
      </c>
      <c r="AC1913" s="110" t="str">
        <f t="shared" si="490"/>
        <v/>
      </c>
      <c r="AD1913" t="b">
        <f t="shared" si="491"/>
        <v>1</v>
      </c>
    </row>
    <row r="1914" spans="1:30">
      <c r="A1914" s="56">
        <f t="shared" si="492"/>
        <v>1914</v>
      </c>
      <c r="B1914" s="55">
        <f t="shared" si="493"/>
        <v>1865</v>
      </c>
      <c r="C1914" s="97" t="s">
        <v>4068</v>
      </c>
      <c r="D1914" s="97" t="s">
        <v>1164</v>
      </c>
      <c r="E1914" s="98" t="s">
        <v>1554</v>
      </c>
      <c r="F1914" s="98" t="s">
        <v>1554</v>
      </c>
      <c r="G1914" s="99">
        <v>0</v>
      </c>
      <c r="H1914" s="99">
        <v>0</v>
      </c>
      <c r="I1914" s="180" t="s">
        <v>3</v>
      </c>
      <c r="J1914" s="98" t="s">
        <v>1556</v>
      </c>
      <c r="K1914" s="100" t="s">
        <v>4125</v>
      </c>
      <c r="L1914" s="97" t="s">
        <v>1116</v>
      </c>
      <c r="M1914" s="102" t="s">
        <v>2443</v>
      </c>
      <c r="N1914" s="102"/>
      <c r="O1914"/>
      <c r="P1914" t="str">
        <f t="shared" si="497"/>
        <v/>
      </c>
      <c r="Q1914" t="str">
        <f>IF(ISNA(VLOOKUP(AC1914,#REF!,1)),"//","")</f>
        <v/>
      </c>
      <c r="R1914"/>
      <c r="S1914" s="43" t="e">
        <f t="shared" si="485"/>
        <v>#REF!</v>
      </c>
      <c r="T1914" s="92" t="s">
        <v>2991</v>
      </c>
      <c r="U1914" s="70" t="s">
        <v>2444</v>
      </c>
      <c r="V1914" s="70" t="s">
        <v>2444</v>
      </c>
      <c r="W1914" s="44" t="str">
        <f t="shared" si="486"/>
        <v/>
      </c>
      <c r="X1914" s="25" t="str">
        <f t="shared" si="487"/>
        <v/>
      </c>
      <c r="Y1914" s="1">
        <f t="shared" si="488"/>
        <v>1865</v>
      </c>
      <c r="Z1914" t="str">
        <f t="shared" si="489"/>
        <v>ITM_INP_DEF_LI</v>
      </c>
      <c r="AA1914" s="161" t="str">
        <f>IF(ISNA(VLOOKUP(X1914,Sheet2!J:J,1,0)),"//","")</f>
        <v/>
      </c>
      <c r="AC1914" s="110" t="str">
        <f t="shared" si="490"/>
        <v/>
      </c>
      <c r="AD1914" t="b">
        <f t="shared" si="491"/>
        <v>1</v>
      </c>
    </row>
    <row r="1915" spans="1:30">
      <c r="A1915" s="56">
        <f t="shared" si="492"/>
        <v>1915</v>
      </c>
      <c r="B1915" s="55">
        <f t="shared" si="493"/>
        <v>1866</v>
      </c>
      <c r="C1915" s="97" t="s">
        <v>4069</v>
      </c>
      <c r="D1915" s="97" t="s">
        <v>2760</v>
      </c>
      <c r="E1915" s="98" t="s">
        <v>533</v>
      </c>
      <c r="F1915" s="98" t="s">
        <v>2766</v>
      </c>
      <c r="G1915" s="99">
        <v>0</v>
      </c>
      <c r="H1915" s="99">
        <v>0</v>
      </c>
      <c r="I1915" s="185" t="s">
        <v>1</v>
      </c>
      <c r="J1915" s="98" t="s">
        <v>1556</v>
      </c>
      <c r="K1915" s="100" t="s">
        <v>4125</v>
      </c>
      <c r="L1915" s="97" t="s">
        <v>2755</v>
      </c>
      <c r="M1915" s="102" t="s">
        <v>2756</v>
      </c>
      <c r="N1915" s="102"/>
      <c r="O1915"/>
      <c r="P1915" t="str">
        <f t="shared" si="497"/>
        <v>NOT EQUAL</v>
      </c>
      <c r="Q1915" t="str">
        <f>IF(ISNA(VLOOKUP(AC1915,#REF!,1)),"//","")</f>
        <v/>
      </c>
      <c r="R1915"/>
      <c r="S1915" s="43" t="e">
        <f t="shared" si="485"/>
        <v>#REF!</v>
      </c>
      <c r="T1915" s="92" t="s">
        <v>2986</v>
      </c>
      <c r="U1915" s="70" t="s">
        <v>2444</v>
      </c>
      <c r="V1915" s="70" t="s">
        <v>2444</v>
      </c>
      <c r="W1915" s="44" t="str">
        <f t="shared" si="486"/>
        <v/>
      </c>
      <c r="X1915" s="25" t="str">
        <f t="shared" si="487"/>
        <v/>
      </c>
      <c r="Y1915" s="1">
        <f t="shared" si="488"/>
        <v>1866</v>
      </c>
      <c r="Z1915" t="str">
        <f t="shared" si="489"/>
        <v>ITM_USER_V43</v>
      </c>
      <c r="AA1915" s="161" t="str">
        <f>IF(ISNA(VLOOKUP(X1915,Sheet2!J:J,1,0)),"//","")</f>
        <v/>
      </c>
      <c r="AC1915" s="110" t="str">
        <f t="shared" si="490"/>
        <v/>
      </c>
      <c r="AD1915" t="b">
        <f t="shared" si="491"/>
        <v>1</v>
      </c>
    </row>
    <row r="1916" spans="1:30">
      <c r="A1916" s="56">
        <f t="shared" si="492"/>
        <v>1916</v>
      </c>
      <c r="B1916" s="55">
        <f t="shared" si="493"/>
        <v>1867</v>
      </c>
      <c r="C1916" s="97" t="s">
        <v>4048</v>
      </c>
      <c r="D1916" s="97">
        <v>255</v>
      </c>
      <c r="E1916" s="235" t="s">
        <v>533</v>
      </c>
      <c r="F1916" s="100" t="s">
        <v>1100</v>
      </c>
      <c r="G1916" s="104">
        <v>0</v>
      </c>
      <c r="H1916" s="104">
        <v>0</v>
      </c>
      <c r="I1916" s="185" t="s">
        <v>1</v>
      </c>
      <c r="J1916" s="98" t="s">
        <v>1556</v>
      </c>
      <c r="K1916" s="100" t="s">
        <v>4125</v>
      </c>
      <c r="L1916" s="97" t="s">
        <v>1563</v>
      </c>
      <c r="M1916" s="102" t="s">
        <v>2419</v>
      </c>
      <c r="N1916" s="102"/>
      <c r="O1916"/>
      <c r="P1916" t="str">
        <f t="shared" si="497"/>
        <v>NOT EQUAL</v>
      </c>
      <c r="Q1916" t="str">
        <f>IF(ISNA(VLOOKUP(AC1916,#REF!,1)),"//","")</f>
        <v/>
      </c>
      <c r="R1916"/>
      <c r="S1916" s="43" t="e">
        <f t="shared" si="485"/>
        <v>#REF!</v>
      </c>
      <c r="T1916" s="92" t="s">
        <v>2986</v>
      </c>
      <c r="U1916" s="70" t="s">
        <v>2444</v>
      </c>
      <c r="V1916" s="70" t="s">
        <v>2444</v>
      </c>
      <c r="W1916" s="44" t="str">
        <f t="shared" si="486"/>
        <v/>
      </c>
      <c r="X1916" s="25" t="str">
        <f t="shared" si="487"/>
        <v/>
      </c>
      <c r="Y1916" s="1">
        <f t="shared" si="488"/>
        <v>1867</v>
      </c>
      <c r="Z1916" t="str">
        <f t="shared" si="489"/>
        <v>KEY_fg</v>
      </c>
      <c r="AA1916" s="161" t="str">
        <f>IF(ISNA(VLOOKUP(X1916,Sheet2!J:J,1,0)),"//","")</f>
        <v/>
      </c>
      <c r="AC1916" s="110" t="str">
        <f t="shared" si="490"/>
        <v/>
      </c>
      <c r="AD1916" t="b">
        <f t="shared" si="491"/>
        <v>1</v>
      </c>
    </row>
    <row r="1917" spans="1:30">
      <c r="A1917" s="56">
        <f t="shared" si="492"/>
        <v>1917</v>
      </c>
      <c r="B1917" s="55">
        <f t="shared" si="493"/>
        <v>1868</v>
      </c>
      <c r="C1917" s="97" t="s">
        <v>4069</v>
      </c>
      <c r="D1917" s="97" t="s">
        <v>1101</v>
      </c>
      <c r="E1917" s="235" t="s">
        <v>533</v>
      </c>
      <c r="F1917" s="98" t="s">
        <v>1558</v>
      </c>
      <c r="G1917" s="99">
        <v>0</v>
      </c>
      <c r="H1917" s="99">
        <v>0</v>
      </c>
      <c r="I1917" s="185" t="s">
        <v>1</v>
      </c>
      <c r="J1917" s="98" t="s">
        <v>1556</v>
      </c>
      <c r="K1917" s="100" t="s">
        <v>4125</v>
      </c>
      <c r="L1917" s="97"/>
      <c r="M1917" s="102" t="s">
        <v>2420</v>
      </c>
      <c r="N1917" s="102"/>
      <c r="O1917"/>
      <c r="P1917" t="str">
        <f t="shared" si="497"/>
        <v>NOT EQUAL</v>
      </c>
      <c r="Q1917" t="str">
        <f>IF(ISNA(VLOOKUP(AC1917,#REF!,1)),"//","")</f>
        <v/>
      </c>
      <c r="R1917"/>
      <c r="S1917" s="43" t="e">
        <f t="shared" si="485"/>
        <v>#REF!</v>
      </c>
      <c r="T1917" s="92" t="s">
        <v>2986</v>
      </c>
      <c r="U1917" s="70" t="s">
        <v>2444</v>
      </c>
      <c r="V1917" s="70" t="s">
        <v>2444</v>
      </c>
      <c r="W1917" s="44" t="str">
        <f t="shared" si="486"/>
        <v/>
      </c>
      <c r="X1917" s="25" t="str">
        <f t="shared" si="487"/>
        <v/>
      </c>
      <c r="Y1917" s="1">
        <f t="shared" si="488"/>
        <v>1868</v>
      </c>
      <c r="Z1917" t="str">
        <f t="shared" si="489"/>
        <v>ITM_USER_DEFAULTS</v>
      </c>
      <c r="AA1917" s="161" t="str">
        <f>IF(ISNA(VLOOKUP(X1917,Sheet2!J:J,1,0)),"//","")</f>
        <v/>
      </c>
      <c r="AC1917" s="110" t="str">
        <f t="shared" si="490"/>
        <v/>
      </c>
      <c r="AD1917" t="b">
        <f t="shared" si="491"/>
        <v>1</v>
      </c>
    </row>
    <row r="1918" spans="1:30">
      <c r="A1918" s="56">
        <f t="shared" si="492"/>
        <v>1918</v>
      </c>
      <c r="B1918" s="55">
        <f t="shared" si="493"/>
        <v>1869</v>
      </c>
      <c r="C1918" s="97" t="s">
        <v>4069</v>
      </c>
      <c r="D1918" s="97" t="s">
        <v>1152</v>
      </c>
      <c r="E1918" s="235" t="s">
        <v>533</v>
      </c>
      <c r="F1918" s="98" t="s">
        <v>1102</v>
      </c>
      <c r="G1918" s="99">
        <v>0</v>
      </c>
      <c r="H1918" s="99">
        <v>0</v>
      </c>
      <c r="I1918" s="185" t="s">
        <v>1</v>
      </c>
      <c r="J1918" s="98" t="s">
        <v>1556</v>
      </c>
      <c r="K1918" s="100" t="s">
        <v>4125</v>
      </c>
      <c r="L1918" s="97"/>
      <c r="M1918" s="102" t="s">
        <v>2421</v>
      </c>
      <c r="N1918" s="102"/>
      <c r="O1918"/>
      <c r="P1918" t="str">
        <f t="shared" si="497"/>
        <v>NOT EQUAL</v>
      </c>
      <c r="Q1918" t="str">
        <f>IF(ISNA(VLOOKUP(AC1918,#REF!,1)),"//","")</f>
        <v/>
      </c>
      <c r="R1918"/>
      <c r="S1918" s="43" t="e">
        <f t="shared" si="485"/>
        <v>#REF!</v>
      </c>
      <c r="T1918" s="92" t="s">
        <v>2986</v>
      </c>
      <c r="U1918" s="70" t="s">
        <v>2444</v>
      </c>
      <c r="V1918" s="70" t="s">
        <v>2444</v>
      </c>
      <c r="W1918" s="44" t="str">
        <f t="shared" si="486"/>
        <v/>
      </c>
      <c r="X1918" s="25" t="str">
        <f t="shared" si="487"/>
        <v/>
      </c>
      <c r="Y1918" s="1">
        <f t="shared" si="488"/>
        <v>1869</v>
      </c>
      <c r="Z1918" t="str">
        <f t="shared" si="489"/>
        <v>ITM_USER_COMPLEX</v>
      </c>
      <c r="AA1918" s="161" t="str">
        <f>IF(ISNA(VLOOKUP(X1918,Sheet2!J:J,1,0)),"//","")</f>
        <v/>
      </c>
      <c r="AC1918" s="110" t="str">
        <f t="shared" si="490"/>
        <v/>
      </c>
      <c r="AD1918" t="b">
        <f t="shared" si="491"/>
        <v>1</v>
      </c>
    </row>
    <row r="1919" spans="1:30">
      <c r="A1919" s="56">
        <f t="shared" si="492"/>
        <v>1919</v>
      </c>
      <c r="B1919" s="55">
        <f t="shared" si="493"/>
        <v>1870</v>
      </c>
      <c r="C1919" s="97" t="s">
        <v>4069</v>
      </c>
      <c r="D1919" s="97" t="s">
        <v>1103</v>
      </c>
      <c r="E1919" s="235" t="s">
        <v>533</v>
      </c>
      <c r="F1919" s="98" t="s">
        <v>2771</v>
      </c>
      <c r="G1919" s="99">
        <v>0</v>
      </c>
      <c r="H1919" s="99">
        <v>0</v>
      </c>
      <c r="I1919" s="185" t="s">
        <v>1</v>
      </c>
      <c r="J1919" s="98" t="s">
        <v>1556</v>
      </c>
      <c r="K1919" s="100" t="s">
        <v>4125</v>
      </c>
      <c r="L1919" s="97" t="s">
        <v>1093</v>
      </c>
      <c r="M1919" s="102" t="s">
        <v>2422</v>
      </c>
      <c r="N1919" s="102"/>
      <c r="O1919"/>
      <c r="P1919" t="str">
        <f t="shared" si="497"/>
        <v>NOT EQUAL</v>
      </c>
      <c r="Q1919" t="str">
        <f>IF(ISNA(VLOOKUP(AC1919,#REF!,1)),"//","")</f>
        <v/>
      </c>
      <c r="R1919"/>
      <c r="S1919" s="43" t="e">
        <f t="shared" si="485"/>
        <v>#REF!</v>
      </c>
      <c r="T1919" s="92" t="s">
        <v>2986</v>
      </c>
      <c r="U1919" s="70" t="s">
        <v>2444</v>
      </c>
      <c r="V1919" s="70" t="s">
        <v>2444</v>
      </c>
      <c r="W1919" s="44" t="str">
        <f t="shared" si="486"/>
        <v/>
      </c>
      <c r="X1919" s="25" t="str">
        <f t="shared" si="487"/>
        <v/>
      </c>
      <c r="Y1919" s="1">
        <f t="shared" si="488"/>
        <v>1870</v>
      </c>
      <c r="Z1919" t="str">
        <f t="shared" si="489"/>
        <v>ITM_USER_SHIFTS</v>
      </c>
      <c r="AA1919" s="161" t="str">
        <f>IF(ISNA(VLOOKUP(X1919,Sheet2!J:J,1,0)),"//","")</f>
        <v/>
      </c>
      <c r="AC1919" s="110" t="str">
        <f t="shared" si="490"/>
        <v/>
      </c>
      <c r="AD1919" t="b">
        <f t="shared" si="491"/>
        <v>1</v>
      </c>
    </row>
    <row r="1920" spans="1:30">
      <c r="A1920" s="56">
        <f t="shared" si="492"/>
        <v>1920</v>
      </c>
      <c r="B1920" s="55">
        <f t="shared" si="493"/>
        <v>1871</v>
      </c>
      <c r="C1920" s="97" t="s">
        <v>4069</v>
      </c>
      <c r="D1920" s="97" t="s">
        <v>1153</v>
      </c>
      <c r="E1920" s="235" t="s">
        <v>533</v>
      </c>
      <c r="F1920" s="98" t="s">
        <v>1385</v>
      </c>
      <c r="G1920" s="99">
        <v>0</v>
      </c>
      <c r="H1920" s="99">
        <v>0</v>
      </c>
      <c r="I1920" s="185" t="s">
        <v>1</v>
      </c>
      <c r="J1920" s="98" t="s">
        <v>1556</v>
      </c>
      <c r="K1920" s="100" t="s">
        <v>4125</v>
      </c>
      <c r="L1920" s="97"/>
      <c r="M1920" s="102" t="s">
        <v>2423</v>
      </c>
      <c r="N1920" s="102"/>
      <c r="O1920"/>
      <c r="P1920" t="str">
        <f t="shared" si="497"/>
        <v>NOT EQUAL</v>
      </c>
      <c r="Q1920" t="str">
        <f>IF(ISNA(VLOOKUP(AC1920,#REF!,1)),"//","")</f>
        <v/>
      </c>
      <c r="R1920"/>
      <c r="S1920" s="43" t="e">
        <f t="shared" si="485"/>
        <v>#REF!</v>
      </c>
      <c r="T1920" s="92" t="s">
        <v>2986</v>
      </c>
      <c r="U1920" s="70" t="s">
        <v>2444</v>
      </c>
      <c r="V1920" s="70" t="s">
        <v>2444</v>
      </c>
      <c r="W1920" s="44" t="str">
        <f t="shared" si="486"/>
        <v/>
      </c>
      <c r="X1920" s="25" t="str">
        <f t="shared" si="487"/>
        <v/>
      </c>
      <c r="Y1920" s="1">
        <f t="shared" si="488"/>
        <v>1871</v>
      </c>
      <c r="Z1920" t="str">
        <f t="shared" si="489"/>
        <v>ITM_USER_RESET</v>
      </c>
      <c r="AA1920" s="161" t="str">
        <f>IF(ISNA(VLOOKUP(X1920,Sheet2!J:J,1,0)),"//","")</f>
        <v/>
      </c>
      <c r="AC1920" s="110" t="str">
        <f t="shared" si="490"/>
        <v/>
      </c>
      <c r="AD1920" t="b">
        <f t="shared" si="491"/>
        <v>1</v>
      </c>
    </row>
    <row r="1921" spans="1:30">
      <c r="A1921" s="56">
        <f t="shared" si="492"/>
        <v>1921</v>
      </c>
      <c r="B1921" s="55">
        <f t="shared" si="493"/>
        <v>1872</v>
      </c>
      <c r="C1921" s="97" t="s">
        <v>4070</v>
      </c>
      <c r="D1921" s="97" t="s">
        <v>3494</v>
      </c>
      <c r="E1921" s="235" t="s">
        <v>533</v>
      </c>
      <c r="F1921" s="98" t="s">
        <v>1104</v>
      </c>
      <c r="G1921" s="99">
        <v>0</v>
      </c>
      <c r="H1921" s="99">
        <v>0</v>
      </c>
      <c r="I1921" s="185" t="s">
        <v>1</v>
      </c>
      <c r="J1921" s="98" t="s">
        <v>1556</v>
      </c>
      <c r="K1921" s="100" t="s">
        <v>4125</v>
      </c>
      <c r="L1921" s="97"/>
      <c r="M1921" s="102" t="s">
        <v>2424</v>
      </c>
      <c r="N1921" s="102"/>
      <c r="O1921"/>
      <c r="P1921" t="str">
        <f t="shared" si="497"/>
        <v>NOT EQUAL</v>
      </c>
      <c r="Q1921" t="str">
        <f>IF(ISNA(VLOOKUP(AC1921,#REF!,1)),"//","")</f>
        <v/>
      </c>
      <c r="R1921"/>
      <c r="S1921" s="43" t="e">
        <f t="shared" si="485"/>
        <v>#REF!</v>
      </c>
      <c r="T1921" s="92" t="s">
        <v>2986</v>
      </c>
      <c r="U1921" s="70" t="s">
        <v>2444</v>
      </c>
      <c r="V1921" s="70" t="s">
        <v>2444</v>
      </c>
      <c r="W1921" s="44" t="str">
        <f t="shared" si="486"/>
        <v/>
      </c>
      <c r="X1921" s="25" t="str">
        <f t="shared" si="487"/>
        <v/>
      </c>
      <c r="Y1921" s="1">
        <f t="shared" si="488"/>
        <v>1872</v>
      </c>
      <c r="Z1921" t="str">
        <f t="shared" si="489"/>
        <v>ITM_U_KEY_USER</v>
      </c>
      <c r="AA1921" s="161" t="str">
        <f>IF(ISNA(VLOOKUP(X1921,Sheet2!J:J,1,0)),"//","")</f>
        <v/>
      </c>
      <c r="AC1921" s="110" t="str">
        <f t="shared" si="490"/>
        <v/>
      </c>
      <c r="AD1921" t="b">
        <f t="shared" si="491"/>
        <v>1</v>
      </c>
    </row>
    <row r="1922" spans="1:30">
      <c r="A1922" s="56">
        <f t="shared" si="492"/>
        <v>1922</v>
      </c>
      <c r="B1922" s="55">
        <f t="shared" si="493"/>
        <v>1873</v>
      </c>
      <c r="C1922" s="97" t="s">
        <v>4070</v>
      </c>
      <c r="D1922" s="97" t="s">
        <v>3495</v>
      </c>
      <c r="E1922" s="235" t="s">
        <v>533</v>
      </c>
      <c r="F1922" s="98" t="s">
        <v>1105</v>
      </c>
      <c r="G1922" s="99">
        <v>0</v>
      </c>
      <c r="H1922" s="99">
        <v>0</v>
      </c>
      <c r="I1922" s="185" t="s">
        <v>1</v>
      </c>
      <c r="J1922" s="98" t="s">
        <v>1556</v>
      </c>
      <c r="K1922" s="100" t="s">
        <v>4125</v>
      </c>
      <c r="L1922" s="97"/>
      <c r="M1922" s="102" t="s">
        <v>2426</v>
      </c>
      <c r="N1922" s="102"/>
      <c r="O1922"/>
      <c r="P1922" t="str">
        <f t="shared" si="497"/>
        <v>NOT EQUAL</v>
      </c>
      <c r="Q1922" t="str">
        <f>IF(ISNA(VLOOKUP(AC1922,#REF!,1)),"//","")</f>
        <v/>
      </c>
      <c r="R1922"/>
      <c r="S1922" s="43" t="e">
        <f t="shared" si="485"/>
        <v>#REF!</v>
      </c>
      <c r="T1922" s="92" t="s">
        <v>2986</v>
      </c>
      <c r="U1922" s="70" t="s">
        <v>2444</v>
      </c>
      <c r="V1922" s="70" t="s">
        <v>2444</v>
      </c>
      <c r="W1922" s="44" t="str">
        <f t="shared" si="486"/>
        <v/>
      </c>
      <c r="X1922" s="25" t="str">
        <f t="shared" si="487"/>
        <v/>
      </c>
      <c r="Y1922" s="1">
        <f t="shared" si="488"/>
        <v>1873</v>
      </c>
      <c r="Z1922" t="str">
        <f t="shared" si="489"/>
        <v>ITM_U_KEY_CC</v>
      </c>
      <c r="AA1922" s="161" t="str">
        <f>IF(ISNA(VLOOKUP(X1922,Sheet2!J:J,1,0)),"//","")</f>
        <v/>
      </c>
      <c r="AC1922" s="110" t="str">
        <f t="shared" si="490"/>
        <v/>
      </c>
      <c r="AD1922" t="b">
        <f t="shared" si="491"/>
        <v>1</v>
      </c>
    </row>
    <row r="1923" spans="1:30">
      <c r="A1923" s="56">
        <f t="shared" si="492"/>
        <v>1923</v>
      </c>
      <c r="B1923" s="55">
        <f t="shared" si="493"/>
        <v>1874</v>
      </c>
      <c r="C1923" s="97" t="s">
        <v>4070</v>
      </c>
      <c r="D1923" s="97" t="s">
        <v>1154</v>
      </c>
      <c r="E1923" s="235" t="s">
        <v>533</v>
      </c>
      <c r="F1923" s="98" t="s">
        <v>1106</v>
      </c>
      <c r="G1923" s="99">
        <v>0</v>
      </c>
      <c r="H1923" s="99">
        <v>0</v>
      </c>
      <c r="I1923" s="185" t="s">
        <v>1</v>
      </c>
      <c r="J1923" s="98" t="s">
        <v>1556</v>
      </c>
      <c r="K1923" s="100" t="s">
        <v>4125</v>
      </c>
      <c r="L1923" s="97"/>
      <c r="M1923" s="102" t="s">
        <v>2427</v>
      </c>
      <c r="N1923" s="102"/>
      <c r="O1923"/>
      <c r="P1923" t="str">
        <f t="shared" si="497"/>
        <v>NOT EQUAL</v>
      </c>
      <c r="Q1923" t="str">
        <f>IF(ISNA(VLOOKUP(AC1923,#REF!,1)),"//","")</f>
        <v/>
      </c>
      <c r="R1923"/>
      <c r="S1923" s="43" t="e">
        <f t="shared" si="485"/>
        <v>#REF!</v>
      </c>
      <c r="T1923" s="92" t="s">
        <v>2986</v>
      </c>
      <c r="U1923" s="70" t="s">
        <v>2444</v>
      </c>
      <c r="V1923" s="70" t="s">
        <v>2444</v>
      </c>
      <c r="W1923" s="44" t="str">
        <f t="shared" si="486"/>
        <v/>
      </c>
      <c r="X1923" s="25" t="str">
        <f t="shared" si="487"/>
        <v/>
      </c>
      <c r="Y1923" s="1">
        <f t="shared" si="488"/>
        <v>1874</v>
      </c>
      <c r="Z1923" t="str">
        <f t="shared" si="489"/>
        <v>ITM_U_KEY_MM</v>
      </c>
      <c r="AA1923" s="161" t="str">
        <f>IF(ISNA(VLOOKUP(X1923,Sheet2!J:J,1,0)),"//","")</f>
        <v/>
      </c>
      <c r="AC1923" s="110" t="str">
        <f t="shared" si="490"/>
        <v/>
      </c>
      <c r="AD1923" t="b">
        <f t="shared" si="491"/>
        <v>1</v>
      </c>
    </row>
    <row r="1924" spans="1:30">
      <c r="A1924" s="56">
        <f t="shared" si="492"/>
        <v>1924</v>
      </c>
      <c r="B1924" s="55">
        <f t="shared" si="493"/>
        <v>1875</v>
      </c>
      <c r="C1924" s="97" t="s">
        <v>4070</v>
      </c>
      <c r="D1924" s="97" t="s">
        <v>1155</v>
      </c>
      <c r="E1924" s="235" t="s">
        <v>533</v>
      </c>
      <c r="F1924" s="98" t="s">
        <v>1107</v>
      </c>
      <c r="G1924" s="99">
        <v>0</v>
      </c>
      <c r="H1924" s="99">
        <v>0</v>
      </c>
      <c r="I1924" s="185" t="s">
        <v>1</v>
      </c>
      <c r="J1924" s="98" t="s">
        <v>1556</v>
      </c>
      <c r="K1924" s="100" t="s">
        <v>4125</v>
      </c>
      <c r="L1924" s="97" t="s">
        <v>1093</v>
      </c>
      <c r="M1924" s="102" t="s">
        <v>2428</v>
      </c>
      <c r="N1924" s="102"/>
      <c r="O1924"/>
      <c r="P1924" t="str">
        <f t="shared" si="497"/>
        <v>NOT EQUAL</v>
      </c>
      <c r="Q1924" t="str">
        <f>IF(ISNA(VLOOKUP(AC1924,#REF!,1)),"//","")</f>
        <v/>
      </c>
      <c r="R1924"/>
      <c r="S1924" s="43" t="e">
        <f t="shared" si="485"/>
        <v>#REF!</v>
      </c>
      <c r="T1924" s="92" t="s">
        <v>2986</v>
      </c>
      <c r="U1924" s="70" t="s">
        <v>2444</v>
      </c>
      <c r="V1924" s="70" t="s">
        <v>2444</v>
      </c>
      <c r="W1924" s="44" t="str">
        <f t="shared" si="486"/>
        <v/>
      </c>
      <c r="X1924" s="25" t="str">
        <f t="shared" si="487"/>
        <v/>
      </c>
      <c r="Y1924" s="1">
        <f t="shared" si="488"/>
        <v>1875</v>
      </c>
      <c r="Z1924" t="str">
        <f t="shared" si="489"/>
        <v>ITM_U_KEY_SIGMA</v>
      </c>
      <c r="AA1924" s="161" t="str">
        <f>IF(ISNA(VLOOKUP(X1924,Sheet2!J:J,1,0)),"//","")</f>
        <v/>
      </c>
      <c r="AC1924" s="110" t="str">
        <f t="shared" si="490"/>
        <v/>
      </c>
      <c r="AD1924" t="b">
        <f t="shared" si="491"/>
        <v>1</v>
      </c>
    </row>
    <row r="1925" spans="1:30">
      <c r="A1925" s="56">
        <f t="shared" si="492"/>
        <v>1925</v>
      </c>
      <c r="B1925" s="55">
        <f t="shared" si="493"/>
        <v>1876</v>
      </c>
      <c r="C1925" s="97" t="s">
        <v>4070</v>
      </c>
      <c r="D1925" s="97" t="s">
        <v>1156</v>
      </c>
      <c r="E1925" s="235" t="s">
        <v>533</v>
      </c>
      <c r="F1925" s="98" t="s">
        <v>1108</v>
      </c>
      <c r="G1925" s="99">
        <v>0</v>
      </c>
      <c r="H1925" s="99">
        <v>0</v>
      </c>
      <c r="I1925" s="185" t="s">
        <v>1</v>
      </c>
      <c r="J1925" s="98" t="s">
        <v>1556</v>
      </c>
      <c r="K1925" s="100" t="s">
        <v>4125</v>
      </c>
      <c r="L1925" s="97" t="s">
        <v>1093</v>
      </c>
      <c r="M1925" s="102" t="s">
        <v>2429</v>
      </c>
      <c r="N1925" s="102"/>
      <c r="O1925"/>
      <c r="P1925" t="str">
        <f t="shared" si="497"/>
        <v>NOT EQUAL</v>
      </c>
      <c r="Q1925" t="str">
        <f>IF(ISNA(VLOOKUP(AC1925,#REF!,1)),"//","")</f>
        <v/>
      </c>
      <c r="R1925"/>
      <c r="S1925" s="43" t="e">
        <f t="shared" si="485"/>
        <v>#REF!</v>
      </c>
      <c r="T1925" s="92" t="s">
        <v>2986</v>
      </c>
      <c r="U1925" s="70" t="s">
        <v>2444</v>
      </c>
      <c r="V1925" s="70" t="s">
        <v>2444</v>
      </c>
      <c r="W1925" s="44" t="str">
        <f t="shared" si="486"/>
        <v/>
      </c>
      <c r="X1925" s="25" t="str">
        <f t="shared" si="487"/>
        <v/>
      </c>
      <c r="Y1925" s="1">
        <f t="shared" si="488"/>
        <v>1876</v>
      </c>
      <c r="Z1925" t="str">
        <f t="shared" si="489"/>
        <v>ITM_U_KEY_PRGM</v>
      </c>
      <c r="AA1925" s="161" t="str">
        <f>IF(ISNA(VLOOKUP(X1925,Sheet2!J:J,1,0)),"//","")</f>
        <v/>
      </c>
      <c r="AC1925" s="110" t="str">
        <f t="shared" si="490"/>
        <v/>
      </c>
      <c r="AD1925" t="b">
        <f t="shared" si="491"/>
        <v>1</v>
      </c>
    </row>
    <row r="1926" spans="1:30">
      <c r="A1926" s="56">
        <f t="shared" si="492"/>
        <v>1926</v>
      </c>
      <c r="B1926" s="55">
        <f t="shared" si="493"/>
        <v>1877</v>
      </c>
      <c r="C1926" s="97" t="s">
        <v>4070</v>
      </c>
      <c r="D1926" s="97" t="s">
        <v>1157</v>
      </c>
      <c r="E1926" s="235" t="s">
        <v>533</v>
      </c>
      <c r="F1926" s="98" t="s">
        <v>1109</v>
      </c>
      <c r="G1926" s="99">
        <v>0</v>
      </c>
      <c r="H1926" s="99">
        <v>0</v>
      </c>
      <c r="I1926" s="185" t="s">
        <v>1</v>
      </c>
      <c r="J1926" s="98" t="s">
        <v>1556</v>
      </c>
      <c r="K1926" s="100" t="s">
        <v>4125</v>
      </c>
      <c r="L1926" s="97"/>
      <c r="M1926" s="102" t="s">
        <v>2430</v>
      </c>
      <c r="N1926" s="102"/>
      <c r="O1926"/>
      <c r="P1926" t="str">
        <f t="shared" si="497"/>
        <v>NOT EQUAL</v>
      </c>
      <c r="Q1926" t="str">
        <f>IF(ISNA(VLOOKUP(AC1926,#REF!,1)),"//","")</f>
        <v/>
      </c>
      <c r="R1926"/>
      <c r="S1926" s="43" t="e">
        <f t="shared" si="485"/>
        <v>#REF!</v>
      </c>
      <c r="T1926" s="92" t="s">
        <v>2986</v>
      </c>
      <c r="U1926" s="70" t="s">
        <v>2444</v>
      </c>
      <c r="V1926" s="70" t="s">
        <v>2444</v>
      </c>
      <c r="W1926" s="44" t="str">
        <f t="shared" si="486"/>
        <v/>
      </c>
      <c r="X1926" s="25" t="str">
        <f t="shared" si="487"/>
        <v/>
      </c>
      <c r="Y1926" s="1">
        <f t="shared" si="488"/>
        <v>1877</v>
      </c>
      <c r="Z1926" t="str">
        <f t="shared" si="489"/>
        <v>ITM_U_KEY_ALPHA</v>
      </c>
      <c r="AA1926" s="161" t="str">
        <f>IF(ISNA(VLOOKUP(X1926,Sheet2!J:J,1,0)),"//","")</f>
        <v/>
      </c>
      <c r="AC1926" s="110" t="str">
        <f t="shared" si="490"/>
        <v/>
      </c>
      <c r="AD1926" t="b">
        <f t="shared" si="491"/>
        <v>1</v>
      </c>
    </row>
    <row r="1927" spans="1:30">
      <c r="A1927" s="56">
        <f t="shared" si="492"/>
        <v>1927</v>
      </c>
      <c r="B1927" s="55">
        <f t="shared" si="493"/>
        <v>1878</v>
      </c>
      <c r="C1927" s="97" t="s">
        <v>4071</v>
      </c>
      <c r="D1927" s="97" t="s">
        <v>7</v>
      </c>
      <c r="E1927" s="235" t="s">
        <v>533</v>
      </c>
      <c r="F1927" s="98" t="s">
        <v>1110</v>
      </c>
      <c r="G1927" s="99">
        <v>0</v>
      </c>
      <c r="H1927" s="99">
        <v>0</v>
      </c>
      <c r="I1927" s="185" t="s">
        <v>1</v>
      </c>
      <c r="J1927" s="98" t="s">
        <v>1556</v>
      </c>
      <c r="K1927" s="100" t="s">
        <v>4125</v>
      </c>
      <c r="L1927" s="97"/>
      <c r="M1927" s="102" t="s">
        <v>2431</v>
      </c>
      <c r="N1927" s="102"/>
      <c r="O1927"/>
      <c r="P1927" t="str">
        <f t="shared" si="497"/>
        <v>NOT EQUAL</v>
      </c>
      <c r="Q1927" t="str">
        <f>IF(ISNA(VLOOKUP(AC1927,#REF!,1)),"//","")</f>
        <v/>
      </c>
      <c r="R1927"/>
      <c r="S1927" s="43" t="e">
        <f t="shared" ref="S1927:S1990" si="498">IF(X1927&lt;&gt;"",S1926+1,S1926)</f>
        <v>#REF!</v>
      </c>
      <c r="T1927" s="92" t="s">
        <v>2986</v>
      </c>
      <c r="U1927" s="70" t="s">
        <v>2444</v>
      </c>
      <c r="V1927" s="70" t="s">
        <v>2444</v>
      </c>
      <c r="W1927" s="44" t="str">
        <f t="shared" ref="W1927:W1990" si="499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90" si="500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90" si="501">B1927</f>
        <v>1878</v>
      </c>
      <c r="Z1927" t="str">
        <f t="shared" ref="Z1927:Z1990" si="502">M1927</f>
        <v>ITM_SH_NORM_E</v>
      </c>
      <c r="AA1927" s="161" t="str">
        <f>IF(ISNA(VLOOKUP(X1927,Sheet2!J:J,1,0)),"//","")</f>
        <v/>
      </c>
      <c r="AC1927" s="110" t="str">
        <f t="shared" ref="AC1927:AC1990" si="503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90" si="504">X1927=AC1927</f>
        <v>1</v>
      </c>
    </row>
    <row r="1928" spans="1:30">
      <c r="A1928" s="56">
        <f t="shared" si="492"/>
        <v>1928</v>
      </c>
      <c r="B1928" s="55">
        <f t="shared" si="493"/>
        <v>1879</v>
      </c>
      <c r="C1928" s="97" t="s">
        <v>4069</v>
      </c>
      <c r="D1928" s="97" t="s">
        <v>1112</v>
      </c>
      <c r="E1928" s="235" t="s">
        <v>533</v>
      </c>
      <c r="F1928" s="98" t="s">
        <v>1113</v>
      </c>
      <c r="G1928" s="99">
        <v>0</v>
      </c>
      <c r="H1928" s="99">
        <v>0</v>
      </c>
      <c r="I1928" s="185" t="s">
        <v>1</v>
      </c>
      <c r="J1928" s="98" t="s">
        <v>1556</v>
      </c>
      <c r="K1928" s="100" t="s">
        <v>4125</v>
      </c>
      <c r="L1928" s="97"/>
      <c r="M1928" s="102" t="s">
        <v>2432</v>
      </c>
      <c r="N1928" s="102"/>
      <c r="O1928"/>
      <c r="P1928" t="str">
        <f t="shared" si="497"/>
        <v>NOT EQUAL</v>
      </c>
      <c r="Q1928" t="str">
        <f>IF(ISNA(VLOOKUP(AC1928,#REF!,1)),"//","")</f>
        <v/>
      </c>
      <c r="R1928"/>
      <c r="S1928" s="43" t="e">
        <f t="shared" si="498"/>
        <v>#REF!</v>
      </c>
      <c r="T1928" s="92" t="s">
        <v>2986</v>
      </c>
      <c r="U1928" s="70" t="s">
        <v>2444</v>
      </c>
      <c r="V1928" s="70" t="s">
        <v>2444</v>
      </c>
      <c r="W1928" s="44" t="str">
        <f t="shared" si="499"/>
        <v/>
      </c>
      <c r="X1928" s="25" t="str">
        <f t="shared" si="500"/>
        <v/>
      </c>
      <c r="Y1928" s="1">
        <f t="shared" si="501"/>
        <v>1879</v>
      </c>
      <c r="Z1928" t="str">
        <f t="shared" si="502"/>
        <v>ITM_JM_ASN</v>
      </c>
      <c r="AA1928" s="161" t="str">
        <f>IF(ISNA(VLOOKUP(X1928,Sheet2!J:J,1,0)),"//","")</f>
        <v/>
      </c>
      <c r="AC1928" s="110" t="str">
        <f t="shared" si="503"/>
        <v/>
      </c>
      <c r="AD1928" t="b">
        <f t="shared" si="504"/>
        <v>1</v>
      </c>
    </row>
    <row r="1929" spans="1:30">
      <c r="A1929" s="56">
        <f t="shared" si="492"/>
        <v>1929</v>
      </c>
      <c r="B1929" s="55">
        <f t="shared" si="493"/>
        <v>1880</v>
      </c>
      <c r="C1929" s="97" t="s">
        <v>4069</v>
      </c>
      <c r="D1929" s="97" t="s">
        <v>1158</v>
      </c>
      <c r="E1929" s="98" t="s">
        <v>1114</v>
      </c>
      <c r="F1929" s="98" t="s">
        <v>1114</v>
      </c>
      <c r="G1929" s="99">
        <v>0</v>
      </c>
      <c r="H1929" s="99">
        <v>0</v>
      </c>
      <c r="I1929" s="180" t="s">
        <v>3</v>
      </c>
      <c r="J1929" s="98" t="s">
        <v>1556</v>
      </c>
      <c r="K1929" s="100" t="s">
        <v>4125</v>
      </c>
      <c r="L1929" s="97"/>
      <c r="M1929" s="102" t="s">
        <v>2433</v>
      </c>
      <c r="N1929" s="102"/>
      <c r="O1929"/>
      <c r="P1929" t="str">
        <f t="shared" si="497"/>
        <v/>
      </c>
      <c r="Q1929" t="str">
        <f>IF(ISNA(VLOOKUP(AC1929,#REF!,1)),"//","")</f>
        <v/>
      </c>
      <c r="R1929"/>
      <c r="S1929" s="43" t="e">
        <f t="shared" si="498"/>
        <v>#REF!</v>
      </c>
      <c r="T1929" s="92" t="s">
        <v>2986</v>
      </c>
      <c r="U1929" s="70" t="s">
        <v>2444</v>
      </c>
      <c r="V1929" s="70" t="s">
        <v>2444</v>
      </c>
      <c r="W1929" s="44" t="str">
        <f t="shared" si="499"/>
        <v/>
      </c>
      <c r="X1929" s="25" t="str">
        <f t="shared" si="500"/>
        <v/>
      </c>
      <c r="Y1929" s="1">
        <f t="shared" si="501"/>
        <v>1880</v>
      </c>
      <c r="Z1929" t="str">
        <f t="shared" si="502"/>
        <v>ITM_JM_SEEK</v>
      </c>
      <c r="AA1929" s="161" t="str">
        <f>IF(ISNA(VLOOKUP(X1929,Sheet2!J:J,1,0)),"//","")</f>
        <v/>
      </c>
      <c r="AC1929" s="110" t="str">
        <f t="shared" si="503"/>
        <v/>
      </c>
      <c r="AD1929" t="b">
        <f t="shared" si="504"/>
        <v>1</v>
      </c>
    </row>
    <row r="1930" spans="1:30">
      <c r="A1930" s="56">
        <f t="shared" ref="A1930:A1993" si="505">IF(B1930=INT(B1930),ROW(),"")</f>
        <v>1930</v>
      </c>
      <c r="B1930" s="55">
        <f t="shared" ref="B1930:B1993" si="506">IF(AND(MID(C1930,2,1)&lt;&gt;"/",MID(C1930,1,1)="/"),INT(B1929)+1,B1929+0.01)</f>
        <v>1881</v>
      </c>
      <c r="C1930" s="97" t="s">
        <v>4068</v>
      </c>
      <c r="D1930" s="97" t="s">
        <v>1159</v>
      </c>
      <c r="E1930" s="98" t="s">
        <v>1115</v>
      </c>
      <c r="F1930" s="98" t="s">
        <v>1115</v>
      </c>
      <c r="G1930" s="99">
        <v>0</v>
      </c>
      <c r="H1930" s="99">
        <v>0</v>
      </c>
      <c r="I1930" s="180" t="s">
        <v>3</v>
      </c>
      <c r="J1930" s="98" t="s">
        <v>1556</v>
      </c>
      <c r="K1930" s="100" t="s">
        <v>4125</v>
      </c>
      <c r="L1930" s="97" t="s">
        <v>1116</v>
      </c>
      <c r="M1930" s="102" t="s">
        <v>2436</v>
      </c>
      <c r="N1930" s="102"/>
      <c r="O1930"/>
      <c r="P1930" t="str">
        <f t="shared" si="497"/>
        <v/>
      </c>
      <c r="Q1930" t="str">
        <f>IF(ISNA(VLOOKUP(AC1930,#REF!,1)),"//","")</f>
        <v/>
      </c>
      <c r="R1930"/>
      <c r="S1930" s="43" t="e">
        <f t="shared" si="498"/>
        <v>#REF!</v>
      </c>
      <c r="T1930" s="92" t="s">
        <v>2986</v>
      </c>
      <c r="U1930" s="70" t="s">
        <v>2444</v>
      </c>
      <c r="V1930" s="70" t="s">
        <v>2444</v>
      </c>
      <c r="W1930" s="44" t="str">
        <f t="shared" si="499"/>
        <v/>
      </c>
      <c r="X1930" s="25" t="str">
        <f t="shared" si="500"/>
        <v/>
      </c>
      <c r="Y1930" s="1">
        <f t="shared" si="501"/>
        <v>1881</v>
      </c>
      <c r="Z1930" t="str">
        <f t="shared" si="502"/>
        <v>ITM_INP_DEF_43S</v>
      </c>
      <c r="AA1930" s="161" t="str">
        <f>IF(ISNA(VLOOKUP(X1930,Sheet2!J:J,1,0)),"//","")</f>
        <v/>
      </c>
      <c r="AC1930" s="110" t="str">
        <f t="shared" si="503"/>
        <v/>
      </c>
      <c r="AD1930" t="b">
        <f t="shared" si="504"/>
        <v>1</v>
      </c>
    </row>
    <row r="1931" spans="1:30">
      <c r="A1931" s="56">
        <f t="shared" si="505"/>
        <v>1931</v>
      </c>
      <c r="B1931" s="55">
        <f t="shared" si="506"/>
        <v>1882</v>
      </c>
      <c r="C1931" s="97" t="s">
        <v>4072</v>
      </c>
      <c r="D1931" s="97" t="s">
        <v>7</v>
      </c>
      <c r="E1931" s="237" t="s">
        <v>2900</v>
      </c>
      <c r="F1931" s="98" t="s">
        <v>2900</v>
      </c>
      <c r="G1931" s="99">
        <v>0</v>
      </c>
      <c r="H1931" s="99">
        <v>0</v>
      </c>
      <c r="I1931" s="185" t="s">
        <v>1</v>
      </c>
      <c r="J1931" s="98" t="s">
        <v>1556</v>
      </c>
      <c r="K1931" s="100" t="s">
        <v>4125</v>
      </c>
      <c r="L1931" s="97"/>
      <c r="M1931" s="102" t="s">
        <v>2902</v>
      </c>
      <c r="N1931" s="102"/>
      <c r="O1931"/>
      <c r="P1931" t="str">
        <f t="shared" si="497"/>
        <v/>
      </c>
      <c r="Q1931" t="str">
        <f>IF(ISNA(VLOOKUP(AC1931,#REF!,1)),"//","")</f>
        <v/>
      </c>
      <c r="R1931"/>
      <c r="S1931" s="43" t="e">
        <f t="shared" si="498"/>
        <v>#REF!</v>
      </c>
      <c r="T1931" s="92" t="s">
        <v>2986</v>
      </c>
      <c r="U1931" s="70" t="s">
        <v>2868</v>
      </c>
      <c r="V1931" s="70" t="s">
        <v>2444</v>
      </c>
      <c r="W1931" s="44" t="str">
        <f t="shared" si="499"/>
        <v>"X.XEQ"</v>
      </c>
      <c r="X1931" s="25" t="str">
        <f t="shared" si="500"/>
        <v>X.XEQ</v>
      </c>
      <c r="Y1931" s="1">
        <f t="shared" si="501"/>
        <v>1882</v>
      </c>
      <c r="Z1931" t="str">
        <f t="shared" si="502"/>
        <v>ITM_XXEQ</v>
      </c>
      <c r="AA1931" s="161" t="str">
        <f>IF(ISNA(VLOOKUP(X1931,Sheet2!J:J,1,0)),"//","")</f>
        <v>//</v>
      </c>
      <c r="AC1931" s="110" t="str">
        <f t="shared" si="503"/>
        <v>X.XEQ</v>
      </c>
      <c r="AD1931" t="b">
        <f t="shared" si="504"/>
        <v>1</v>
      </c>
    </row>
    <row r="1932" spans="1:30">
      <c r="A1932" s="56">
        <f t="shared" si="505"/>
        <v>1932</v>
      </c>
      <c r="B1932" s="55">
        <f t="shared" si="506"/>
        <v>1883</v>
      </c>
      <c r="C1932" s="97" t="s">
        <v>4069</v>
      </c>
      <c r="D1932" s="97" t="s">
        <v>2495</v>
      </c>
      <c r="E1932" s="235" t="s">
        <v>533</v>
      </c>
      <c r="F1932" s="100" t="s">
        <v>2497</v>
      </c>
      <c r="G1932" s="104">
        <v>0</v>
      </c>
      <c r="H1932" s="104">
        <v>0</v>
      </c>
      <c r="I1932" s="185" t="s">
        <v>1</v>
      </c>
      <c r="J1932" s="98" t="s">
        <v>1556</v>
      </c>
      <c r="K1932" s="100" t="s">
        <v>4125</v>
      </c>
      <c r="L1932" s="97"/>
      <c r="M1932" s="102" t="s">
        <v>2496</v>
      </c>
      <c r="N1932" s="102"/>
      <c r="O1932"/>
      <c r="P1932" t="str">
        <f t="shared" si="497"/>
        <v>NOT EQUAL</v>
      </c>
      <c r="Q1932" t="str">
        <f>IF(ISNA(VLOOKUP(AC1932,#REF!,1)),"//","")</f>
        <v/>
      </c>
      <c r="R1932"/>
      <c r="S1932" s="43" t="e">
        <f t="shared" si="498"/>
        <v>#REF!</v>
      </c>
      <c r="T1932" s="92" t="s">
        <v>2986</v>
      </c>
      <c r="U1932" s="70" t="s">
        <v>2444</v>
      </c>
      <c r="V1932" s="70" t="s">
        <v>2444</v>
      </c>
      <c r="W1932" s="44" t="str">
        <f t="shared" si="499"/>
        <v/>
      </c>
      <c r="X1932" s="25" t="str">
        <f t="shared" si="500"/>
        <v/>
      </c>
      <c r="Y1932" s="1">
        <f t="shared" si="501"/>
        <v>1883</v>
      </c>
      <c r="Z1932" t="str">
        <f t="shared" si="502"/>
        <v>ITM_USER_ALPHA</v>
      </c>
      <c r="AA1932" s="161" t="str">
        <f>IF(ISNA(VLOOKUP(X1932,Sheet2!J:J,1,0)),"//","")</f>
        <v/>
      </c>
      <c r="AC1932" s="110" t="str">
        <f t="shared" si="503"/>
        <v/>
      </c>
      <c r="AD1932" t="b">
        <f t="shared" si="504"/>
        <v>1</v>
      </c>
    </row>
    <row r="1933" spans="1:30">
      <c r="A1933" s="56">
        <f t="shared" si="505"/>
        <v>1933</v>
      </c>
      <c r="B1933" s="55">
        <f t="shared" si="506"/>
        <v>1884</v>
      </c>
      <c r="C1933" s="97" t="s">
        <v>4069</v>
      </c>
      <c r="D1933" s="97" t="s">
        <v>2498</v>
      </c>
      <c r="E1933" s="235" t="s">
        <v>533</v>
      </c>
      <c r="F1933" s="98" t="s">
        <v>2500</v>
      </c>
      <c r="G1933" s="99">
        <v>0</v>
      </c>
      <c r="H1933" s="99">
        <v>0</v>
      </c>
      <c r="I1933" s="185" t="s">
        <v>1</v>
      </c>
      <c r="J1933" s="98" t="s">
        <v>1556</v>
      </c>
      <c r="K1933" s="100" t="s">
        <v>4125</v>
      </c>
      <c r="L1933" s="97"/>
      <c r="M1933" s="102" t="s">
        <v>2499</v>
      </c>
      <c r="N1933" s="102"/>
      <c r="O1933"/>
      <c r="P1933" t="str">
        <f t="shared" si="497"/>
        <v>NOT EQUAL</v>
      </c>
      <c r="Q1933" t="str">
        <f>IF(ISNA(VLOOKUP(AC1933,#REF!,1)),"//","")</f>
        <v/>
      </c>
      <c r="R1933"/>
      <c r="S1933" s="43" t="e">
        <f t="shared" si="498"/>
        <v>#REF!</v>
      </c>
      <c r="T1933" s="92" t="s">
        <v>2986</v>
      </c>
      <c r="U1933" s="70" t="s">
        <v>2444</v>
      </c>
      <c r="V1933" s="70" t="s">
        <v>2444</v>
      </c>
      <c r="W1933" s="44" t="str">
        <f t="shared" si="499"/>
        <v/>
      </c>
      <c r="X1933" s="25" t="str">
        <f t="shared" si="500"/>
        <v/>
      </c>
      <c r="Y1933" s="1">
        <f t="shared" si="501"/>
        <v>1884</v>
      </c>
      <c r="Z1933" t="str">
        <f t="shared" si="502"/>
        <v>ITM_USER_GSHFT</v>
      </c>
      <c r="AA1933" s="161" t="str">
        <f>IF(ISNA(VLOOKUP(X1933,Sheet2!J:J,1,0)),"//","")</f>
        <v/>
      </c>
      <c r="AC1933" s="110" t="str">
        <f t="shared" si="503"/>
        <v/>
      </c>
      <c r="AD1933" t="b">
        <f t="shared" si="504"/>
        <v>1</v>
      </c>
    </row>
    <row r="1934" spans="1:30">
      <c r="A1934" s="56">
        <f t="shared" si="505"/>
        <v>1934</v>
      </c>
      <c r="B1934" s="55">
        <f t="shared" si="506"/>
        <v>1885</v>
      </c>
      <c r="C1934" s="97" t="s">
        <v>4069</v>
      </c>
      <c r="D1934" s="101" t="s">
        <v>2530</v>
      </c>
      <c r="E1934" s="235" t="s">
        <v>533</v>
      </c>
      <c r="F1934" s="98" t="s">
        <v>2532</v>
      </c>
      <c r="G1934" s="99">
        <v>0</v>
      </c>
      <c r="H1934" s="99">
        <v>0</v>
      </c>
      <c r="I1934" s="185" t="s">
        <v>1</v>
      </c>
      <c r="J1934" s="98" t="s">
        <v>1556</v>
      </c>
      <c r="K1934" s="100" t="s">
        <v>4125</v>
      </c>
      <c r="L1934" s="97"/>
      <c r="M1934" s="102" t="s">
        <v>2528</v>
      </c>
      <c r="N1934" s="102"/>
      <c r="O1934"/>
      <c r="P1934" t="str">
        <f t="shared" si="497"/>
        <v>NOT EQUAL</v>
      </c>
      <c r="Q1934" t="str">
        <f>IF(ISNA(VLOOKUP(AC1934,#REF!,1)),"//","")</f>
        <v/>
      </c>
      <c r="R1934"/>
      <c r="S1934" s="43" t="e">
        <f t="shared" si="498"/>
        <v>#REF!</v>
      </c>
      <c r="T1934" s="92" t="s">
        <v>2986</v>
      </c>
      <c r="U1934" s="70" t="s">
        <v>2444</v>
      </c>
      <c r="V1934" s="70" t="s">
        <v>2444</v>
      </c>
      <c r="W1934" s="44" t="str">
        <f t="shared" si="499"/>
        <v/>
      </c>
      <c r="X1934" s="25" t="str">
        <f t="shared" si="500"/>
        <v/>
      </c>
      <c r="Y1934" s="1">
        <f t="shared" si="501"/>
        <v>1885</v>
      </c>
      <c r="Z1934" t="str">
        <f t="shared" si="502"/>
        <v>ITM_USER_CC</v>
      </c>
      <c r="AA1934" s="161" t="str">
        <f>IF(ISNA(VLOOKUP(X1934,Sheet2!J:J,1,0)),"//","")</f>
        <v/>
      </c>
      <c r="AC1934" s="110" t="str">
        <f t="shared" si="503"/>
        <v/>
      </c>
      <c r="AD1934" t="b">
        <f t="shared" si="504"/>
        <v>1</v>
      </c>
    </row>
    <row r="1935" spans="1:30">
      <c r="A1935" s="56">
        <f t="shared" si="505"/>
        <v>1935</v>
      </c>
      <c r="B1935" s="55">
        <f t="shared" si="506"/>
        <v>1886</v>
      </c>
      <c r="C1935" s="97" t="s">
        <v>4069</v>
      </c>
      <c r="D1935" s="97" t="s">
        <v>2531</v>
      </c>
      <c r="E1935" s="235" t="s">
        <v>533</v>
      </c>
      <c r="F1935" s="98" t="s">
        <v>2533</v>
      </c>
      <c r="G1935" s="106">
        <v>0</v>
      </c>
      <c r="H1935" s="106">
        <v>0</v>
      </c>
      <c r="I1935" s="185" t="s">
        <v>1</v>
      </c>
      <c r="J1935" s="98" t="s">
        <v>1556</v>
      </c>
      <c r="K1935" s="100" t="s">
        <v>4125</v>
      </c>
      <c r="L1935" s="97"/>
      <c r="M1935" s="102" t="s">
        <v>2529</v>
      </c>
      <c r="N1935" s="102"/>
      <c r="O1935"/>
      <c r="P1935" t="str">
        <f t="shared" si="497"/>
        <v>NOT EQUAL</v>
      </c>
      <c r="Q1935" t="str">
        <f>IF(ISNA(VLOOKUP(AC1935,#REF!,1)),"//","")</f>
        <v/>
      </c>
      <c r="R1935"/>
      <c r="S1935" s="43" t="e">
        <f t="shared" si="498"/>
        <v>#REF!</v>
      </c>
      <c r="T1935" s="92" t="s">
        <v>2986</v>
      </c>
      <c r="U1935" s="70" t="s">
        <v>2444</v>
      </c>
      <c r="V1935" s="70" t="s">
        <v>2444</v>
      </c>
      <c r="W1935" s="44" t="str">
        <f t="shared" si="499"/>
        <v/>
      </c>
      <c r="X1935" s="25" t="str">
        <f t="shared" si="500"/>
        <v/>
      </c>
      <c r="Y1935" s="1">
        <f t="shared" si="501"/>
        <v>1886</v>
      </c>
      <c r="Z1935" t="str">
        <f t="shared" si="502"/>
        <v>ITM_USER_MYM</v>
      </c>
      <c r="AA1935" s="161" t="str">
        <f>IF(ISNA(VLOOKUP(X1935,Sheet2!J:J,1,0)),"//","")</f>
        <v/>
      </c>
      <c r="AC1935" s="110" t="str">
        <f t="shared" si="503"/>
        <v/>
      </c>
      <c r="AD1935" t="b">
        <f t="shared" si="504"/>
        <v>1</v>
      </c>
    </row>
    <row r="1936" spans="1:30">
      <c r="A1936" s="56">
        <f t="shared" si="505"/>
        <v>1936</v>
      </c>
      <c r="B1936" s="55">
        <f t="shared" si="506"/>
        <v>1887</v>
      </c>
      <c r="C1936" s="97" t="s">
        <v>4069</v>
      </c>
      <c r="D1936" s="101" t="s">
        <v>2537</v>
      </c>
      <c r="E1936" s="235" t="s">
        <v>533</v>
      </c>
      <c r="F1936" s="98" t="s">
        <v>2539</v>
      </c>
      <c r="G1936" s="99">
        <v>0</v>
      </c>
      <c r="H1936" s="99">
        <v>0</v>
      </c>
      <c r="I1936" s="185" t="s">
        <v>1</v>
      </c>
      <c r="J1936" s="98" t="s">
        <v>1556</v>
      </c>
      <c r="K1936" s="100" t="s">
        <v>4125</v>
      </c>
      <c r="L1936" s="97"/>
      <c r="M1936" s="102" t="s">
        <v>2535</v>
      </c>
      <c r="N1936" s="102"/>
      <c r="O1936"/>
      <c r="P1936" t="str">
        <f t="shared" si="497"/>
        <v>NOT EQUAL</v>
      </c>
      <c r="Q1936" t="str">
        <f>IF(ISNA(VLOOKUP(AC1936,#REF!,1)),"//","")</f>
        <v/>
      </c>
      <c r="R1936"/>
      <c r="S1936" s="43" t="e">
        <f t="shared" si="498"/>
        <v>#REF!</v>
      </c>
      <c r="T1936" s="92" t="s">
        <v>2986</v>
      </c>
      <c r="U1936" s="70" t="s">
        <v>2444</v>
      </c>
      <c r="V1936" s="70" t="s">
        <v>2444</v>
      </c>
      <c r="W1936" s="44" t="str">
        <f t="shared" si="499"/>
        <v/>
      </c>
      <c r="X1936" s="25" t="str">
        <f t="shared" si="500"/>
        <v/>
      </c>
      <c r="Y1936" s="1">
        <f t="shared" si="501"/>
        <v>1887</v>
      </c>
      <c r="Z1936" t="str">
        <f t="shared" si="502"/>
        <v>ITM_USER_PRGM</v>
      </c>
      <c r="AA1936" s="161" t="str">
        <f>IF(ISNA(VLOOKUP(X1936,Sheet2!J:J,1,0)),"//","")</f>
        <v/>
      </c>
      <c r="AC1936" s="110" t="str">
        <f t="shared" si="503"/>
        <v/>
      </c>
      <c r="AD1936" t="b">
        <f t="shared" si="504"/>
        <v>1</v>
      </c>
    </row>
    <row r="1937" spans="1:30">
      <c r="A1937" s="56">
        <f t="shared" si="505"/>
        <v>1937</v>
      </c>
      <c r="B1937" s="55">
        <f t="shared" si="506"/>
        <v>1888</v>
      </c>
      <c r="C1937" s="97" t="s">
        <v>4069</v>
      </c>
      <c r="D1937" s="97" t="s">
        <v>2538</v>
      </c>
      <c r="E1937" s="235" t="s">
        <v>533</v>
      </c>
      <c r="F1937" s="98" t="s">
        <v>2540</v>
      </c>
      <c r="G1937" s="99">
        <v>0</v>
      </c>
      <c r="H1937" s="99">
        <v>0</v>
      </c>
      <c r="I1937" s="185" t="s">
        <v>1</v>
      </c>
      <c r="J1937" s="98" t="s">
        <v>1556</v>
      </c>
      <c r="K1937" s="100" t="s">
        <v>4125</v>
      </c>
      <c r="L1937" s="101"/>
      <c r="M1937" s="102" t="s">
        <v>2536</v>
      </c>
      <c r="N1937" s="102"/>
      <c r="O1937"/>
      <c r="P1937" t="str">
        <f t="shared" si="497"/>
        <v>NOT EQUAL</v>
      </c>
      <c r="Q1937" t="str">
        <f>IF(ISNA(VLOOKUP(AC1937,#REF!,1)),"//","")</f>
        <v/>
      </c>
      <c r="R1937"/>
      <c r="S1937" s="43" t="e">
        <f t="shared" si="498"/>
        <v>#REF!</v>
      </c>
      <c r="T1937" s="92" t="s">
        <v>2986</v>
      </c>
      <c r="U1937" s="70" t="s">
        <v>2444</v>
      </c>
      <c r="V1937" s="70" t="s">
        <v>2444</v>
      </c>
      <c r="W1937" s="44" t="str">
        <f t="shared" si="499"/>
        <v/>
      </c>
      <c r="X1937" s="25" t="str">
        <f t="shared" si="500"/>
        <v/>
      </c>
      <c r="Y1937" s="1">
        <f t="shared" si="501"/>
        <v>1888</v>
      </c>
      <c r="Z1937" t="str">
        <f t="shared" si="502"/>
        <v>ITM_USER_USER</v>
      </c>
      <c r="AA1937" s="161" t="str">
        <f>IF(ISNA(VLOOKUP(X1937,Sheet2!J:J,1,0)),"//","")</f>
        <v/>
      </c>
      <c r="AC1937" s="110" t="str">
        <f t="shared" si="503"/>
        <v/>
      </c>
      <c r="AD1937" t="b">
        <f t="shared" si="504"/>
        <v>1</v>
      </c>
    </row>
    <row r="1938" spans="1:30">
      <c r="A1938" s="56">
        <f t="shared" si="505"/>
        <v>1938</v>
      </c>
      <c r="B1938" s="55">
        <f t="shared" si="506"/>
        <v>1889</v>
      </c>
      <c r="C1938" s="97" t="s">
        <v>4069</v>
      </c>
      <c r="D1938" s="101" t="s">
        <v>2541</v>
      </c>
      <c r="E1938" s="235" t="s">
        <v>533</v>
      </c>
      <c r="F1938" s="98" t="s">
        <v>2547</v>
      </c>
      <c r="G1938" s="99">
        <v>0</v>
      </c>
      <c r="H1938" s="99">
        <v>0</v>
      </c>
      <c r="I1938" s="185" t="s">
        <v>1</v>
      </c>
      <c r="J1938" s="98" t="s">
        <v>1556</v>
      </c>
      <c r="K1938" s="100" t="s">
        <v>4125</v>
      </c>
      <c r="L1938" s="101"/>
      <c r="M1938" s="102" t="s">
        <v>2542</v>
      </c>
      <c r="N1938" s="102"/>
      <c r="O1938"/>
      <c r="P1938" t="str">
        <f t="shared" si="497"/>
        <v>NOT EQUAL</v>
      </c>
      <c r="Q1938" t="str">
        <f>IF(ISNA(VLOOKUP(AC1938,#REF!,1)),"//","")</f>
        <v/>
      </c>
      <c r="R1938"/>
      <c r="S1938" s="43" t="e">
        <f t="shared" si="498"/>
        <v>#REF!</v>
      </c>
      <c r="T1938" s="92" t="s">
        <v>2986</v>
      </c>
      <c r="U1938" s="70" t="s">
        <v>2444</v>
      </c>
      <c r="V1938" s="70" t="s">
        <v>2444</v>
      </c>
      <c r="W1938" s="44" t="str">
        <f t="shared" si="499"/>
        <v/>
      </c>
      <c r="X1938" s="25" t="str">
        <f t="shared" si="500"/>
        <v/>
      </c>
      <c r="Y1938" s="1">
        <f t="shared" si="501"/>
        <v>1889</v>
      </c>
      <c r="Z1938" t="str">
        <f t="shared" si="502"/>
        <v>ITM_USER_SIGMAPLUS</v>
      </c>
      <c r="AA1938" s="161" t="str">
        <f>IF(ISNA(VLOOKUP(X1938,Sheet2!J:J,1,0)),"//","")</f>
        <v/>
      </c>
      <c r="AC1938" s="110" t="str">
        <f t="shared" si="503"/>
        <v/>
      </c>
      <c r="AD1938" t="b">
        <f t="shared" si="504"/>
        <v>1</v>
      </c>
    </row>
    <row r="1939" spans="1:30">
      <c r="A1939" s="56">
        <f t="shared" si="505"/>
        <v>1939</v>
      </c>
      <c r="B1939" s="55">
        <f t="shared" si="506"/>
        <v>1890</v>
      </c>
      <c r="C1939" s="97" t="s">
        <v>4069</v>
      </c>
      <c r="D1939" s="101" t="s">
        <v>2767</v>
      </c>
      <c r="E1939" s="235" t="s">
        <v>533</v>
      </c>
      <c r="F1939" s="98" t="s">
        <v>2765</v>
      </c>
      <c r="G1939" s="99">
        <v>0</v>
      </c>
      <c r="H1939" s="99">
        <v>0</v>
      </c>
      <c r="I1939" s="185" t="s">
        <v>1</v>
      </c>
      <c r="J1939" s="98" t="s">
        <v>1556</v>
      </c>
      <c r="K1939" s="100" t="s">
        <v>4125</v>
      </c>
      <c r="L1939" s="101" t="s">
        <v>2755</v>
      </c>
      <c r="M1939" s="102" t="s">
        <v>2757</v>
      </c>
      <c r="N1939" s="102"/>
      <c r="O1939"/>
      <c r="P1939" t="str">
        <f t="shared" si="497"/>
        <v>NOT EQUAL</v>
      </c>
      <c r="Q1939" t="str">
        <f>IF(ISNA(VLOOKUP(AC1939,#REF!,1)),"//","")</f>
        <v/>
      </c>
      <c r="R1939"/>
      <c r="S1939" s="43" t="e">
        <f t="shared" si="498"/>
        <v>#REF!</v>
      </c>
      <c r="T1939" s="92" t="s">
        <v>2986</v>
      </c>
      <c r="U1939" s="70" t="s">
        <v>2444</v>
      </c>
      <c r="V1939" s="70" t="s">
        <v>2444</v>
      </c>
      <c r="W1939" s="44" t="str">
        <f t="shared" si="499"/>
        <v/>
      </c>
      <c r="X1939" s="25" t="str">
        <f t="shared" si="500"/>
        <v/>
      </c>
      <c r="Y1939" s="1">
        <f t="shared" si="501"/>
        <v>1890</v>
      </c>
      <c r="Z1939" t="str">
        <f t="shared" si="502"/>
        <v>ITM_USER_V43MIN</v>
      </c>
      <c r="AA1939" s="161" t="str">
        <f>IF(ISNA(VLOOKUP(X1939,Sheet2!J:J,1,0)),"//","")</f>
        <v/>
      </c>
      <c r="AC1939" s="110" t="str">
        <f t="shared" si="503"/>
        <v/>
      </c>
      <c r="AD1939" t="b">
        <f t="shared" si="504"/>
        <v>1</v>
      </c>
    </row>
    <row r="1940" spans="1:30">
      <c r="A1940" s="56">
        <f t="shared" si="505"/>
        <v>1940</v>
      </c>
      <c r="B1940" s="55">
        <f t="shared" si="506"/>
        <v>1891</v>
      </c>
      <c r="C1940" s="97" t="s">
        <v>4069</v>
      </c>
      <c r="D1940" s="97" t="s">
        <v>2758</v>
      </c>
      <c r="E1940" s="235" t="s">
        <v>533</v>
      </c>
      <c r="F1940" s="100" t="s">
        <v>2764</v>
      </c>
      <c r="G1940" s="104">
        <v>0</v>
      </c>
      <c r="H1940" s="104">
        <v>0</v>
      </c>
      <c r="I1940" s="185" t="s">
        <v>1</v>
      </c>
      <c r="J1940" s="98" t="s">
        <v>1556</v>
      </c>
      <c r="K1940" s="100" t="s">
        <v>4125</v>
      </c>
      <c r="L1940" s="97" t="s">
        <v>2755</v>
      </c>
      <c r="M1940" s="102" t="s">
        <v>2759</v>
      </c>
      <c r="N1940" s="102"/>
      <c r="O1940"/>
      <c r="P1940" t="str">
        <f t="shared" si="497"/>
        <v>NOT EQUAL</v>
      </c>
      <c r="Q1940" t="str">
        <f>IF(ISNA(VLOOKUP(AC1940,#REF!,1)),"//","")</f>
        <v/>
      </c>
      <c r="R1940"/>
      <c r="S1940" s="43" t="e">
        <f t="shared" si="498"/>
        <v>#REF!</v>
      </c>
      <c r="T1940" s="92" t="s">
        <v>2986</v>
      </c>
      <c r="U1940" s="70" t="s">
        <v>2444</v>
      </c>
      <c r="V1940" s="70" t="s">
        <v>2444</v>
      </c>
      <c r="W1940" s="44" t="str">
        <f t="shared" si="499"/>
        <v/>
      </c>
      <c r="X1940" s="25" t="str">
        <f t="shared" si="500"/>
        <v/>
      </c>
      <c r="Y1940" s="1">
        <f t="shared" si="501"/>
        <v>1891</v>
      </c>
      <c r="Z1940" t="str">
        <f t="shared" si="502"/>
        <v>ITM_USER_SHIFTS2</v>
      </c>
      <c r="AA1940" s="161" t="str">
        <f>IF(ISNA(VLOOKUP(X1940,Sheet2!J:J,1,0)),"//","")</f>
        <v/>
      </c>
      <c r="AC1940" s="110" t="str">
        <f t="shared" si="503"/>
        <v/>
      </c>
      <c r="AD1940" t="b">
        <f t="shared" si="504"/>
        <v>1</v>
      </c>
    </row>
    <row r="1941" spans="1:30">
      <c r="A1941" s="56">
        <f t="shared" si="505"/>
        <v>1941</v>
      </c>
      <c r="B1941" s="55">
        <f t="shared" si="506"/>
        <v>1892</v>
      </c>
      <c r="C1941" s="97" t="s">
        <v>4069</v>
      </c>
      <c r="D1941" s="107" t="s">
        <v>2762</v>
      </c>
      <c r="E1941" s="235" t="s">
        <v>533</v>
      </c>
      <c r="F1941" s="100" t="s">
        <v>2763</v>
      </c>
      <c r="G1941" s="104">
        <v>0</v>
      </c>
      <c r="H1941" s="104">
        <v>0</v>
      </c>
      <c r="I1941" s="185" t="s">
        <v>1</v>
      </c>
      <c r="J1941" s="98" t="s">
        <v>1556</v>
      </c>
      <c r="K1941" s="100" t="s">
        <v>4125</v>
      </c>
      <c r="L1941" s="97"/>
      <c r="M1941" s="102" t="s">
        <v>2761</v>
      </c>
      <c r="N1941" s="102"/>
      <c r="O1941"/>
      <c r="P1941" t="str">
        <f t="shared" si="497"/>
        <v>NOT EQUAL</v>
      </c>
      <c r="Q1941" t="str">
        <f>IF(ISNA(VLOOKUP(AC1941,#REF!,1)),"//","")</f>
        <v/>
      </c>
      <c r="R1941"/>
      <c r="S1941" s="43" t="e">
        <f t="shared" si="498"/>
        <v>#REF!</v>
      </c>
      <c r="T1941" s="92" t="s">
        <v>2986</v>
      </c>
      <c r="U1941" s="70" t="s">
        <v>2444</v>
      </c>
      <c r="V1941" s="70" t="s">
        <v>2444</v>
      </c>
      <c r="W1941" s="44" t="str">
        <f t="shared" si="499"/>
        <v/>
      </c>
      <c r="X1941" s="25" t="str">
        <f t="shared" si="500"/>
        <v/>
      </c>
      <c r="Y1941" s="1">
        <f t="shared" si="501"/>
        <v>1892</v>
      </c>
      <c r="Z1941" t="str">
        <f t="shared" si="502"/>
        <v>ITM_USER_HOME</v>
      </c>
      <c r="AA1941" s="161" t="str">
        <f>IF(ISNA(VLOOKUP(X1941,Sheet2!J:J,1,0)),"//","")</f>
        <v/>
      </c>
      <c r="AC1941" s="110" t="str">
        <f t="shared" si="503"/>
        <v/>
      </c>
      <c r="AD1941" t="b">
        <f t="shared" si="504"/>
        <v>1</v>
      </c>
    </row>
    <row r="1942" spans="1:30">
      <c r="A1942" s="56">
        <f t="shared" si="505"/>
        <v>1942</v>
      </c>
      <c r="B1942" s="55">
        <f t="shared" si="506"/>
        <v>1893</v>
      </c>
      <c r="C1942" s="97" t="s">
        <v>4069</v>
      </c>
      <c r="D1942" s="97" t="s">
        <v>2768</v>
      </c>
      <c r="E1942" s="235" t="s">
        <v>533</v>
      </c>
      <c r="F1942" s="98" t="s">
        <v>2769</v>
      </c>
      <c r="G1942" s="99">
        <v>0</v>
      </c>
      <c r="H1942" s="99">
        <v>0</v>
      </c>
      <c r="I1942" s="185" t="s">
        <v>1</v>
      </c>
      <c r="J1942" s="98" t="s">
        <v>1556</v>
      </c>
      <c r="K1942" s="100" t="s">
        <v>4125</v>
      </c>
      <c r="L1942" s="101" t="s">
        <v>2755</v>
      </c>
      <c r="M1942" s="102" t="s">
        <v>2770</v>
      </c>
      <c r="N1942" s="102"/>
      <c r="O1942"/>
      <c r="P1942" t="str">
        <f t="shared" si="497"/>
        <v>NOT EQUAL</v>
      </c>
      <c r="Q1942" t="str">
        <f>IF(ISNA(VLOOKUP(AC1942,#REF!,1)),"//","")</f>
        <v/>
      </c>
      <c r="R1942"/>
      <c r="S1942" s="43" t="e">
        <f t="shared" si="498"/>
        <v>#REF!</v>
      </c>
      <c r="T1942" s="92" t="s">
        <v>2986</v>
      </c>
      <c r="U1942" s="70" t="s">
        <v>2444</v>
      </c>
      <c r="V1942" s="70" t="s">
        <v>2444</v>
      </c>
      <c r="W1942" s="44" t="str">
        <f t="shared" si="499"/>
        <v/>
      </c>
      <c r="X1942" s="25" t="str">
        <f t="shared" si="500"/>
        <v/>
      </c>
      <c r="Y1942" s="1">
        <f t="shared" si="501"/>
        <v>1893</v>
      </c>
      <c r="Z1942" t="str">
        <f t="shared" si="502"/>
        <v>ITM_USER_WP43S</v>
      </c>
      <c r="AA1942" s="161" t="str">
        <f>IF(ISNA(VLOOKUP(X1942,Sheet2!J:J,1,0)),"//","")</f>
        <v/>
      </c>
      <c r="AC1942" s="110" t="str">
        <f t="shared" si="503"/>
        <v/>
      </c>
      <c r="AD1942" t="b">
        <f t="shared" si="504"/>
        <v>1</v>
      </c>
    </row>
    <row r="1943" spans="1:30">
      <c r="A1943" s="56">
        <f t="shared" si="505"/>
        <v>1943</v>
      </c>
      <c r="B1943" s="55">
        <f t="shared" si="506"/>
        <v>1894</v>
      </c>
      <c r="C1943" s="97" t="s">
        <v>4069</v>
      </c>
      <c r="D1943" s="97" t="s">
        <v>2809</v>
      </c>
      <c r="E1943" s="235" t="s">
        <v>533</v>
      </c>
      <c r="F1943" s="100" t="s">
        <v>2810</v>
      </c>
      <c r="G1943" s="104">
        <v>0</v>
      </c>
      <c r="H1943" s="104">
        <v>0</v>
      </c>
      <c r="I1943" s="185" t="s">
        <v>1</v>
      </c>
      <c r="J1943" s="98" t="s">
        <v>1556</v>
      </c>
      <c r="K1943" s="100" t="s">
        <v>4125</v>
      </c>
      <c r="L1943" s="97" t="s">
        <v>2755</v>
      </c>
      <c r="M1943" s="102" t="s">
        <v>2811</v>
      </c>
      <c r="N1943" s="102"/>
      <c r="O1943"/>
      <c r="P1943" t="str">
        <f t="shared" si="497"/>
        <v>NOT EQUAL</v>
      </c>
      <c r="Q1943" t="str">
        <f>IF(ISNA(VLOOKUP(AC1943,#REF!,1)),"//","")</f>
        <v/>
      </c>
      <c r="R1943"/>
      <c r="S1943" s="43" t="e">
        <f t="shared" si="498"/>
        <v>#REF!</v>
      </c>
      <c r="T1943" s="92" t="s">
        <v>2986</v>
      </c>
      <c r="U1943" s="70" t="s">
        <v>2444</v>
      </c>
      <c r="V1943" s="70" t="s">
        <v>2444</v>
      </c>
      <c r="W1943" s="44" t="str">
        <f t="shared" si="499"/>
        <v/>
      </c>
      <c r="X1943" s="25" t="str">
        <f t="shared" si="500"/>
        <v/>
      </c>
      <c r="Y1943" s="1">
        <f t="shared" si="501"/>
        <v>1894</v>
      </c>
      <c r="Z1943" t="str">
        <f t="shared" si="502"/>
        <v>ITM_USER_DM42</v>
      </c>
      <c r="AA1943" s="161" t="str">
        <f>IF(ISNA(VLOOKUP(X1943,Sheet2!J:J,1,0)),"//","")</f>
        <v/>
      </c>
      <c r="AC1943" s="110" t="str">
        <f t="shared" si="503"/>
        <v/>
      </c>
      <c r="AD1943" t="b">
        <f t="shared" si="504"/>
        <v>1</v>
      </c>
    </row>
    <row r="1944" spans="1:30">
      <c r="A1944" s="56">
        <f t="shared" si="505"/>
        <v>1944</v>
      </c>
      <c r="B1944" s="55">
        <f t="shared" si="506"/>
        <v>1895</v>
      </c>
      <c r="C1944" s="97" t="s">
        <v>4069</v>
      </c>
      <c r="D1944" s="108" t="s">
        <v>2881</v>
      </c>
      <c r="E1944" s="235" t="s">
        <v>533</v>
      </c>
      <c r="F1944" s="100" t="s">
        <v>2882</v>
      </c>
      <c r="G1944" s="104">
        <v>0</v>
      </c>
      <c r="H1944" s="104">
        <v>0</v>
      </c>
      <c r="I1944" s="185" t="s">
        <v>1</v>
      </c>
      <c r="J1944" s="98" t="s">
        <v>1556</v>
      </c>
      <c r="K1944" s="100" t="s">
        <v>4125</v>
      </c>
      <c r="L1944" s="97" t="s">
        <v>2883</v>
      </c>
      <c r="M1944" s="102" t="s">
        <v>2884</v>
      </c>
      <c r="N1944" s="102"/>
      <c r="O1944"/>
      <c r="P1944" t="str">
        <f t="shared" si="497"/>
        <v>NOT EQUAL</v>
      </c>
      <c r="Q1944" t="str">
        <f>IF(ISNA(VLOOKUP(AC1944,#REF!,1)),"//","")</f>
        <v/>
      </c>
      <c r="R1944"/>
      <c r="S1944" s="43" t="e">
        <f t="shared" si="498"/>
        <v>#REF!</v>
      </c>
      <c r="T1944" s="92" t="s">
        <v>2986</v>
      </c>
      <c r="U1944" s="70" t="s">
        <v>2444</v>
      </c>
      <c r="V1944" s="70" t="s">
        <v>2444</v>
      </c>
      <c r="W1944" s="44" t="str">
        <f t="shared" si="499"/>
        <v/>
      </c>
      <c r="X1944" s="25" t="str">
        <f t="shared" si="500"/>
        <v/>
      </c>
      <c r="Y1944" s="1">
        <f t="shared" si="501"/>
        <v>1895</v>
      </c>
      <c r="Z1944" t="str">
        <f t="shared" si="502"/>
        <v>ITM_USER_C43</v>
      </c>
      <c r="AA1944" s="161" t="str">
        <f>IF(ISNA(VLOOKUP(X1944,Sheet2!J:J,1,0)),"//","")</f>
        <v/>
      </c>
      <c r="AC1944" s="110" t="str">
        <f t="shared" si="503"/>
        <v/>
      </c>
      <c r="AD1944" t="b">
        <f t="shared" si="504"/>
        <v>1</v>
      </c>
    </row>
    <row r="1945" spans="1:30">
      <c r="A1945" s="56">
        <f t="shared" si="505"/>
        <v>1945</v>
      </c>
      <c r="B1945" s="55">
        <f t="shared" si="506"/>
        <v>1896</v>
      </c>
      <c r="C1945" s="97" t="s">
        <v>4073</v>
      </c>
      <c r="D1945" s="97" t="s">
        <v>7</v>
      </c>
      <c r="E1945" s="235" t="s">
        <v>533</v>
      </c>
      <c r="F1945" s="100" t="s">
        <v>1559</v>
      </c>
      <c r="G1945" s="104">
        <v>0</v>
      </c>
      <c r="H1945" s="104">
        <v>0</v>
      </c>
      <c r="I1945" s="185" t="s">
        <v>1</v>
      </c>
      <c r="J1945" s="98" t="s">
        <v>1555</v>
      </c>
      <c r="K1945" s="100" t="s">
        <v>4125</v>
      </c>
      <c r="L1945" s="108" t="s">
        <v>1111</v>
      </c>
      <c r="M1945" s="102" t="s">
        <v>2435</v>
      </c>
      <c r="N1945" s="102"/>
      <c r="O1945" s="43"/>
      <c r="P1945" t="str">
        <f t="shared" si="497"/>
        <v>NOT EQUAL</v>
      </c>
      <c r="Q1945" s="43" t="str">
        <f>IF(ISNA(VLOOKUP(AC1945,#REF!,1)),"//","")</f>
        <v/>
      </c>
      <c r="R1945" s="43"/>
      <c r="S1945" s="43" t="e">
        <f t="shared" si="498"/>
        <v>#REF!</v>
      </c>
      <c r="T1945" s="92" t="s">
        <v>2989</v>
      </c>
      <c r="U1945" s="70" t="s">
        <v>2444</v>
      </c>
      <c r="V1945" s="70" t="s">
        <v>2444</v>
      </c>
      <c r="W1945" s="44" t="str">
        <f t="shared" si="499"/>
        <v/>
      </c>
      <c r="X1945" s="25" t="str">
        <f t="shared" si="500"/>
        <v/>
      </c>
      <c r="Y1945" s="1">
        <f t="shared" si="501"/>
        <v>1896</v>
      </c>
      <c r="Z1945" t="str">
        <f t="shared" si="502"/>
        <v>ITM_GET_NORM_E</v>
      </c>
      <c r="AA1945" s="161" t="str">
        <f>IF(ISNA(VLOOKUP(X1945,Sheet2!J:J,1,0)),"//","")</f>
        <v/>
      </c>
      <c r="AC1945" s="110" t="str">
        <f t="shared" si="503"/>
        <v/>
      </c>
      <c r="AD1945" t="b">
        <f t="shared" si="504"/>
        <v>1</v>
      </c>
    </row>
    <row r="1946" spans="1:30">
      <c r="A1946" s="56">
        <f t="shared" si="505"/>
        <v>1946</v>
      </c>
      <c r="B1946" s="55">
        <f t="shared" si="506"/>
        <v>1897</v>
      </c>
      <c r="C1946" s="97" t="s">
        <v>4105</v>
      </c>
      <c r="D1946" s="97" t="s">
        <v>7</v>
      </c>
      <c r="E1946" s="235" t="s">
        <v>533</v>
      </c>
      <c r="F1946" s="100" t="s">
        <v>4592</v>
      </c>
      <c r="G1946" s="104">
        <v>0</v>
      </c>
      <c r="H1946" s="104">
        <v>0</v>
      </c>
      <c r="I1946" s="185" t="s">
        <v>1</v>
      </c>
      <c r="J1946" s="98" t="s">
        <v>1556</v>
      </c>
      <c r="K1946" s="100" t="s">
        <v>4125</v>
      </c>
      <c r="L1946" s="97" t="s">
        <v>4593</v>
      </c>
      <c r="M1946" s="102" t="s">
        <v>4594</v>
      </c>
      <c r="N1946" s="102"/>
      <c r="O1946"/>
      <c r="P1946" t="str">
        <f t="shared" ref="P1946" si="507">IF(E1946=F1946,"","NOT EQUAL")</f>
        <v>NOT EQUAL</v>
      </c>
      <c r="Q1946" t="str">
        <f>IF(ISNA(VLOOKUP(AC1946,#REF!,1)),"//","")</f>
        <v/>
      </c>
      <c r="R1946"/>
      <c r="S1946" s="43" t="e">
        <f t="shared" si="498"/>
        <v>#REF!</v>
      </c>
      <c r="T1946" s="92"/>
      <c r="U1946" s="70" t="s">
        <v>2444</v>
      </c>
      <c r="V1946" s="70" t="s">
        <v>2444</v>
      </c>
      <c r="W1946" s="44" t="str">
        <f t="shared" si="499"/>
        <v/>
      </c>
      <c r="X1946" s="25" t="str">
        <f t="shared" si="500"/>
        <v/>
      </c>
      <c r="Y1946" s="1">
        <f t="shared" si="501"/>
        <v>1897</v>
      </c>
      <c r="Z1946" t="str">
        <f t="shared" si="502"/>
        <v>ITM_RESERVE</v>
      </c>
      <c r="AA1946" s="161" t="str">
        <f>IF(ISNA(VLOOKUP(X1946,Sheet2!J:J,1,0)),"//","")</f>
        <v/>
      </c>
      <c r="AC1946" s="110" t="str">
        <f t="shared" si="503"/>
        <v/>
      </c>
      <c r="AD1946" t="b">
        <f t="shared" si="504"/>
        <v>1</v>
      </c>
    </row>
    <row r="1947" spans="1:30">
      <c r="A1947" s="56">
        <f t="shared" si="505"/>
        <v>1947</v>
      </c>
      <c r="B1947" s="55">
        <f t="shared" si="506"/>
        <v>1898</v>
      </c>
      <c r="C1947" s="97" t="s">
        <v>4105</v>
      </c>
      <c r="D1947" s="97" t="s">
        <v>7</v>
      </c>
      <c r="E1947" s="98" t="s">
        <v>141</v>
      </c>
      <c r="F1947" s="98" t="s">
        <v>2813</v>
      </c>
      <c r="G1947" s="99">
        <v>0</v>
      </c>
      <c r="H1947" s="99">
        <v>0</v>
      </c>
      <c r="I1947" s="183" t="s">
        <v>16</v>
      </c>
      <c r="J1947" s="98" t="s">
        <v>1556</v>
      </c>
      <c r="K1947" s="100" t="s">
        <v>4125</v>
      </c>
      <c r="L1947" s="97"/>
      <c r="M1947" s="102" t="s">
        <v>2434</v>
      </c>
      <c r="N1947" s="102"/>
      <c r="O1947"/>
      <c r="P1947" t="str">
        <f t="shared" si="497"/>
        <v>NOT EQUAL</v>
      </c>
      <c r="Q1947" t="str">
        <f>IF(ISNA(VLOOKUP(AC1947,#REF!,1)),"//","")</f>
        <v/>
      </c>
      <c r="R1947"/>
      <c r="S1947" s="43" t="e">
        <f t="shared" si="498"/>
        <v>#REF!</v>
      </c>
      <c r="T1947" s="92" t="s">
        <v>2966</v>
      </c>
      <c r="U1947" s="70" t="s">
        <v>2444</v>
      </c>
      <c r="V1947" s="70" t="s">
        <v>2444</v>
      </c>
      <c r="W1947" s="44" t="str">
        <f t="shared" si="499"/>
        <v/>
      </c>
      <c r="X1947" s="25" t="str">
        <f t="shared" si="500"/>
        <v/>
      </c>
      <c r="Y1947" s="1">
        <f t="shared" si="501"/>
        <v>1898</v>
      </c>
      <c r="Z1947" t="str">
        <f t="shared" si="502"/>
        <v>MNU_ASN_N</v>
      </c>
      <c r="AA1947" s="161" t="str">
        <f>IF(ISNA(VLOOKUP(X1947,Sheet2!J:J,1,0)),"//","")</f>
        <v/>
      </c>
      <c r="AC1947" s="110" t="str">
        <f t="shared" si="503"/>
        <v/>
      </c>
      <c r="AD1947" t="b">
        <f t="shared" si="504"/>
        <v>1</v>
      </c>
    </row>
    <row r="1948" spans="1:30">
      <c r="A1948" s="56">
        <f t="shared" si="505"/>
        <v>1948</v>
      </c>
      <c r="B1948" s="55">
        <f t="shared" si="506"/>
        <v>1899</v>
      </c>
      <c r="C1948" s="97" t="s">
        <v>4105</v>
      </c>
      <c r="D1948" s="97" t="s">
        <v>7</v>
      </c>
      <c r="E1948" s="98" t="s">
        <v>1052</v>
      </c>
      <c r="F1948" s="98" t="s">
        <v>1052</v>
      </c>
      <c r="G1948" s="99">
        <v>0</v>
      </c>
      <c r="H1948" s="99">
        <v>0</v>
      </c>
      <c r="I1948" s="183" t="s">
        <v>16</v>
      </c>
      <c r="J1948" s="98" t="s">
        <v>1556</v>
      </c>
      <c r="K1948" s="100" t="s">
        <v>4125</v>
      </c>
      <c r="L1948" s="97" t="s">
        <v>1053</v>
      </c>
      <c r="M1948" s="102" t="s">
        <v>2379</v>
      </c>
      <c r="N1948" s="102"/>
      <c r="O1948"/>
      <c r="P1948" t="str">
        <f t="shared" si="497"/>
        <v/>
      </c>
      <c r="Q1948" t="str">
        <f>IF(ISNA(VLOOKUP(AC1948,#REF!,1)),"//","")</f>
        <v/>
      </c>
      <c r="R1948"/>
      <c r="S1948" s="43" t="e">
        <f t="shared" si="498"/>
        <v>#REF!</v>
      </c>
      <c r="T1948" s="92" t="s">
        <v>2966</v>
      </c>
      <c r="U1948" s="70" t="s">
        <v>2444</v>
      </c>
      <c r="V1948" s="70" t="s">
        <v>2444</v>
      </c>
      <c r="W1948" s="44" t="str">
        <f t="shared" si="499"/>
        <v/>
      </c>
      <c r="X1948" s="25" t="str">
        <f t="shared" si="500"/>
        <v/>
      </c>
      <c r="Y1948" s="1">
        <f t="shared" si="501"/>
        <v>1899</v>
      </c>
      <c r="Z1948" t="str">
        <f t="shared" si="502"/>
        <v>MNU_HOME</v>
      </c>
      <c r="AA1948" s="161" t="str">
        <f>IF(ISNA(VLOOKUP(X1948,Sheet2!J:J,1,0)),"//","")</f>
        <v/>
      </c>
      <c r="AC1948" s="110" t="str">
        <f t="shared" si="503"/>
        <v/>
      </c>
      <c r="AD1948" t="b">
        <f t="shared" si="504"/>
        <v>1</v>
      </c>
    </row>
    <row r="1949" spans="1:30">
      <c r="A1949" s="56">
        <f t="shared" si="505"/>
        <v>1949</v>
      </c>
      <c r="B1949" s="55">
        <f t="shared" si="506"/>
        <v>1900</v>
      </c>
      <c r="C1949" s="97" t="s">
        <v>4105</v>
      </c>
      <c r="D1949" s="97" t="s">
        <v>7</v>
      </c>
      <c r="E1949" s="98" t="s">
        <v>1018</v>
      </c>
      <c r="F1949" s="98" t="s">
        <v>1018</v>
      </c>
      <c r="G1949" s="99">
        <v>0</v>
      </c>
      <c r="H1949" s="99">
        <v>0</v>
      </c>
      <c r="I1949" s="183" t="s">
        <v>16</v>
      </c>
      <c r="J1949" s="98" t="s">
        <v>1556</v>
      </c>
      <c r="K1949" s="100" t="s">
        <v>4125</v>
      </c>
      <c r="L1949" s="97" t="s">
        <v>1056</v>
      </c>
      <c r="M1949" s="102" t="s">
        <v>2381</v>
      </c>
      <c r="N1949" s="102"/>
      <c r="O1949"/>
      <c r="P1949" t="str">
        <f t="shared" si="497"/>
        <v/>
      </c>
      <c r="Q1949" t="str">
        <f>IF(ISNA(VLOOKUP(AC1949,#REF!,1)),"//","")</f>
        <v/>
      </c>
      <c r="R1949"/>
      <c r="S1949" s="43" t="e">
        <f t="shared" si="498"/>
        <v>#REF!</v>
      </c>
      <c r="T1949" s="92" t="s">
        <v>2966</v>
      </c>
      <c r="U1949" s="70" t="s">
        <v>2444</v>
      </c>
      <c r="V1949" s="70" t="s">
        <v>2444</v>
      </c>
      <c r="W1949" s="44" t="str">
        <f t="shared" si="499"/>
        <v/>
      </c>
      <c r="X1949" s="25" t="str">
        <f t="shared" si="500"/>
        <v/>
      </c>
      <c r="Y1949" s="1">
        <f t="shared" si="501"/>
        <v>1900</v>
      </c>
      <c r="Z1949" t="str">
        <f t="shared" si="502"/>
        <v>MNU_ALPHA</v>
      </c>
      <c r="AA1949" s="161" t="str">
        <f>IF(ISNA(VLOOKUP(X1949,Sheet2!J:J,1,0)),"//","")</f>
        <v/>
      </c>
      <c r="AC1949" s="110" t="str">
        <f t="shared" si="503"/>
        <v/>
      </c>
      <c r="AD1949" t="b">
        <f t="shared" si="504"/>
        <v>1</v>
      </c>
    </row>
    <row r="1950" spans="1:30">
      <c r="A1950" s="56">
        <f t="shared" si="505"/>
        <v>1950</v>
      </c>
      <c r="B1950" s="55">
        <f t="shared" si="506"/>
        <v>1901</v>
      </c>
      <c r="C1950" s="97" t="s">
        <v>4105</v>
      </c>
      <c r="D1950" s="97" t="s">
        <v>7</v>
      </c>
      <c r="E1950" s="98" t="s">
        <v>2588</v>
      </c>
      <c r="F1950" s="98" t="s">
        <v>2588</v>
      </c>
      <c r="G1950" s="99">
        <v>0</v>
      </c>
      <c r="H1950" s="99">
        <v>0</v>
      </c>
      <c r="I1950" s="183" t="s">
        <v>16</v>
      </c>
      <c r="J1950" s="98" t="s">
        <v>1556</v>
      </c>
      <c r="K1950" s="100" t="s">
        <v>4125</v>
      </c>
      <c r="L1950" s="97" t="s">
        <v>1057</v>
      </c>
      <c r="M1950" s="102" t="s">
        <v>2382</v>
      </c>
      <c r="N1950" s="102"/>
      <c r="O1950"/>
      <c r="P1950" t="str">
        <f t="shared" si="497"/>
        <v/>
      </c>
      <c r="Q1950" t="str">
        <f>IF(ISNA(VLOOKUP(AC1950,#REF!,1)),"//","")</f>
        <v/>
      </c>
      <c r="R1950"/>
      <c r="S1950" s="43" t="e">
        <f t="shared" si="498"/>
        <v>#REF!</v>
      </c>
      <c r="T1950" s="92" t="s">
        <v>2966</v>
      </c>
      <c r="U1950" s="70" t="s">
        <v>2444</v>
      </c>
      <c r="V1950" s="70" t="s">
        <v>2444</v>
      </c>
      <c r="W1950" s="44" t="str">
        <f t="shared" si="499"/>
        <v/>
      </c>
      <c r="X1950" s="25" t="str">
        <f t="shared" si="500"/>
        <v/>
      </c>
      <c r="Y1950" s="1">
        <f t="shared" si="501"/>
        <v>1901</v>
      </c>
      <c r="Z1950" t="str">
        <f t="shared" si="502"/>
        <v>MNU_BASE</v>
      </c>
      <c r="AA1950" s="161" t="str">
        <f>IF(ISNA(VLOOKUP(X1950,Sheet2!J:J,1,0)),"//","")</f>
        <v/>
      </c>
      <c r="AC1950" s="110" t="str">
        <f t="shared" si="503"/>
        <v/>
      </c>
      <c r="AD1950" t="b">
        <f t="shared" si="504"/>
        <v>1</v>
      </c>
    </row>
    <row r="1951" spans="1:30">
      <c r="A1951" s="56">
        <f t="shared" si="505"/>
        <v>1951</v>
      </c>
      <c r="B1951" s="55">
        <f t="shared" si="506"/>
        <v>1902</v>
      </c>
      <c r="C1951" s="97" t="s">
        <v>4105</v>
      </c>
      <c r="D1951" s="97" t="s">
        <v>7</v>
      </c>
      <c r="E1951" s="98" t="s">
        <v>2905</v>
      </c>
      <c r="F1951" s="98" t="s">
        <v>2905</v>
      </c>
      <c r="G1951" s="99">
        <v>0</v>
      </c>
      <c r="H1951" s="99">
        <v>0</v>
      </c>
      <c r="I1951" s="183" t="s">
        <v>16</v>
      </c>
      <c r="J1951" s="98" t="s">
        <v>1556</v>
      </c>
      <c r="K1951" s="100" t="s">
        <v>4125</v>
      </c>
      <c r="L1951" s="97"/>
      <c r="M1951" s="102" t="s">
        <v>2738</v>
      </c>
      <c r="N1951" s="102"/>
      <c r="O1951"/>
      <c r="P1951" t="str">
        <f t="shared" si="497"/>
        <v/>
      </c>
      <c r="Q1951" t="str">
        <f>IF(ISNA(VLOOKUP(AC1951,#REF!,1)),"//","")</f>
        <v/>
      </c>
      <c r="R1951"/>
      <c r="S1951" s="43" t="e">
        <f t="shared" si="498"/>
        <v>#REF!</v>
      </c>
      <c r="T1951" s="92" t="s">
        <v>2966</v>
      </c>
      <c r="U1951" s="70" t="s">
        <v>2444</v>
      </c>
      <c r="V1951" s="70" t="s">
        <v>2444</v>
      </c>
      <c r="W1951" s="44" t="str">
        <f t="shared" si="499"/>
        <v/>
      </c>
      <c r="X1951" s="25" t="str">
        <f t="shared" si="500"/>
        <v/>
      </c>
      <c r="Y1951" s="1">
        <f t="shared" si="501"/>
        <v>1902</v>
      </c>
      <c r="Z1951" t="str">
        <f t="shared" si="502"/>
        <v>MNU_XEQ</v>
      </c>
      <c r="AA1951" s="161" t="str">
        <f>IF(ISNA(VLOOKUP(X1951,Sheet2!J:J,1,0)),"//","")</f>
        <v/>
      </c>
      <c r="AC1951" s="110" t="str">
        <f t="shared" si="503"/>
        <v/>
      </c>
      <c r="AD1951" t="b">
        <f t="shared" si="504"/>
        <v>1</v>
      </c>
    </row>
    <row r="1952" spans="1:30">
      <c r="A1952" s="56">
        <f t="shared" si="505"/>
        <v>1952</v>
      </c>
      <c r="B1952" s="55">
        <f t="shared" si="506"/>
        <v>1903</v>
      </c>
      <c r="C1952" s="97" t="s">
        <v>4105</v>
      </c>
      <c r="D1952" s="97" t="s">
        <v>7</v>
      </c>
      <c r="E1952" s="100" t="s">
        <v>1545</v>
      </c>
      <c r="F1952" s="100" t="s">
        <v>1084</v>
      </c>
      <c r="G1952" s="104">
        <v>0</v>
      </c>
      <c r="H1952" s="104">
        <v>0</v>
      </c>
      <c r="I1952" s="183" t="s">
        <v>16</v>
      </c>
      <c r="J1952" s="98" t="s">
        <v>1556</v>
      </c>
      <c r="K1952" s="100" t="s">
        <v>4289</v>
      </c>
      <c r="L1952" s="101" t="s">
        <v>1080</v>
      </c>
      <c r="M1952" s="102" t="s">
        <v>2404</v>
      </c>
      <c r="N1952" s="102"/>
      <c r="O1952"/>
      <c r="P1952" t="str">
        <f t="shared" si="497"/>
        <v>NOT EQUAL</v>
      </c>
      <c r="Q1952" t="str">
        <f>IF(ISNA(VLOOKUP(AC1952,#REF!,1)),"//","")</f>
        <v/>
      </c>
      <c r="R1952"/>
      <c r="S1952" s="43" t="e">
        <f t="shared" si="498"/>
        <v>#REF!</v>
      </c>
      <c r="T1952" s="92" t="s">
        <v>2966</v>
      </c>
      <c r="U1952" s="70" t="s">
        <v>2444</v>
      </c>
      <c r="V1952" s="70" t="s">
        <v>2444</v>
      </c>
      <c r="W1952" s="44" t="str">
        <f t="shared" si="499"/>
        <v/>
      </c>
      <c r="X1952" s="25" t="str">
        <f t="shared" si="500"/>
        <v/>
      </c>
      <c r="Y1952" s="1">
        <f t="shared" si="501"/>
        <v>1903</v>
      </c>
      <c r="Z1952" t="str">
        <f t="shared" si="502"/>
        <v>MNU_EE</v>
      </c>
      <c r="AA1952" s="161" t="str">
        <f>IF(ISNA(VLOOKUP(X1952,Sheet2!J:J,1,0)),"//","")</f>
        <v/>
      </c>
      <c r="AC1952" s="110" t="str">
        <f t="shared" si="503"/>
        <v/>
      </c>
      <c r="AD1952" t="b">
        <f t="shared" si="504"/>
        <v>1</v>
      </c>
    </row>
    <row r="1953" spans="1:30">
      <c r="A1953" s="56">
        <f t="shared" si="505"/>
        <v>1953</v>
      </c>
      <c r="B1953" s="55">
        <f t="shared" si="506"/>
        <v>1904</v>
      </c>
      <c r="C1953" s="97" t="s">
        <v>4074</v>
      </c>
      <c r="D1953" s="97" t="s">
        <v>3082</v>
      </c>
      <c r="E1953" s="235" t="s">
        <v>533</v>
      </c>
      <c r="F1953" s="98" t="s">
        <v>915</v>
      </c>
      <c r="G1953" s="99">
        <v>0</v>
      </c>
      <c r="H1953" s="99">
        <v>0</v>
      </c>
      <c r="I1953" s="185" t="s">
        <v>1</v>
      </c>
      <c r="J1953" s="98" t="s">
        <v>1556</v>
      </c>
      <c r="K1953" s="100" t="s">
        <v>4125</v>
      </c>
      <c r="L1953" s="97"/>
      <c r="M1953" s="102" t="s">
        <v>3082</v>
      </c>
      <c r="N1953" s="102"/>
      <c r="O1953"/>
      <c r="P1953" t="str">
        <f t="shared" si="497"/>
        <v>NOT EQUAL</v>
      </c>
      <c r="Q1953" t="str">
        <f>IF(ISNA(VLOOKUP(AC1953,#REF!,1)),"//","")</f>
        <v/>
      </c>
      <c r="R1953"/>
      <c r="S1953" s="43" t="e">
        <f t="shared" si="498"/>
        <v>#REF!</v>
      </c>
      <c r="T1953" s="92" t="s">
        <v>3001</v>
      </c>
      <c r="U1953" s="70" t="s">
        <v>2444</v>
      </c>
      <c r="V1953" s="70" t="s">
        <v>2444</v>
      </c>
      <c r="W1953" s="44" t="str">
        <f t="shared" si="499"/>
        <v/>
      </c>
      <c r="X1953" s="25" t="str">
        <f t="shared" si="500"/>
        <v/>
      </c>
      <c r="Y1953" s="1">
        <f t="shared" si="501"/>
        <v>1904</v>
      </c>
      <c r="Z1953" t="str">
        <f t="shared" si="502"/>
        <v>ITM_T_UP_ARROW</v>
      </c>
      <c r="AA1953" s="161" t="str">
        <f>IF(ISNA(VLOOKUP(X1953,Sheet2!J:J,1,0)),"//","")</f>
        <v/>
      </c>
      <c r="AC1953" s="110" t="str">
        <f t="shared" si="503"/>
        <v/>
      </c>
      <c r="AD1953" t="b">
        <f t="shared" si="504"/>
        <v>1</v>
      </c>
    </row>
    <row r="1954" spans="1:30">
      <c r="A1954" s="56">
        <f t="shared" si="505"/>
        <v>1954</v>
      </c>
      <c r="B1954" s="55">
        <f t="shared" si="506"/>
        <v>1905</v>
      </c>
      <c r="C1954" s="97" t="s">
        <v>4105</v>
      </c>
      <c r="D1954" s="97" t="s">
        <v>7</v>
      </c>
      <c r="E1954" s="100" t="s">
        <v>2527</v>
      </c>
      <c r="F1954" s="100" t="s">
        <v>2527</v>
      </c>
      <c r="G1954" s="104">
        <v>0</v>
      </c>
      <c r="H1954" s="104">
        <v>0</v>
      </c>
      <c r="I1954" s="183" t="s">
        <v>16</v>
      </c>
      <c r="J1954" s="98" t="s">
        <v>1556</v>
      </c>
      <c r="K1954" s="100" t="s">
        <v>4125</v>
      </c>
      <c r="L1954" s="97"/>
      <c r="M1954" s="102" t="s">
        <v>2418</v>
      </c>
      <c r="N1954" s="102"/>
      <c r="O1954"/>
      <c r="P1954" t="str">
        <f t="shared" si="497"/>
        <v/>
      </c>
      <c r="Q1954" t="str">
        <f>IF(ISNA(VLOOKUP(AC1954,#REF!,1)),"//","")</f>
        <v/>
      </c>
      <c r="R1954"/>
      <c r="S1954" s="43" t="e">
        <f t="shared" si="498"/>
        <v>#REF!</v>
      </c>
      <c r="T1954" s="92" t="s">
        <v>2966</v>
      </c>
      <c r="U1954" s="70" t="s">
        <v>2444</v>
      </c>
      <c r="V1954" s="70" t="s">
        <v>2444</v>
      </c>
      <c r="W1954" s="44" t="str">
        <f t="shared" si="499"/>
        <v/>
      </c>
      <c r="X1954" s="25" t="str">
        <f t="shared" si="500"/>
        <v/>
      </c>
      <c r="Y1954" s="1">
        <f t="shared" si="501"/>
        <v>1905</v>
      </c>
      <c r="Z1954" t="str">
        <f t="shared" si="502"/>
        <v>MNU_ASN</v>
      </c>
      <c r="AA1954" s="161" t="str">
        <f>IF(ISNA(VLOOKUP(X1954,Sheet2!J:J,1,0)),"//","")</f>
        <v/>
      </c>
      <c r="AC1954" s="110" t="str">
        <f t="shared" si="503"/>
        <v/>
      </c>
      <c r="AD1954" t="b">
        <f t="shared" si="504"/>
        <v>1</v>
      </c>
    </row>
    <row r="1955" spans="1:30">
      <c r="A1955" s="56">
        <f t="shared" si="505"/>
        <v>1955</v>
      </c>
      <c r="B1955" s="55">
        <f t="shared" si="506"/>
        <v>1906</v>
      </c>
      <c r="C1955" s="97" t="s">
        <v>4074</v>
      </c>
      <c r="D1955" s="97" t="s">
        <v>3083</v>
      </c>
      <c r="E1955" s="235" t="s">
        <v>533</v>
      </c>
      <c r="F1955" s="98" t="s">
        <v>917</v>
      </c>
      <c r="G1955" s="99">
        <v>0</v>
      </c>
      <c r="H1955" s="99">
        <v>0</v>
      </c>
      <c r="I1955" s="185" t="s">
        <v>1</v>
      </c>
      <c r="J1955" s="98" t="s">
        <v>1556</v>
      </c>
      <c r="K1955" s="100" t="s">
        <v>4125</v>
      </c>
      <c r="L1955" s="97"/>
      <c r="M1955" s="102" t="s">
        <v>3083</v>
      </c>
      <c r="N1955" s="102"/>
      <c r="O1955"/>
      <c r="P1955" t="str">
        <f t="shared" si="497"/>
        <v>NOT EQUAL</v>
      </c>
      <c r="Q1955" t="str">
        <f>IF(ISNA(VLOOKUP(AC1955,#REF!,1)),"//","")</f>
        <v/>
      </c>
      <c r="R1955"/>
      <c r="S1955" s="43" t="e">
        <f t="shared" si="498"/>
        <v>#REF!</v>
      </c>
      <c r="T1955" s="92" t="s">
        <v>3001</v>
      </c>
      <c r="U1955" s="70" t="s">
        <v>2444</v>
      </c>
      <c r="V1955" s="70" t="s">
        <v>2444</v>
      </c>
      <c r="W1955" s="44" t="str">
        <f t="shared" si="499"/>
        <v/>
      </c>
      <c r="X1955" s="25" t="str">
        <f t="shared" si="500"/>
        <v/>
      </c>
      <c r="Y1955" s="1">
        <f t="shared" si="501"/>
        <v>1906</v>
      </c>
      <c r="Z1955" t="str">
        <f t="shared" si="502"/>
        <v>ITM_T_DOWN_ARROW</v>
      </c>
      <c r="AA1955" s="161" t="str">
        <f>IF(ISNA(VLOOKUP(X1955,Sheet2!J:J,1,0)),"//","")</f>
        <v/>
      </c>
      <c r="AC1955" s="110" t="str">
        <f t="shared" si="503"/>
        <v/>
      </c>
      <c r="AD1955" t="b">
        <f t="shared" si="504"/>
        <v>1</v>
      </c>
    </row>
    <row r="1956" spans="1:30">
      <c r="A1956" s="56">
        <f t="shared" si="505"/>
        <v>1956</v>
      </c>
      <c r="B1956" s="55">
        <f t="shared" si="506"/>
        <v>1907</v>
      </c>
      <c r="C1956" s="97" t="s">
        <v>4074</v>
      </c>
      <c r="D1956" s="97" t="s">
        <v>3080</v>
      </c>
      <c r="E1956" s="235" t="s">
        <v>533</v>
      </c>
      <c r="F1956" s="100" t="s">
        <v>1052</v>
      </c>
      <c r="G1956" s="104">
        <v>0</v>
      </c>
      <c r="H1956" s="104">
        <v>0</v>
      </c>
      <c r="I1956" s="185" t="s">
        <v>1</v>
      </c>
      <c r="J1956" s="98" t="s">
        <v>1556</v>
      </c>
      <c r="K1956" s="100" t="s">
        <v>4125</v>
      </c>
      <c r="L1956" s="97"/>
      <c r="M1956" s="102" t="s">
        <v>3080</v>
      </c>
      <c r="N1956" s="102"/>
      <c r="O1956"/>
      <c r="P1956" t="str">
        <f t="shared" si="497"/>
        <v>NOT EQUAL</v>
      </c>
      <c r="Q1956" t="str">
        <f>IF(ISNA(VLOOKUP(AC1956,#REF!,1)),"//","")</f>
        <v/>
      </c>
      <c r="R1956"/>
      <c r="S1956" s="43" t="e">
        <f t="shared" si="498"/>
        <v>#REF!</v>
      </c>
      <c r="T1956" s="92" t="s">
        <v>3001</v>
      </c>
      <c r="U1956" s="70" t="s">
        <v>2444</v>
      </c>
      <c r="V1956" s="70" t="s">
        <v>2444</v>
      </c>
      <c r="W1956" s="44" t="str">
        <f t="shared" si="499"/>
        <v/>
      </c>
      <c r="X1956" s="25" t="str">
        <f t="shared" si="500"/>
        <v/>
      </c>
      <c r="Y1956" s="1">
        <f t="shared" si="501"/>
        <v>1907</v>
      </c>
      <c r="Z1956" t="str">
        <f t="shared" si="502"/>
        <v>ITM_T_HOME</v>
      </c>
      <c r="AA1956" s="161" t="str">
        <f>IF(ISNA(VLOOKUP(X1956,Sheet2!J:J,1,0)),"//","")</f>
        <v/>
      </c>
      <c r="AC1956" s="110" t="str">
        <f t="shared" si="503"/>
        <v/>
      </c>
      <c r="AD1956" t="b">
        <f t="shared" si="504"/>
        <v>1</v>
      </c>
    </row>
    <row r="1957" spans="1:30">
      <c r="A1957" s="56">
        <f t="shared" si="505"/>
        <v>1957</v>
      </c>
      <c r="B1957" s="55">
        <f t="shared" si="506"/>
        <v>1908</v>
      </c>
      <c r="C1957" s="97" t="s">
        <v>4074</v>
      </c>
      <c r="D1957" s="97" t="s">
        <v>3081</v>
      </c>
      <c r="E1957" s="235" t="s">
        <v>533</v>
      </c>
      <c r="F1957" s="100" t="s">
        <v>1234</v>
      </c>
      <c r="G1957" s="104">
        <v>0</v>
      </c>
      <c r="H1957" s="104">
        <v>0</v>
      </c>
      <c r="I1957" s="185" t="s">
        <v>1</v>
      </c>
      <c r="J1957" s="98" t="s">
        <v>1556</v>
      </c>
      <c r="K1957" s="100" t="s">
        <v>4125</v>
      </c>
      <c r="L1957" s="97"/>
      <c r="M1957" s="102" t="s">
        <v>3081</v>
      </c>
      <c r="N1957" s="102"/>
      <c r="O1957"/>
      <c r="P1957" t="str">
        <f t="shared" ref="P1957:P1958" si="508">IF(E1957=F1957,"","NOT EQUAL")</f>
        <v>NOT EQUAL</v>
      </c>
      <c r="Q1957" t="str">
        <f>IF(ISNA(VLOOKUP(AC1957,#REF!,1)),"//","")</f>
        <v/>
      </c>
      <c r="R1957"/>
      <c r="S1957" s="43" t="e">
        <f t="shared" si="498"/>
        <v>#REF!</v>
      </c>
      <c r="T1957" s="92" t="s">
        <v>3001</v>
      </c>
      <c r="U1957" s="70" t="s">
        <v>2444</v>
      </c>
      <c r="V1957" s="70" t="s">
        <v>2444</v>
      </c>
      <c r="W1957" s="44" t="str">
        <f t="shared" si="499"/>
        <v/>
      </c>
      <c r="X1957" s="25" t="str">
        <f t="shared" si="500"/>
        <v/>
      </c>
      <c r="Y1957" s="1">
        <f t="shared" si="501"/>
        <v>1908</v>
      </c>
      <c r="Z1957" t="str">
        <f t="shared" si="502"/>
        <v>ITM_T_END</v>
      </c>
      <c r="AA1957" s="161" t="str">
        <f>IF(ISNA(VLOOKUP(X1957,Sheet2!J:J,1,0)),"//","")</f>
        <v/>
      </c>
      <c r="AC1957" s="110" t="str">
        <f t="shared" si="503"/>
        <v/>
      </c>
      <c r="AD1957" t="b">
        <f t="shared" si="504"/>
        <v>1</v>
      </c>
    </row>
    <row r="1958" spans="1:30">
      <c r="A1958" s="56">
        <f t="shared" si="505"/>
        <v>1958</v>
      </c>
      <c r="B1958" s="55">
        <f t="shared" si="506"/>
        <v>1909</v>
      </c>
      <c r="C1958" s="97" t="s">
        <v>4105</v>
      </c>
      <c r="D1958" s="97" t="s">
        <v>7</v>
      </c>
      <c r="E1958" s="100" t="s">
        <v>141</v>
      </c>
      <c r="F1958" s="100" t="s">
        <v>2814</v>
      </c>
      <c r="G1958" s="104">
        <v>0</v>
      </c>
      <c r="H1958" s="104">
        <v>0</v>
      </c>
      <c r="I1958" s="183" t="s">
        <v>16</v>
      </c>
      <c r="J1958" s="98" t="s">
        <v>1556</v>
      </c>
      <c r="K1958" s="100" t="s">
        <v>4125</v>
      </c>
      <c r="L1958" s="97" t="s">
        <v>2755</v>
      </c>
      <c r="M1958" s="102" t="s">
        <v>2812</v>
      </c>
      <c r="N1958" s="102"/>
      <c r="O1958"/>
      <c r="P1958" t="str">
        <f t="shared" si="508"/>
        <v>NOT EQUAL</v>
      </c>
      <c r="Q1958" t="str">
        <f>IF(ISNA(VLOOKUP(AC1958,#REF!,1)),"//","")</f>
        <v/>
      </c>
      <c r="R1958"/>
      <c r="S1958" s="43" t="e">
        <f t="shared" si="498"/>
        <v>#REF!</v>
      </c>
      <c r="T1958" s="92" t="s">
        <v>2966</v>
      </c>
      <c r="U1958" s="70" t="s">
        <v>2444</v>
      </c>
      <c r="V1958" s="70" t="s">
        <v>2444</v>
      </c>
      <c r="W1958" s="44" t="str">
        <f t="shared" si="499"/>
        <v/>
      </c>
      <c r="X1958" s="25" t="str">
        <f t="shared" si="500"/>
        <v/>
      </c>
      <c r="Y1958" s="1">
        <f t="shared" si="501"/>
        <v>1909</v>
      </c>
      <c r="Z1958" t="str">
        <f t="shared" si="502"/>
        <v>MNU_ASN_U</v>
      </c>
      <c r="AA1958" s="161" t="str">
        <f>IF(ISNA(VLOOKUP(X1958,Sheet2!J:J,1,0)),"//","")</f>
        <v/>
      </c>
      <c r="AC1958" s="110" t="str">
        <f t="shared" si="503"/>
        <v/>
      </c>
      <c r="AD1958" t="b">
        <f t="shared" si="504"/>
        <v>1</v>
      </c>
    </row>
    <row r="1959" spans="1:30">
      <c r="A1959" s="56">
        <f t="shared" si="505"/>
        <v>1959</v>
      </c>
      <c r="B1959" s="55">
        <f t="shared" si="506"/>
        <v>1910</v>
      </c>
      <c r="C1959" s="97" t="s">
        <v>4105</v>
      </c>
      <c r="D1959" s="97" t="s">
        <v>7</v>
      </c>
      <c r="E1959" s="100" t="s">
        <v>2890</v>
      </c>
      <c r="F1959" s="98" t="s">
        <v>2890</v>
      </c>
      <c r="G1959" s="104">
        <v>0</v>
      </c>
      <c r="H1959" s="104">
        <v>0</v>
      </c>
      <c r="I1959" s="183" t="s">
        <v>16</v>
      </c>
      <c r="J1959" s="98" t="s">
        <v>1555</v>
      </c>
      <c r="K1959" s="100" t="s">
        <v>4125</v>
      </c>
      <c r="L1959" s="97"/>
      <c r="M1959" s="102" t="s">
        <v>2891</v>
      </c>
      <c r="N1959" s="102"/>
      <c r="O1959"/>
      <c r="P1959" t="str">
        <f t="shared" si="497"/>
        <v/>
      </c>
      <c r="Q1959" t="str">
        <f>IF(ISNA(VLOOKUP(AC1959,#REF!,1)),"//","")</f>
        <v/>
      </c>
      <c r="R1959"/>
      <c r="S1959" s="43" t="e">
        <f t="shared" si="498"/>
        <v>#REF!</v>
      </c>
      <c r="T1959" s="92" t="s">
        <v>2966</v>
      </c>
      <c r="U1959" s="70" t="s">
        <v>2444</v>
      </c>
      <c r="V1959" s="70" t="s">
        <v>2444</v>
      </c>
      <c r="W1959" s="44" t="str">
        <f t="shared" si="499"/>
        <v/>
      </c>
      <c r="X1959" s="25" t="str">
        <f t="shared" si="500"/>
        <v/>
      </c>
      <c r="Y1959" s="1">
        <f t="shared" si="501"/>
        <v>1910</v>
      </c>
      <c r="Z1959" t="str">
        <f t="shared" si="502"/>
        <v>MNU_T_EDIT</v>
      </c>
      <c r="AA1959" s="161" t="str">
        <f>IF(ISNA(VLOOKUP(X1959,Sheet2!J:J,1,0)),"//","")</f>
        <v/>
      </c>
      <c r="AC1959" s="110" t="str">
        <f t="shared" si="503"/>
        <v/>
      </c>
      <c r="AD1959" t="b">
        <f t="shared" si="504"/>
        <v>1</v>
      </c>
    </row>
    <row r="1960" spans="1:30">
      <c r="A1960" s="56">
        <f t="shared" si="505"/>
        <v>1960</v>
      </c>
      <c r="B1960" s="55">
        <f t="shared" si="506"/>
        <v>1911</v>
      </c>
      <c r="C1960" s="97" t="s">
        <v>4105</v>
      </c>
      <c r="D1960" s="97" t="s">
        <v>7</v>
      </c>
      <c r="E1960" s="100" t="s">
        <v>2903</v>
      </c>
      <c r="F1960" s="100" t="s">
        <v>2903</v>
      </c>
      <c r="G1960" s="104">
        <v>0</v>
      </c>
      <c r="H1960" s="104">
        <v>0</v>
      </c>
      <c r="I1960" s="183" t="s">
        <v>16</v>
      </c>
      <c r="J1960" s="98" t="s">
        <v>1555</v>
      </c>
      <c r="K1960" s="100" t="s">
        <v>4125</v>
      </c>
      <c r="L1960" s="97"/>
      <c r="M1960" s="102" t="s">
        <v>2904</v>
      </c>
      <c r="N1960" s="102"/>
      <c r="O1960"/>
      <c r="P1960" t="str">
        <f t="shared" si="497"/>
        <v/>
      </c>
      <c r="Q1960" t="str">
        <f>IF(ISNA(VLOOKUP(AC1960,#REF!,1)),"//","")</f>
        <v/>
      </c>
      <c r="R1960"/>
      <c r="S1960" s="43" t="e">
        <f t="shared" si="498"/>
        <v>#REF!</v>
      </c>
      <c r="T1960" s="92" t="s">
        <v>2966</v>
      </c>
      <c r="U1960" s="70" t="s">
        <v>2444</v>
      </c>
      <c r="V1960" s="70" t="s">
        <v>2444</v>
      </c>
      <c r="W1960" s="44" t="str">
        <f t="shared" si="499"/>
        <v/>
      </c>
      <c r="X1960" s="25" t="str">
        <f t="shared" si="500"/>
        <v/>
      </c>
      <c r="Y1960" s="1">
        <f t="shared" si="501"/>
        <v>1911</v>
      </c>
      <c r="Z1960" t="str">
        <f t="shared" si="502"/>
        <v>MNU_XXEQ</v>
      </c>
      <c r="AA1960" s="161" t="str">
        <f>IF(ISNA(VLOOKUP(X1960,Sheet2!J:J,1,0)),"//","")</f>
        <v/>
      </c>
      <c r="AC1960" s="110" t="str">
        <f t="shared" si="503"/>
        <v/>
      </c>
      <c r="AD1960" t="b">
        <f t="shared" si="504"/>
        <v>1</v>
      </c>
    </row>
    <row r="1961" spans="1:30">
      <c r="A1961" s="56">
        <f t="shared" si="505"/>
        <v>1961</v>
      </c>
      <c r="B1961" s="55">
        <f t="shared" si="506"/>
        <v>1912</v>
      </c>
      <c r="C1961" s="97" t="s">
        <v>4012</v>
      </c>
      <c r="D1961" s="97" t="s">
        <v>7</v>
      </c>
      <c r="E1961" s="235" t="s">
        <v>533</v>
      </c>
      <c r="F1961" s="100" t="s">
        <v>2750</v>
      </c>
      <c r="G1961" s="104">
        <v>0</v>
      </c>
      <c r="H1961" s="104">
        <v>0</v>
      </c>
      <c r="I1961" s="185" t="s">
        <v>1</v>
      </c>
      <c r="J1961" s="98" t="s">
        <v>1555</v>
      </c>
      <c r="K1961" s="100" t="s">
        <v>4289</v>
      </c>
      <c r="L1961" s="97"/>
      <c r="M1961" s="102" t="s">
        <v>2751</v>
      </c>
      <c r="N1961" s="102"/>
      <c r="O1961"/>
      <c r="P1961" t="str">
        <f t="shared" si="497"/>
        <v>NOT EQUAL</v>
      </c>
      <c r="Q1961" t="str">
        <f>IF(ISNA(VLOOKUP(AC1961,#REF!,1)),"//","")</f>
        <v/>
      </c>
      <c r="R1961"/>
      <c r="S1961" s="43" t="e">
        <f t="shared" si="498"/>
        <v>#REF!</v>
      </c>
      <c r="T1961" s="92" t="s">
        <v>2987</v>
      </c>
      <c r="U1961" s="70" t="s">
        <v>2444</v>
      </c>
      <c r="V1961" s="70" t="s">
        <v>2444</v>
      </c>
      <c r="W1961" s="44" t="str">
        <f t="shared" si="499"/>
        <v/>
      </c>
      <c r="X1961" s="25" t="str">
        <f t="shared" si="500"/>
        <v/>
      </c>
      <c r="Y1961" s="1">
        <f t="shared" si="501"/>
        <v>1912</v>
      </c>
      <c r="Z1961" t="str">
        <f t="shared" si="502"/>
        <v>ITM_RNG</v>
      </c>
      <c r="AA1961" s="161" t="str">
        <f>IF(ISNA(VLOOKUP(X1961,Sheet2!J:J,1,0)),"//","")</f>
        <v/>
      </c>
      <c r="AC1961" s="110" t="str">
        <f t="shared" si="503"/>
        <v/>
      </c>
      <c r="AD1961" t="b">
        <f t="shared" si="504"/>
        <v>1</v>
      </c>
    </row>
    <row r="1962" spans="1:30">
      <c r="A1962" s="56">
        <f t="shared" si="505"/>
        <v>1962</v>
      </c>
      <c r="B1962" s="55">
        <f t="shared" si="506"/>
        <v>1913</v>
      </c>
      <c r="C1962" s="97" t="s">
        <v>4109</v>
      </c>
      <c r="D1962" s="97" t="s">
        <v>4353</v>
      </c>
      <c r="E1962" s="98" t="s">
        <v>1413</v>
      </c>
      <c r="F1962" s="98" t="s">
        <v>2534</v>
      </c>
      <c r="G1962" s="200">
        <v>0</v>
      </c>
      <c r="H1962" s="200">
        <v>0</v>
      </c>
      <c r="I1962" s="180" t="s">
        <v>3</v>
      </c>
      <c r="J1962" s="98" t="s">
        <v>1555</v>
      </c>
      <c r="K1962" s="100" t="s">
        <v>4125</v>
      </c>
      <c r="L1962" s="101" t="s">
        <v>341</v>
      </c>
      <c r="M1962" s="102" t="s">
        <v>2740</v>
      </c>
      <c r="N1962" s="102"/>
      <c r="O1962"/>
      <c r="P1962" t="str">
        <f t="shared" si="497"/>
        <v>NOT EQUAL</v>
      </c>
      <c r="Q1962" t="str">
        <f>IF(ISNA(VLOOKUP(AC1962,#REF!,1)),"//","")</f>
        <v/>
      </c>
      <c r="R1962"/>
      <c r="S1962" s="43" t="e">
        <f t="shared" si="498"/>
        <v>#REF!</v>
      </c>
      <c r="T1962" s="92" t="s">
        <v>2987</v>
      </c>
      <c r="U1962" s="70" t="s">
        <v>2444</v>
      </c>
      <c r="V1962" s="70" t="s">
        <v>2444</v>
      </c>
      <c r="W1962" s="44" t="str">
        <f t="shared" si="499"/>
        <v>"FLAGS.V"</v>
      </c>
      <c r="X1962" s="25" t="str">
        <f t="shared" si="500"/>
        <v>FLAGS.V</v>
      </c>
      <c r="Y1962" s="1">
        <f t="shared" si="501"/>
        <v>1913</v>
      </c>
      <c r="Z1962" t="str">
        <f t="shared" si="502"/>
        <v>ITM_FLGSV</v>
      </c>
      <c r="AA1962" s="161" t="str">
        <f>IF(ISNA(VLOOKUP(X1962,Sheet2!J:J,1,0)),"//","")</f>
        <v>//</v>
      </c>
      <c r="AC1962" s="110" t="str">
        <f t="shared" si="503"/>
        <v>FLAGS.V</v>
      </c>
      <c r="AD1962" t="b">
        <f t="shared" si="504"/>
        <v>1</v>
      </c>
    </row>
    <row r="1963" spans="1:30">
      <c r="A1963" s="56">
        <f t="shared" si="505"/>
        <v>1963</v>
      </c>
      <c r="B1963" s="55">
        <f t="shared" si="506"/>
        <v>1914</v>
      </c>
      <c r="C1963" s="97" t="s">
        <v>4043</v>
      </c>
      <c r="D1963" s="97" t="s">
        <v>2715</v>
      </c>
      <c r="E1963" s="235" t="s">
        <v>533</v>
      </c>
      <c r="F1963" s="98" t="s">
        <v>2717</v>
      </c>
      <c r="G1963" s="200">
        <v>0</v>
      </c>
      <c r="H1963" s="200">
        <v>0</v>
      </c>
      <c r="I1963" s="185" t="s">
        <v>1</v>
      </c>
      <c r="J1963" s="98" t="s">
        <v>1556</v>
      </c>
      <c r="K1963" s="100" t="s">
        <v>4125</v>
      </c>
      <c r="L1963" s="97"/>
      <c r="M1963" s="102" t="s">
        <v>2718</v>
      </c>
      <c r="N1963" s="102"/>
      <c r="O1963"/>
      <c r="P1963" t="str">
        <f t="shared" si="497"/>
        <v>NOT EQUAL</v>
      </c>
      <c r="Q1963" t="str">
        <f>IF(ISNA(VLOOKUP(AC1963,#REF!,1)),"//","")</f>
        <v/>
      </c>
      <c r="R1963"/>
      <c r="S1963" s="43" t="e">
        <f t="shared" si="498"/>
        <v>#REF!</v>
      </c>
      <c r="T1963" s="92" t="s">
        <v>2985</v>
      </c>
      <c r="U1963" s="70" t="s">
        <v>2868</v>
      </c>
      <c r="V1963" s="70" t="s">
        <v>2444</v>
      </c>
      <c r="W1963" s="44" t="str">
        <f t="shared" si="499"/>
        <v>"CPXI"</v>
      </c>
      <c r="X1963" s="25" t="str">
        <f t="shared" si="500"/>
        <v>CPXI</v>
      </c>
      <c r="Y1963" s="1">
        <f t="shared" si="501"/>
        <v>1914</v>
      </c>
      <c r="Z1963" t="str">
        <f t="shared" si="502"/>
        <v>ITM_CPXI</v>
      </c>
      <c r="AA1963" s="161" t="str">
        <f>IF(ISNA(VLOOKUP(X1963,Sheet2!J:J,1,0)),"//","")</f>
        <v>//</v>
      </c>
      <c r="AC1963" s="110" t="str">
        <f t="shared" si="503"/>
        <v>CPXI</v>
      </c>
      <c r="AD1963" t="b">
        <f t="shared" si="504"/>
        <v>1</v>
      </c>
    </row>
    <row r="1964" spans="1:30">
      <c r="A1964" s="56">
        <f t="shared" si="505"/>
        <v>1964</v>
      </c>
      <c r="B1964" s="55">
        <f t="shared" si="506"/>
        <v>1915</v>
      </c>
      <c r="C1964" s="97" t="s">
        <v>4043</v>
      </c>
      <c r="D1964" s="97" t="s">
        <v>2716</v>
      </c>
      <c r="E1964" s="235" t="s">
        <v>533</v>
      </c>
      <c r="F1964" s="100" t="s">
        <v>60</v>
      </c>
      <c r="G1964" s="104">
        <v>0</v>
      </c>
      <c r="H1964" s="104">
        <v>0</v>
      </c>
      <c r="I1964" s="185" t="s">
        <v>1</v>
      </c>
      <c r="J1964" s="98" t="s">
        <v>1556</v>
      </c>
      <c r="K1964" s="100" t="s">
        <v>4125</v>
      </c>
      <c r="L1964" s="97"/>
      <c r="M1964" s="102" t="s">
        <v>2719</v>
      </c>
      <c r="N1964" s="102"/>
      <c r="O1964"/>
      <c r="P1964" t="str">
        <f t="shared" si="497"/>
        <v>NOT EQUAL</v>
      </c>
      <c r="Q1964" t="str">
        <f>IF(ISNA(VLOOKUP(AC1964,#REF!,1)),"//","")</f>
        <v/>
      </c>
      <c r="R1964"/>
      <c r="S1964" s="43" t="e">
        <f t="shared" si="498"/>
        <v>#REF!</v>
      </c>
      <c r="T1964" s="92" t="s">
        <v>2985</v>
      </c>
      <c r="U1964" s="70" t="s">
        <v>2868</v>
      </c>
      <c r="V1964" s="70" t="s">
        <v>2444</v>
      </c>
      <c r="W1964" s="44" t="str">
        <f t="shared" si="499"/>
        <v>"CPXJ"</v>
      </c>
      <c r="X1964" s="25" t="str">
        <f t="shared" si="500"/>
        <v>CPXJ</v>
      </c>
      <c r="Y1964" s="1">
        <f t="shared" si="501"/>
        <v>1915</v>
      </c>
      <c r="Z1964" t="str">
        <f t="shared" si="502"/>
        <v>ITM_CPXJ</v>
      </c>
      <c r="AA1964" s="161" t="str">
        <f>IF(ISNA(VLOOKUP(X1964,Sheet2!J:J,1,0)),"//","")</f>
        <v>//</v>
      </c>
      <c r="AC1964" s="110" t="str">
        <f t="shared" si="503"/>
        <v>CPXJ</v>
      </c>
      <c r="AD1964" t="b">
        <f t="shared" si="504"/>
        <v>1</v>
      </c>
    </row>
    <row r="1965" spans="1:30">
      <c r="A1965" s="56">
        <f t="shared" si="505"/>
        <v>1965</v>
      </c>
      <c r="B1965" s="55">
        <f t="shared" si="506"/>
        <v>1916</v>
      </c>
      <c r="C1965" s="97" t="s">
        <v>4043</v>
      </c>
      <c r="D1965" s="97" t="s">
        <v>2725</v>
      </c>
      <c r="E1965" s="235" t="s">
        <v>533</v>
      </c>
      <c r="F1965" s="100" t="s">
        <v>2726</v>
      </c>
      <c r="G1965" s="104">
        <v>0</v>
      </c>
      <c r="H1965" s="104">
        <v>0</v>
      </c>
      <c r="I1965" s="185" t="s">
        <v>1</v>
      </c>
      <c r="J1965" s="98" t="s">
        <v>1556</v>
      </c>
      <c r="K1965" s="100" t="s">
        <v>4125</v>
      </c>
      <c r="L1965" s="97"/>
      <c r="M1965" s="102" t="s">
        <v>2727</v>
      </c>
      <c r="N1965" s="102"/>
      <c r="O1965"/>
      <c r="P1965" t="str">
        <f t="shared" si="497"/>
        <v>NOT EQUAL</v>
      </c>
      <c r="Q1965" t="str">
        <f>IF(ISNA(VLOOKUP(AC1965,#REF!,1)),"//","")</f>
        <v/>
      </c>
      <c r="R1965"/>
      <c r="S1965" s="43" t="e">
        <f t="shared" si="498"/>
        <v>#REF!</v>
      </c>
      <c r="T1965" s="92" t="s">
        <v>2985</v>
      </c>
      <c r="U1965" s="70" t="s">
        <v>2868</v>
      </c>
      <c r="V1965" s="70" t="s">
        <v>2444</v>
      </c>
      <c r="W1965" s="44" t="str">
        <f t="shared" si="499"/>
        <v>"SSIZE4"</v>
      </c>
      <c r="X1965" s="25" t="str">
        <f t="shared" si="500"/>
        <v>SSIZE4</v>
      </c>
      <c r="Y1965" s="1">
        <f t="shared" si="501"/>
        <v>1916</v>
      </c>
      <c r="Z1965" t="str">
        <f t="shared" si="502"/>
        <v>ITM_SSIZE4</v>
      </c>
      <c r="AA1965" s="161" t="str">
        <f>IF(ISNA(VLOOKUP(X1965,Sheet2!J:J,1,0)),"//","")</f>
        <v>//</v>
      </c>
      <c r="AC1965" s="110" t="str">
        <f t="shared" si="503"/>
        <v>SSIZE4</v>
      </c>
      <c r="AD1965" t="b">
        <f t="shared" si="504"/>
        <v>1</v>
      </c>
    </row>
    <row r="1966" spans="1:30">
      <c r="A1966" s="56">
        <f t="shared" si="505"/>
        <v>1966</v>
      </c>
      <c r="B1966" s="55">
        <f t="shared" si="506"/>
        <v>1917</v>
      </c>
      <c r="C1966" s="97" t="s">
        <v>4043</v>
      </c>
      <c r="D1966" s="97" t="s">
        <v>2728</v>
      </c>
      <c r="E1966" s="235" t="s">
        <v>533</v>
      </c>
      <c r="F1966" s="98" t="s">
        <v>338</v>
      </c>
      <c r="G1966" s="200">
        <v>0</v>
      </c>
      <c r="H1966" s="200">
        <v>0</v>
      </c>
      <c r="I1966" s="185" t="s">
        <v>1</v>
      </c>
      <c r="J1966" s="98" t="s">
        <v>1556</v>
      </c>
      <c r="K1966" s="100" t="s">
        <v>4125</v>
      </c>
      <c r="L1966" s="101"/>
      <c r="M1966" s="102" t="s">
        <v>2729</v>
      </c>
      <c r="N1966" s="102"/>
      <c r="O1966"/>
      <c r="P1966" t="str">
        <f t="shared" si="497"/>
        <v>NOT EQUAL</v>
      </c>
      <c r="Q1966" t="str">
        <f>IF(ISNA(VLOOKUP(AC1966,#REF!,1)),"//","")</f>
        <v/>
      </c>
      <c r="R1966"/>
      <c r="S1966" s="43" t="e">
        <f t="shared" si="498"/>
        <v>#REF!</v>
      </c>
      <c r="T1966" s="92" t="s">
        <v>2985</v>
      </c>
      <c r="U1966" s="70" t="s">
        <v>2868</v>
      </c>
      <c r="V1966" s="70" t="s">
        <v>2444</v>
      </c>
      <c r="W1966" s="44" t="str">
        <f t="shared" si="499"/>
        <v>"SSIZE8"</v>
      </c>
      <c r="X1966" s="25" t="str">
        <f t="shared" si="500"/>
        <v>SSIZE8</v>
      </c>
      <c r="Y1966" s="1">
        <f t="shared" si="501"/>
        <v>1917</v>
      </c>
      <c r="Z1966" t="str">
        <f t="shared" si="502"/>
        <v>ITM_SSIZE8</v>
      </c>
      <c r="AA1966" s="161" t="str">
        <f>IF(ISNA(VLOOKUP(X1966,Sheet2!J:J,1,0)),"//","")</f>
        <v>//</v>
      </c>
      <c r="AC1966" s="110" t="str">
        <f t="shared" si="503"/>
        <v>SSIZE8</v>
      </c>
      <c r="AD1966" t="b">
        <f t="shared" si="504"/>
        <v>1</v>
      </c>
    </row>
    <row r="1967" spans="1:30">
      <c r="A1967" s="56">
        <f t="shared" si="505"/>
        <v>1967</v>
      </c>
      <c r="B1967" s="55">
        <f t="shared" si="506"/>
        <v>1918</v>
      </c>
      <c r="C1967" s="97" t="s">
        <v>4043</v>
      </c>
      <c r="D1967" s="97" t="s">
        <v>2752</v>
      </c>
      <c r="E1967" s="235" t="s">
        <v>533</v>
      </c>
      <c r="F1967" s="98" t="s">
        <v>2662</v>
      </c>
      <c r="G1967" s="200">
        <v>0</v>
      </c>
      <c r="H1967" s="200">
        <v>0</v>
      </c>
      <c r="I1967" s="185" t="s">
        <v>1</v>
      </c>
      <c r="J1967" s="98" t="s">
        <v>1556</v>
      </c>
      <c r="K1967" s="100" t="s">
        <v>4125</v>
      </c>
      <c r="L1967" s="101"/>
      <c r="M1967" s="102" t="s">
        <v>2754</v>
      </c>
      <c r="N1967" s="102"/>
      <c r="O1967"/>
      <c r="P1967" t="str">
        <f t="shared" si="497"/>
        <v>NOT EQUAL</v>
      </c>
      <c r="Q1967" t="str">
        <f>IF(ISNA(VLOOKUP(AC1967,#REF!,1)),"//","")</f>
        <v/>
      </c>
      <c r="R1967"/>
      <c r="S1967" s="43" t="e">
        <f t="shared" si="498"/>
        <v>#REF!</v>
      </c>
      <c r="T1967" s="92" t="s">
        <v>2985</v>
      </c>
      <c r="U1967" s="70" t="s">
        <v>2444</v>
      </c>
      <c r="V1967" s="70" t="s">
        <v>2444</v>
      </c>
      <c r="W1967" s="44" t="str">
        <f t="shared" si="499"/>
        <v/>
      </c>
      <c r="X1967" s="25" t="str">
        <f t="shared" si="500"/>
        <v/>
      </c>
      <c r="Y1967" s="1">
        <f t="shared" si="501"/>
        <v>1918</v>
      </c>
      <c r="Z1967" t="str">
        <f t="shared" si="502"/>
        <v>ITM_CB_SPCRES</v>
      </c>
      <c r="AA1967" s="161" t="str">
        <f>IF(ISNA(VLOOKUP(X1967,Sheet2!J:J,1,0)),"//","")</f>
        <v/>
      </c>
      <c r="AC1967" s="110" t="str">
        <f t="shared" si="503"/>
        <v/>
      </c>
      <c r="AD1967" t="b">
        <f t="shared" si="504"/>
        <v>1</v>
      </c>
    </row>
    <row r="1968" spans="1:30">
      <c r="A1968" s="56">
        <f t="shared" si="505"/>
        <v>1968</v>
      </c>
      <c r="B1968" s="55">
        <f t="shared" si="506"/>
        <v>1919</v>
      </c>
      <c r="C1968" s="97" t="s">
        <v>4075</v>
      </c>
      <c r="D1968" s="97" t="s">
        <v>7</v>
      </c>
      <c r="E1968" s="235" t="s">
        <v>533</v>
      </c>
      <c r="F1968" s="100" t="s">
        <v>1521</v>
      </c>
      <c r="G1968" s="104">
        <v>0</v>
      </c>
      <c r="H1968" s="104">
        <v>0</v>
      </c>
      <c r="I1968" s="185" t="s">
        <v>1</v>
      </c>
      <c r="J1968" s="98" t="s">
        <v>1556</v>
      </c>
      <c r="K1968" s="100" t="s">
        <v>4125</v>
      </c>
      <c r="L1968" s="101" t="s">
        <v>2713</v>
      </c>
      <c r="M1968" s="102" t="s">
        <v>2753</v>
      </c>
      <c r="N1968" s="102"/>
      <c r="O1968"/>
      <c r="P1968" t="str">
        <f t="shared" si="497"/>
        <v>NOT EQUAL</v>
      </c>
      <c r="Q1968" t="str">
        <f>IF(ISNA(VLOOKUP(AC1968,#REF!,1)),"//","")</f>
        <v/>
      </c>
      <c r="R1968"/>
      <c r="S1968" s="43" t="e">
        <f t="shared" si="498"/>
        <v>#REF!</v>
      </c>
      <c r="T1968" s="92" t="s">
        <v>2985</v>
      </c>
      <c r="U1968" s="70" t="s">
        <v>2444</v>
      </c>
      <c r="V1968" s="70" t="s">
        <v>2444</v>
      </c>
      <c r="W1968" s="44" t="str">
        <f t="shared" si="499"/>
        <v/>
      </c>
      <c r="X1968" s="25" t="str">
        <f t="shared" si="500"/>
        <v/>
      </c>
      <c r="Y1968" s="1">
        <f t="shared" si="501"/>
        <v>1919</v>
      </c>
      <c r="Z1968" t="str">
        <f t="shared" si="502"/>
        <v>ITM_CFG</v>
      </c>
      <c r="AA1968" s="161" t="str">
        <f>IF(ISNA(VLOOKUP(X1968,Sheet2!J:J,1,0)),"//","")</f>
        <v/>
      </c>
      <c r="AC1968" s="110" t="str">
        <f t="shared" si="503"/>
        <v/>
      </c>
      <c r="AD1968" t="b">
        <f t="shared" si="504"/>
        <v>1</v>
      </c>
    </row>
    <row r="1969" spans="1:30">
      <c r="A1969" s="56">
        <f t="shared" si="505"/>
        <v>1969</v>
      </c>
      <c r="B1969" s="55">
        <f t="shared" si="506"/>
        <v>1920</v>
      </c>
      <c r="C1969" s="97" t="s">
        <v>4043</v>
      </c>
      <c r="D1969" s="97" t="s">
        <v>45</v>
      </c>
      <c r="E1969" s="235" t="s">
        <v>533</v>
      </c>
      <c r="F1969" s="98" t="s">
        <v>46</v>
      </c>
      <c r="G1969" s="99">
        <v>0</v>
      </c>
      <c r="H1969" s="99">
        <v>0</v>
      </c>
      <c r="I1969" s="185" t="s">
        <v>1</v>
      </c>
      <c r="J1969" s="98" t="s">
        <v>1556</v>
      </c>
      <c r="K1969" s="100" t="s">
        <v>4125</v>
      </c>
      <c r="L1969" s="109" t="s">
        <v>2713</v>
      </c>
      <c r="M1969" s="102" t="s">
        <v>1641</v>
      </c>
      <c r="N1969" s="102"/>
      <c r="O1969"/>
      <c r="P1969" t="str">
        <f t="shared" si="497"/>
        <v>NOT EQUAL</v>
      </c>
      <c r="Q1969" t="str">
        <f>IF(ISNA(VLOOKUP(AC1969,#REF!,1)),"//","")</f>
        <v/>
      </c>
      <c r="R1969"/>
      <c r="S1969" s="43" t="e">
        <f t="shared" si="498"/>
        <v>#REF!</v>
      </c>
      <c r="T1969" s="92" t="s">
        <v>2985</v>
      </c>
      <c r="U1969" s="70" t="s">
        <v>2444</v>
      </c>
      <c r="V1969" s="70" t="s">
        <v>2444</v>
      </c>
      <c r="W1969" s="44" t="str">
        <f t="shared" si="499"/>
        <v/>
      </c>
      <c r="X1969" s="25" t="str">
        <f t="shared" si="500"/>
        <v/>
      </c>
      <c r="Y1969" s="1">
        <f t="shared" si="501"/>
        <v>1920</v>
      </c>
      <c r="Z1969" t="str">
        <f t="shared" si="502"/>
        <v>ITM_CLK12</v>
      </c>
      <c r="AA1969" s="161" t="str">
        <f>IF(ISNA(VLOOKUP(X1969,Sheet2!J:J,1,0)),"//","")</f>
        <v/>
      </c>
      <c r="AC1969" s="110" t="str">
        <f t="shared" si="503"/>
        <v/>
      </c>
      <c r="AD1969" t="b">
        <f t="shared" si="504"/>
        <v>1</v>
      </c>
    </row>
    <row r="1970" spans="1:30">
      <c r="A1970" s="56">
        <f t="shared" si="505"/>
        <v>1970</v>
      </c>
      <c r="B1970" s="55">
        <f t="shared" si="506"/>
        <v>1921</v>
      </c>
      <c r="C1970" s="97" t="s">
        <v>4043</v>
      </c>
      <c r="D1970" s="97" t="s">
        <v>47</v>
      </c>
      <c r="E1970" s="235" t="s">
        <v>533</v>
      </c>
      <c r="F1970" s="98" t="s">
        <v>48</v>
      </c>
      <c r="G1970" s="200">
        <v>0</v>
      </c>
      <c r="H1970" s="200">
        <v>0</v>
      </c>
      <c r="I1970" s="185" t="s">
        <v>1</v>
      </c>
      <c r="J1970" s="98" t="s">
        <v>1556</v>
      </c>
      <c r="K1970" s="100" t="s">
        <v>4125</v>
      </c>
      <c r="L1970" s="109" t="s">
        <v>2713</v>
      </c>
      <c r="M1970" s="102" t="s">
        <v>1642</v>
      </c>
      <c r="N1970" s="102"/>
      <c r="O1970"/>
      <c r="P1970" t="str">
        <f t="shared" si="497"/>
        <v>NOT EQUAL</v>
      </c>
      <c r="Q1970" t="str">
        <f>IF(ISNA(VLOOKUP(AC1970,#REF!,1)),"//","")</f>
        <v/>
      </c>
      <c r="R1970"/>
      <c r="S1970" s="43" t="e">
        <f t="shared" si="498"/>
        <v>#REF!</v>
      </c>
      <c r="T1970" s="92" t="s">
        <v>2985</v>
      </c>
      <c r="U1970" s="70" t="s">
        <v>2444</v>
      </c>
      <c r="V1970" s="70" t="s">
        <v>2444</v>
      </c>
      <c r="W1970" s="44" t="str">
        <f t="shared" si="499"/>
        <v/>
      </c>
      <c r="X1970" s="25" t="str">
        <f t="shared" si="500"/>
        <v/>
      </c>
      <c r="Y1970" s="1">
        <f t="shared" si="501"/>
        <v>1921</v>
      </c>
      <c r="Z1970" t="str">
        <f t="shared" si="502"/>
        <v>ITM_CLK24</v>
      </c>
      <c r="AA1970" s="161" t="str">
        <f>IF(ISNA(VLOOKUP(X1970,Sheet2!J:J,1,0)),"//","")</f>
        <v/>
      </c>
      <c r="AC1970" s="110" t="str">
        <f t="shared" si="503"/>
        <v/>
      </c>
      <c r="AD1970" t="b">
        <f t="shared" si="504"/>
        <v>1</v>
      </c>
    </row>
    <row r="1971" spans="1:30">
      <c r="A1971" s="56">
        <f t="shared" si="505"/>
        <v>1971</v>
      </c>
      <c r="B1971" s="55">
        <f t="shared" si="506"/>
        <v>1922</v>
      </c>
      <c r="C1971" s="97" t="s">
        <v>4043</v>
      </c>
      <c r="D1971" s="97" t="s">
        <v>2720</v>
      </c>
      <c r="E1971" s="235" t="s">
        <v>533</v>
      </c>
      <c r="F1971" s="98" t="s">
        <v>210</v>
      </c>
      <c r="G1971" s="200">
        <v>0</v>
      </c>
      <c r="H1971" s="200">
        <v>0</v>
      </c>
      <c r="I1971" s="185" t="s">
        <v>1</v>
      </c>
      <c r="J1971" s="98" t="s">
        <v>1556</v>
      </c>
      <c r="K1971" s="100" t="s">
        <v>4125</v>
      </c>
      <c r="L1971" s="109"/>
      <c r="M1971" s="102" t="s">
        <v>2721</v>
      </c>
      <c r="N1971" s="102"/>
      <c r="O1971"/>
      <c r="P1971" t="str">
        <f t="shared" ref="P1971:P2008" si="509">IF(E1971=F1971,"","NOT EQUAL")</f>
        <v>NOT EQUAL</v>
      </c>
      <c r="Q1971" t="str">
        <f>IF(ISNA(VLOOKUP(AC1971,#REF!,1)),"//","")</f>
        <v/>
      </c>
      <c r="R1971"/>
      <c r="S1971" s="43" t="e">
        <f t="shared" si="498"/>
        <v>#REF!</v>
      </c>
      <c r="T1971" s="92" t="s">
        <v>2985</v>
      </c>
      <c r="U1971" s="70" t="s">
        <v>2444</v>
      </c>
      <c r="V1971" s="70" t="s">
        <v>2444</v>
      </c>
      <c r="W1971" s="44" t="str">
        <f t="shared" si="499"/>
        <v/>
      </c>
      <c r="X1971" s="25" t="str">
        <f t="shared" si="500"/>
        <v/>
      </c>
      <c r="Y1971" s="1">
        <f t="shared" si="501"/>
        <v>1922</v>
      </c>
      <c r="Z1971" t="str">
        <f t="shared" si="502"/>
        <v>ITM_MULTCR</v>
      </c>
      <c r="AA1971" s="161" t="str">
        <f>IF(ISNA(VLOOKUP(X1971,Sheet2!J:J,1,0)),"//","")</f>
        <v/>
      </c>
      <c r="AC1971" s="110" t="str">
        <f t="shared" si="503"/>
        <v/>
      </c>
      <c r="AD1971" t="b">
        <f t="shared" si="504"/>
        <v>1</v>
      </c>
    </row>
    <row r="1972" spans="1:30">
      <c r="A1972" s="56">
        <f t="shared" si="505"/>
        <v>1972</v>
      </c>
      <c r="B1972" s="55">
        <f t="shared" si="506"/>
        <v>1923</v>
      </c>
      <c r="C1972" s="97" t="s">
        <v>4043</v>
      </c>
      <c r="D1972" s="97" t="s">
        <v>2722</v>
      </c>
      <c r="E1972" s="235" t="s">
        <v>533</v>
      </c>
      <c r="F1972" s="98" t="s">
        <v>2723</v>
      </c>
      <c r="G1972" s="200">
        <v>0</v>
      </c>
      <c r="H1972" s="200">
        <v>0</v>
      </c>
      <c r="I1972" s="185" t="s">
        <v>1</v>
      </c>
      <c r="J1972" s="98" t="s">
        <v>1556</v>
      </c>
      <c r="K1972" s="100" t="s">
        <v>4125</v>
      </c>
      <c r="L1972" s="101"/>
      <c r="M1972" s="102" t="s">
        <v>2724</v>
      </c>
      <c r="N1972" s="102"/>
      <c r="O1972"/>
      <c r="P1972" t="str">
        <f t="shared" si="509"/>
        <v>NOT EQUAL</v>
      </c>
      <c r="Q1972" t="str">
        <f>IF(ISNA(VLOOKUP(AC1972,#REF!,1)),"//","")</f>
        <v/>
      </c>
      <c r="R1972"/>
      <c r="S1972" s="43" t="e">
        <f t="shared" si="498"/>
        <v>#REF!</v>
      </c>
      <c r="T1972" s="92" t="s">
        <v>2985</v>
      </c>
      <c r="U1972" s="70" t="s">
        <v>2444</v>
      </c>
      <c r="V1972" s="70" t="s">
        <v>2444</v>
      </c>
      <c r="W1972" s="44" t="str">
        <f t="shared" si="499"/>
        <v/>
      </c>
      <c r="X1972" s="25" t="str">
        <f t="shared" si="500"/>
        <v/>
      </c>
      <c r="Y1972" s="1">
        <f t="shared" si="501"/>
        <v>1923</v>
      </c>
      <c r="Z1972" t="str">
        <f t="shared" si="502"/>
        <v>ITM_MULTDOT</v>
      </c>
      <c r="AA1972" s="161" t="str">
        <f>IF(ISNA(VLOOKUP(X1972,Sheet2!J:J,1,0)),"//","")</f>
        <v/>
      </c>
      <c r="AC1972" s="110" t="str">
        <f t="shared" si="503"/>
        <v/>
      </c>
      <c r="AD1972" t="b">
        <f t="shared" si="504"/>
        <v>1</v>
      </c>
    </row>
    <row r="1973" spans="1:30">
      <c r="A1973" s="56">
        <f t="shared" si="505"/>
        <v>1973</v>
      </c>
      <c r="B1973" s="55">
        <f t="shared" si="506"/>
        <v>1924</v>
      </c>
      <c r="C1973" s="97" t="s">
        <v>4043</v>
      </c>
      <c r="D1973" s="97" t="s">
        <v>1131</v>
      </c>
      <c r="E1973" s="235" t="s">
        <v>533</v>
      </c>
      <c r="F1973" s="98" t="s">
        <v>260</v>
      </c>
      <c r="G1973" s="200">
        <v>0</v>
      </c>
      <c r="H1973" s="200">
        <v>0</v>
      </c>
      <c r="I1973" s="185" t="s">
        <v>1</v>
      </c>
      <c r="J1973" s="98" t="s">
        <v>1555</v>
      </c>
      <c r="K1973" s="100" t="s">
        <v>4125</v>
      </c>
      <c r="L1973" s="101" t="s">
        <v>2713</v>
      </c>
      <c r="M1973" s="102" t="s">
        <v>1961</v>
      </c>
      <c r="N1973" s="102"/>
      <c r="O1973"/>
      <c r="P1973" t="str">
        <f t="shared" si="509"/>
        <v>NOT EQUAL</v>
      </c>
      <c r="Q1973" t="str">
        <f>IF(ISNA(VLOOKUP(AC1973,#REF!,1)),"//","")</f>
        <v/>
      </c>
      <c r="R1973"/>
      <c r="S1973" s="43" t="e">
        <f t="shared" si="498"/>
        <v>#REF!</v>
      </c>
      <c r="T1973" s="92" t="s">
        <v>2985</v>
      </c>
      <c r="U1973" s="70" t="s">
        <v>2444</v>
      </c>
      <c r="V1973" s="70" t="s">
        <v>2444</v>
      </c>
      <c r="W1973" s="44" t="str">
        <f t="shared" si="499"/>
        <v/>
      </c>
      <c r="X1973" s="25" t="str">
        <f t="shared" si="500"/>
        <v/>
      </c>
      <c r="Y1973" s="1">
        <f t="shared" si="501"/>
        <v>1924</v>
      </c>
      <c r="Z1973" t="str">
        <f t="shared" si="502"/>
        <v>ITM_POLAR</v>
      </c>
      <c r="AA1973" s="161" t="str">
        <f>IF(ISNA(VLOOKUP(X1973,Sheet2!J:J,1,0)),"//","")</f>
        <v/>
      </c>
      <c r="AC1973" s="110" t="str">
        <f t="shared" si="503"/>
        <v/>
      </c>
      <c r="AD1973" t="b">
        <f t="shared" si="504"/>
        <v>1</v>
      </c>
    </row>
    <row r="1974" spans="1:30">
      <c r="A1974" s="56">
        <f t="shared" si="505"/>
        <v>1974</v>
      </c>
      <c r="B1974" s="55">
        <f t="shared" si="506"/>
        <v>1925</v>
      </c>
      <c r="C1974" s="97" t="s">
        <v>4043</v>
      </c>
      <c r="D1974" s="97" t="s">
        <v>2742</v>
      </c>
      <c r="E1974" s="235" t="s">
        <v>533</v>
      </c>
      <c r="F1974" s="98" t="s">
        <v>1124</v>
      </c>
      <c r="G1974" s="200">
        <v>0</v>
      </c>
      <c r="H1974" s="200">
        <v>0</v>
      </c>
      <c r="I1974" s="185" t="s">
        <v>1</v>
      </c>
      <c r="J1974" s="98" t="s">
        <v>1556</v>
      </c>
      <c r="K1974" s="100" t="s">
        <v>4125</v>
      </c>
      <c r="L1974" s="109" t="s">
        <v>2713</v>
      </c>
      <c r="M1974" s="102" t="s">
        <v>1990</v>
      </c>
      <c r="N1974" s="102"/>
      <c r="O1974"/>
      <c r="P1974" t="str">
        <f t="shared" si="509"/>
        <v>NOT EQUAL</v>
      </c>
      <c r="Q1974" t="str">
        <f>IF(ISNA(VLOOKUP(AC1974,#REF!,1)),"//","")</f>
        <v/>
      </c>
      <c r="R1974"/>
      <c r="S1974" s="43" t="e">
        <f t="shared" si="498"/>
        <v>#REF!</v>
      </c>
      <c r="T1974" s="92" t="s">
        <v>2985</v>
      </c>
      <c r="U1974" s="70" t="s">
        <v>2444</v>
      </c>
      <c r="V1974" s="70" t="s">
        <v>2444</v>
      </c>
      <c r="W1974" s="44" t="str">
        <f t="shared" si="499"/>
        <v/>
      </c>
      <c r="X1974" s="25" t="str">
        <f t="shared" si="500"/>
        <v/>
      </c>
      <c r="Y1974" s="1">
        <f t="shared" si="501"/>
        <v>1925</v>
      </c>
      <c r="Z1974" t="str">
        <f t="shared" si="502"/>
        <v>ITM_RDXCOM</v>
      </c>
      <c r="AA1974" s="161" t="str">
        <f>IF(ISNA(VLOOKUP(X1974,Sheet2!J:J,1,0)),"//","")</f>
        <v/>
      </c>
      <c r="AC1974" s="110" t="str">
        <f t="shared" si="503"/>
        <v/>
      </c>
      <c r="AD1974" t="b">
        <f t="shared" si="504"/>
        <v>1</v>
      </c>
    </row>
    <row r="1975" spans="1:30">
      <c r="A1975" s="56">
        <f t="shared" si="505"/>
        <v>1975</v>
      </c>
      <c r="B1975" s="55">
        <f t="shared" si="506"/>
        <v>1926</v>
      </c>
      <c r="C1975" s="97" t="s">
        <v>4043</v>
      </c>
      <c r="D1975" s="97" t="s">
        <v>2743</v>
      </c>
      <c r="E1975" s="235" t="s">
        <v>533</v>
      </c>
      <c r="F1975" s="98" t="s">
        <v>283</v>
      </c>
      <c r="G1975" s="99">
        <v>0</v>
      </c>
      <c r="H1975" s="99">
        <v>0</v>
      </c>
      <c r="I1975" s="185" t="s">
        <v>1</v>
      </c>
      <c r="J1975" s="102" t="s">
        <v>1556</v>
      </c>
      <c r="K1975" s="100" t="s">
        <v>4125</v>
      </c>
      <c r="L1975" s="109" t="s">
        <v>2713</v>
      </c>
      <c r="M1975" s="102" t="s">
        <v>1991</v>
      </c>
      <c r="N1975" s="102"/>
      <c r="O1975"/>
      <c r="P1975" t="str">
        <f t="shared" si="509"/>
        <v>NOT EQUAL</v>
      </c>
      <c r="Q1975" t="str">
        <f>IF(ISNA(VLOOKUP(AC1975,#REF!,1)),"//","")</f>
        <v/>
      </c>
      <c r="R1975"/>
      <c r="S1975" s="43" t="e">
        <f t="shared" si="498"/>
        <v>#REF!</v>
      </c>
      <c r="T1975" s="92" t="s">
        <v>2985</v>
      </c>
      <c r="U1975" s="70" t="s">
        <v>2444</v>
      </c>
      <c r="V1975" s="70" t="s">
        <v>2444</v>
      </c>
      <c r="W1975" s="44" t="str">
        <f t="shared" si="499"/>
        <v/>
      </c>
      <c r="X1975" s="25" t="str">
        <f t="shared" si="500"/>
        <v/>
      </c>
      <c r="Y1975" s="1">
        <f t="shared" si="501"/>
        <v>1926</v>
      </c>
      <c r="Z1975" t="str">
        <f t="shared" si="502"/>
        <v>ITM_RDXPER</v>
      </c>
      <c r="AA1975" s="161" t="str">
        <f>IF(ISNA(VLOOKUP(X1975,Sheet2!J:J,1,0)),"//","")</f>
        <v/>
      </c>
      <c r="AC1975" s="110" t="str">
        <f t="shared" si="503"/>
        <v/>
      </c>
      <c r="AD1975" t="b">
        <f t="shared" si="504"/>
        <v>1</v>
      </c>
    </row>
    <row r="1976" spans="1:30">
      <c r="A1976" s="56">
        <f t="shared" si="505"/>
        <v>1976</v>
      </c>
      <c r="B1976" s="55">
        <f t="shared" si="506"/>
        <v>1927</v>
      </c>
      <c r="C1976" s="97" t="s">
        <v>4043</v>
      </c>
      <c r="D1976" s="97" t="s">
        <v>1132</v>
      </c>
      <c r="E1976" s="235" t="s">
        <v>533</v>
      </c>
      <c r="F1976" s="98" t="s">
        <v>286</v>
      </c>
      <c r="G1976" s="200">
        <v>0</v>
      </c>
      <c r="H1976" s="200">
        <v>0</v>
      </c>
      <c r="I1976" s="185" t="s">
        <v>1</v>
      </c>
      <c r="J1976" s="98" t="s">
        <v>1555</v>
      </c>
      <c r="K1976" s="100" t="s">
        <v>4125</v>
      </c>
      <c r="L1976" s="109" t="s">
        <v>2713</v>
      </c>
      <c r="M1976" s="102" t="s">
        <v>1996</v>
      </c>
      <c r="N1976" s="102"/>
      <c r="O1976"/>
      <c r="P1976" t="str">
        <f t="shared" si="509"/>
        <v>NOT EQUAL</v>
      </c>
      <c r="Q1976" t="str">
        <f>IF(ISNA(VLOOKUP(AC1976,#REF!,1)),"//","")</f>
        <v/>
      </c>
      <c r="R1976"/>
      <c r="S1976" s="43" t="e">
        <f t="shared" si="498"/>
        <v>#REF!</v>
      </c>
      <c r="T1976" s="92" t="s">
        <v>2985</v>
      </c>
      <c r="U1976" s="70" t="s">
        <v>2444</v>
      </c>
      <c r="V1976" s="70" t="s">
        <v>2444</v>
      </c>
      <c r="W1976" s="44" t="str">
        <f t="shared" si="499"/>
        <v/>
      </c>
      <c r="X1976" s="25" t="str">
        <f t="shared" si="500"/>
        <v/>
      </c>
      <c r="Y1976" s="1">
        <f t="shared" si="501"/>
        <v>1927</v>
      </c>
      <c r="Z1976" t="str">
        <f t="shared" si="502"/>
        <v>ITM_RECT</v>
      </c>
      <c r="AA1976" s="161" t="str">
        <f>IF(ISNA(VLOOKUP(X1976,Sheet2!J:J,1,0)),"//","")</f>
        <v/>
      </c>
      <c r="AC1976" s="110" t="str">
        <f t="shared" si="503"/>
        <v/>
      </c>
      <c r="AD1976" t="b">
        <f t="shared" si="504"/>
        <v>1</v>
      </c>
    </row>
    <row r="1977" spans="1:30">
      <c r="A1977" s="56">
        <f t="shared" si="505"/>
        <v>1977</v>
      </c>
      <c r="B1977" s="55">
        <f t="shared" si="506"/>
        <v>1928</v>
      </c>
      <c r="C1977" s="97" t="s">
        <v>4043</v>
      </c>
      <c r="D1977" s="97" t="s">
        <v>2744</v>
      </c>
      <c r="E1977" s="235" t="s">
        <v>533</v>
      </c>
      <c r="F1977" s="98" t="s">
        <v>2746</v>
      </c>
      <c r="G1977" s="200">
        <v>0</v>
      </c>
      <c r="H1977" s="200">
        <v>0</v>
      </c>
      <c r="I1977" s="185" t="s">
        <v>1</v>
      </c>
      <c r="J1977" s="98" t="s">
        <v>1556</v>
      </c>
      <c r="K1977" s="100" t="s">
        <v>4125</v>
      </c>
      <c r="L1977" s="109" t="s">
        <v>2713</v>
      </c>
      <c r="M1977" s="102" t="s">
        <v>2748</v>
      </c>
      <c r="N1977" s="102"/>
      <c r="O1977"/>
      <c r="P1977" t="str">
        <f t="shared" si="509"/>
        <v>NOT EQUAL</v>
      </c>
      <c r="Q1977" t="str">
        <f>IF(ISNA(VLOOKUP(AC1977,#REF!,1)),"//","")</f>
        <v/>
      </c>
      <c r="R1977"/>
      <c r="S1977" s="43" t="e">
        <f t="shared" si="498"/>
        <v>#REF!</v>
      </c>
      <c r="T1977" s="92" t="s">
        <v>2985</v>
      </c>
      <c r="U1977" s="70" t="s">
        <v>2444</v>
      </c>
      <c r="V1977" s="70" t="s">
        <v>2444</v>
      </c>
      <c r="W1977" s="44" t="str">
        <f t="shared" si="499"/>
        <v/>
      </c>
      <c r="X1977" s="25" t="str">
        <f t="shared" si="500"/>
        <v/>
      </c>
      <c r="Y1977" s="1">
        <f t="shared" si="501"/>
        <v>1928</v>
      </c>
      <c r="Z1977" t="str">
        <f t="shared" si="502"/>
        <v>ITM_SCIOVR</v>
      </c>
      <c r="AA1977" s="161" t="str">
        <f>IF(ISNA(VLOOKUP(X1977,Sheet2!J:J,1,0)),"//","")</f>
        <v/>
      </c>
      <c r="AC1977" s="110" t="str">
        <f t="shared" si="503"/>
        <v/>
      </c>
      <c r="AD1977" t="b">
        <f t="shared" si="504"/>
        <v>1</v>
      </c>
    </row>
    <row r="1978" spans="1:30">
      <c r="A1978" s="56">
        <f t="shared" si="505"/>
        <v>1978</v>
      </c>
      <c r="B1978" s="55">
        <f t="shared" si="506"/>
        <v>1929</v>
      </c>
      <c r="C1978" s="97" t="s">
        <v>4043</v>
      </c>
      <c r="D1978" s="97" t="s">
        <v>2745</v>
      </c>
      <c r="E1978" s="235" t="s">
        <v>533</v>
      </c>
      <c r="F1978" s="98" t="s">
        <v>2747</v>
      </c>
      <c r="G1978" s="200">
        <v>0</v>
      </c>
      <c r="H1978" s="200">
        <v>0</v>
      </c>
      <c r="I1978" s="186" t="s">
        <v>1</v>
      </c>
      <c r="J1978" s="98" t="s">
        <v>1556</v>
      </c>
      <c r="K1978" s="100" t="s">
        <v>4125</v>
      </c>
      <c r="L1978" s="109" t="s">
        <v>2713</v>
      </c>
      <c r="M1978" s="102" t="s">
        <v>2749</v>
      </c>
      <c r="N1978" s="102"/>
      <c r="O1978"/>
      <c r="P1978" t="str">
        <f t="shared" si="509"/>
        <v>NOT EQUAL</v>
      </c>
      <c r="Q1978" t="str">
        <f>IF(ISNA(VLOOKUP(AC1978,#REF!,1)),"//","")</f>
        <v/>
      </c>
      <c r="R1978"/>
      <c r="S1978" s="43" t="e">
        <f t="shared" si="498"/>
        <v>#REF!</v>
      </c>
      <c r="T1978" s="92" t="s">
        <v>2985</v>
      </c>
      <c r="U1978" s="70" t="s">
        <v>2444</v>
      </c>
      <c r="V1978" s="70" t="s">
        <v>2444</v>
      </c>
      <c r="W1978" s="44" t="str">
        <f t="shared" si="499"/>
        <v/>
      </c>
      <c r="X1978" s="25" t="str">
        <f t="shared" si="500"/>
        <v/>
      </c>
      <c r="Y1978" s="1">
        <f t="shared" si="501"/>
        <v>1929</v>
      </c>
      <c r="Z1978" t="str">
        <f t="shared" si="502"/>
        <v>ITM_ENGOVR</v>
      </c>
      <c r="AA1978" s="161" t="str">
        <f>IF(ISNA(VLOOKUP(X1978,Sheet2!J:J,1,0)),"//","")</f>
        <v/>
      </c>
      <c r="AC1978" s="110" t="str">
        <f t="shared" si="503"/>
        <v/>
      </c>
      <c r="AD1978" t="b">
        <f t="shared" si="504"/>
        <v>1</v>
      </c>
    </row>
    <row r="1979" spans="1:30">
      <c r="A1979" s="56">
        <f t="shared" si="505"/>
        <v>1979</v>
      </c>
      <c r="B1979" s="55">
        <f t="shared" si="506"/>
        <v>1930</v>
      </c>
      <c r="C1979" s="97" t="s">
        <v>4074</v>
      </c>
      <c r="D1979" s="97" t="s">
        <v>2888</v>
      </c>
      <c r="E1979" s="235" t="s">
        <v>533</v>
      </c>
      <c r="F1979" s="98" t="s">
        <v>914</v>
      </c>
      <c r="G1979" s="200">
        <v>0</v>
      </c>
      <c r="H1979" s="200">
        <v>0</v>
      </c>
      <c r="I1979" s="186" t="s">
        <v>1</v>
      </c>
      <c r="J1979" s="98" t="s">
        <v>1556</v>
      </c>
      <c r="K1979" s="100" t="s">
        <v>4125</v>
      </c>
      <c r="L1979" s="109"/>
      <c r="M1979" s="102" t="s">
        <v>2888</v>
      </c>
      <c r="N1979" s="102"/>
      <c r="O1979"/>
      <c r="P1979" t="str">
        <f t="shared" si="509"/>
        <v>NOT EQUAL</v>
      </c>
      <c r="Q1979" t="str">
        <f>IF(ISNA(VLOOKUP(AC1979,#REF!,1)),"//","")</f>
        <v/>
      </c>
      <c r="R1979"/>
      <c r="S1979" s="43" t="e">
        <f t="shared" si="498"/>
        <v>#REF!</v>
      </c>
      <c r="T1979" s="92" t="s">
        <v>3001</v>
      </c>
      <c r="U1979" s="70" t="s">
        <v>2444</v>
      </c>
      <c r="V1979" s="70" t="s">
        <v>2444</v>
      </c>
      <c r="W1979" s="44" t="str">
        <f t="shared" si="499"/>
        <v/>
      </c>
      <c r="X1979" s="25" t="str">
        <f t="shared" si="500"/>
        <v/>
      </c>
      <c r="Y1979" s="1">
        <f t="shared" si="501"/>
        <v>1930</v>
      </c>
      <c r="Z1979" t="str">
        <f t="shared" si="502"/>
        <v>ITM_T_LEFT_ARROW</v>
      </c>
      <c r="AA1979" s="161" t="str">
        <f>IF(ISNA(VLOOKUP(X1979,Sheet2!J:J,1,0)),"//","")</f>
        <v/>
      </c>
      <c r="AC1979" s="110" t="str">
        <f t="shared" si="503"/>
        <v/>
      </c>
      <c r="AD1979" t="b">
        <f t="shared" si="504"/>
        <v>1</v>
      </c>
    </row>
    <row r="1980" spans="1:30">
      <c r="A1980" s="56">
        <f t="shared" si="505"/>
        <v>1980</v>
      </c>
      <c r="B1980" s="55">
        <f t="shared" si="506"/>
        <v>1931</v>
      </c>
      <c r="C1980" s="97" t="s">
        <v>4074</v>
      </c>
      <c r="D1980" s="97" t="s">
        <v>2889</v>
      </c>
      <c r="E1980" s="235" t="s">
        <v>533</v>
      </c>
      <c r="F1980" s="100" t="s">
        <v>916</v>
      </c>
      <c r="G1980" s="104">
        <v>0</v>
      </c>
      <c r="H1980" s="104">
        <v>0</v>
      </c>
      <c r="I1980" s="185" t="s">
        <v>1</v>
      </c>
      <c r="J1980" s="98" t="s">
        <v>1556</v>
      </c>
      <c r="K1980" s="100" t="s">
        <v>4125</v>
      </c>
      <c r="L1980" s="97"/>
      <c r="M1980" s="102" t="s">
        <v>2889</v>
      </c>
      <c r="N1980" s="102"/>
      <c r="O1980"/>
      <c r="P1980" t="str">
        <f t="shared" si="509"/>
        <v>NOT EQUAL</v>
      </c>
      <c r="Q1980" t="str">
        <f>IF(ISNA(VLOOKUP(AC1980,#REF!,1)),"//","")</f>
        <v/>
      </c>
      <c r="R1980"/>
      <c r="S1980" s="43" t="e">
        <f t="shared" si="498"/>
        <v>#REF!</v>
      </c>
      <c r="T1980" s="92" t="s">
        <v>3001</v>
      </c>
      <c r="U1980" s="70" t="s">
        <v>2444</v>
      </c>
      <c r="V1980" s="70" t="s">
        <v>2444</v>
      </c>
      <c r="W1980" s="44" t="str">
        <f t="shared" si="499"/>
        <v/>
      </c>
      <c r="X1980" s="25" t="str">
        <f t="shared" si="500"/>
        <v/>
      </c>
      <c r="Y1980" s="1">
        <f t="shared" si="501"/>
        <v>1931</v>
      </c>
      <c r="Z1980" t="str">
        <f t="shared" si="502"/>
        <v>ITM_T_RIGHT_ARROW</v>
      </c>
      <c r="AA1980" s="161" t="str">
        <f>IF(ISNA(VLOOKUP(X1980,Sheet2!J:J,1,0)),"//","")</f>
        <v/>
      </c>
      <c r="AC1980" s="110" t="str">
        <f t="shared" si="503"/>
        <v/>
      </c>
      <c r="AD1980" t="b">
        <f t="shared" si="504"/>
        <v>1</v>
      </c>
    </row>
    <row r="1981" spans="1:30">
      <c r="A1981" s="56">
        <f t="shared" si="505"/>
        <v>1981</v>
      </c>
      <c r="B1981" s="55">
        <f t="shared" si="506"/>
        <v>1932</v>
      </c>
      <c r="C1981" s="97" t="s">
        <v>4074</v>
      </c>
      <c r="D1981" s="97" t="s">
        <v>2908</v>
      </c>
      <c r="E1981" s="235" t="s">
        <v>533</v>
      </c>
      <c r="F1981" s="100" t="s">
        <v>2910</v>
      </c>
      <c r="G1981" s="104">
        <v>0</v>
      </c>
      <c r="H1981" s="104">
        <v>0</v>
      </c>
      <c r="I1981" s="185" t="s">
        <v>1</v>
      </c>
      <c r="J1981" s="98" t="s">
        <v>1556</v>
      </c>
      <c r="K1981" s="100" t="s">
        <v>4125</v>
      </c>
      <c r="L1981" s="97"/>
      <c r="M1981" s="102" t="s">
        <v>2908</v>
      </c>
      <c r="N1981" s="102"/>
      <c r="O1981"/>
      <c r="P1981" t="str">
        <f t="shared" si="509"/>
        <v>NOT EQUAL</v>
      </c>
      <c r="Q1981" t="str">
        <f>IF(ISNA(VLOOKUP(AC1981,#REF!,1)),"//","")</f>
        <v/>
      </c>
      <c r="R1981"/>
      <c r="S1981" s="43" t="e">
        <f t="shared" si="498"/>
        <v>#REF!</v>
      </c>
      <c r="T1981" s="92" t="s">
        <v>3001</v>
      </c>
      <c r="U1981" s="70" t="s">
        <v>2444</v>
      </c>
      <c r="V1981" s="70" t="s">
        <v>2444</v>
      </c>
      <c r="W1981" s="44" t="str">
        <f t="shared" si="499"/>
        <v/>
      </c>
      <c r="X1981" s="25" t="str">
        <f t="shared" si="500"/>
        <v/>
      </c>
      <c r="Y1981" s="1">
        <f t="shared" si="501"/>
        <v>1932</v>
      </c>
      <c r="Z1981" t="str">
        <f t="shared" si="502"/>
        <v>ITM_T_LLEFT_ARROW</v>
      </c>
      <c r="AA1981" s="161" t="str">
        <f>IF(ISNA(VLOOKUP(X1981,Sheet2!J:J,1,0)),"//","")</f>
        <v/>
      </c>
      <c r="AC1981" s="110" t="str">
        <f t="shared" si="503"/>
        <v/>
      </c>
      <c r="AD1981" t="b">
        <f t="shared" si="504"/>
        <v>1</v>
      </c>
    </row>
    <row r="1982" spans="1:30">
      <c r="A1982" s="56">
        <f t="shared" si="505"/>
        <v>1982</v>
      </c>
      <c r="B1982" s="55">
        <f t="shared" si="506"/>
        <v>1933</v>
      </c>
      <c r="C1982" s="97" t="s">
        <v>4074</v>
      </c>
      <c r="D1982" s="97" t="s">
        <v>2909</v>
      </c>
      <c r="E1982" s="235" t="s">
        <v>533</v>
      </c>
      <c r="F1982" s="100" t="s">
        <v>2911</v>
      </c>
      <c r="G1982" s="104">
        <v>0</v>
      </c>
      <c r="H1982" s="104">
        <v>0</v>
      </c>
      <c r="I1982" s="185" t="s">
        <v>1</v>
      </c>
      <c r="J1982" s="98" t="s">
        <v>1556</v>
      </c>
      <c r="K1982" s="100" t="s">
        <v>4125</v>
      </c>
      <c r="L1982" s="97"/>
      <c r="M1982" s="102" t="s">
        <v>2909</v>
      </c>
      <c r="N1982" s="102"/>
      <c r="O1982"/>
      <c r="P1982" t="str">
        <f t="shared" si="509"/>
        <v>NOT EQUAL</v>
      </c>
      <c r="Q1982" t="str">
        <f>IF(ISNA(VLOOKUP(AC1982,#REF!,1)),"//","")</f>
        <v/>
      </c>
      <c r="R1982"/>
      <c r="S1982" s="43" t="e">
        <f t="shared" si="498"/>
        <v>#REF!</v>
      </c>
      <c r="T1982" s="92" t="s">
        <v>3001</v>
      </c>
      <c r="U1982" s="70" t="s">
        <v>2444</v>
      </c>
      <c r="V1982" s="70" t="s">
        <v>2444</v>
      </c>
      <c r="W1982" s="44" t="str">
        <f t="shared" si="499"/>
        <v/>
      </c>
      <c r="X1982" s="25" t="str">
        <f t="shared" si="500"/>
        <v/>
      </c>
      <c r="Y1982" s="1">
        <f t="shared" si="501"/>
        <v>1933</v>
      </c>
      <c r="Z1982" t="str">
        <f t="shared" si="502"/>
        <v>ITM_T_RRIGHT_ARROW</v>
      </c>
      <c r="AA1982" s="161" t="str">
        <f>IF(ISNA(VLOOKUP(X1982,Sheet2!J:J,1,0)),"//","")</f>
        <v/>
      </c>
      <c r="AC1982" s="110" t="str">
        <f t="shared" si="503"/>
        <v/>
      </c>
      <c r="AD1982" t="b">
        <f t="shared" si="504"/>
        <v>1</v>
      </c>
    </row>
    <row r="1983" spans="1:30">
      <c r="A1983" s="56">
        <f t="shared" si="505"/>
        <v>1983</v>
      </c>
      <c r="B1983" s="55">
        <f t="shared" si="506"/>
        <v>1934</v>
      </c>
      <c r="C1983" s="97" t="s">
        <v>4076</v>
      </c>
      <c r="D1983" s="97" t="s">
        <v>7</v>
      </c>
      <c r="E1983" s="235" t="s">
        <v>533</v>
      </c>
      <c r="F1983" s="100" t="s">
        <v>2906</v>
      </c>
      <c r="G1983" s="104">
        <v>0</v>
      </c>
      <c r="H1983" s="104">
        <v>0</v>
      </c>
      <c r="I1983" s="185" t="s">
        <v>1</v>
      </c>
      <c r="J1983" s="98" t="s">
        <v>1555</v>
      </c>
      <c r="K1983" s="100" t="s">
        <v>4125</v>
      </c>
      <c r="L1983" s="97"/>
      <c r="M1983" s="102" t="s">
        <v>2907</v>
      </c>
      <c r="N1983" s="102"/>
      <c r="O1983"/>
      <c r="P1983" t="str">
        <f t="shared" si="509"/>
        <v>NOT EQUAL</v>
      </c>
      <c r="Q1983" t="str">
        <f>IF(ISNA(VLOOKUP(AC1983,#REF!,1)),"//","")</f>
        <v/>
      </c>
      <c r="R1983"/>
      <c r="S1983" s="43" t="e">
        <f t="shared" si="498"/>
        <v>#REF!</v>
      </c>
      <c r="T1983" s="92" t="s">
        <v>3001</v>
      </c>
      <c r="U1983" s="70" t="s">
        <v>2444</v>
      </c>
      <c r="V1983" s="70" t="s">
        <v>2444</v>
      </c>
      <c r="W1983" s="44" t="str">
        <f t="shared" si="499"/>
        <v/>
      </c>
      <c r="X1983" s="25" t="str">
        <f t="shared" si="500"/>
        <v/>
      </c>
      <c r="Y1983" s="1">
        <f t="shared" si="501"/>
        <v>1934</v>
      </c>
      <c r="Z1983" t="str">
        <f t="shared" si="502"/>
        <v>ITM_XNEW</v>
      </c>
      <c r="AA1983" s="161" t="str">
        <f>IF(ISNA(VLOOKUP(X1983,Sheet2!J:J,1,0)),"//","")</f>
        <v/>
      </c>
      <c r="AC1983" s="110" t="str">
        <f t="shared" si="503"/>
        <v/>
      </c>
      <c r="AD1983" t="b">
        <f t="shared" si="504"/>
        <v>1</v>
      </c>
    </row>
    <row r="1984" spans="1:30">
      <c r="A1984" s="56">
        <f t="shared" si="505"/>
        <v>1984</v>
      </c>
      <c r="B1984" s="55">
        <f t="shared" si="506"/>
        <v>1935</v>
      </c>
      <c r="C1984" s="97" t="s">
        <v>4077</v>
      </c>
      <c r="D1984" s="97" t="s">
        <v>7</v>
      </c>
      <c r="E1984" s="238" t="s">
        <v>2899</v>
      </c>
      <c r="F1984" s="100" t="s">
        <v>2899</v>
      </c>
      <c r="G1984" s="104">
        <v>0</v>
      </c>
      <c r="H1984" s="104">
        <v>0</v>
      </c>
      <c r="I1984" s="185" t="s">
        <v>1</v>
      </c>
      <c r="J1984" s="98" t="s">
        <v>1555</v>
      </c>
      <c r="K1984" s="100" t="s">
        <v>4125</v>
      </c>
      <c r="L1984" s="97"/>
      <c r="M1984" s="102" t="s">
        <v>2901</v>
      </c>
      <c r="N1984" s="102"/>
      <c r="O1984"/>
      <c r="P1984" t="str">
        <f t="shared" si="509"/>
        <v/>
      </c>
      <c r="Q1984" t="str">
        <f>IF(ISNA(VLOOKUP(AC1984,#REF!,1)),"//","")</f>
        <v/>
      </c>
      <c r="R1984"/>
      <c r="S1984" s="43" t="e">
        <f t="shared" si="498"/>
        <v>#REF!</v>
      </c>
      <c r="T1984" s="92" t="s">
        <v>3001</v>
      </c>
      <c r="U1984" s="70" t="s">
        <v>2444</v>
      </c>
      <c r="V1984" s="70" t="s">
        <v>2444</v>
      </c>
      <c r="W1984" s="44" t="str">
        <f t="shared" si="499"/>
        <v/>
      </c>
      <c r="X1984" s="25" t="str">
        <f t="shared" si="500"/>
        <v/>
      </c>
      <c r="Y1984" s="1">
        <f t="shared" si="501"/>
        <v>1935</v>
      </c>
      <c r="Z1984" t="str">
        <f t="shared" si="502"/>
        <v>ITM_XEDIT</v>
      </c>
      <c r="AA1984" s="161" t="str">
        <f>IF(ISNA(VLOOKUP(X1984,Sheet2!J:J,1,0)),"//","")</f>
        <v/>
      </c>
      <c r="AC1984" s="110" t="str">
        <f t="shared" si="503"/>
        <v/>
      </c>
      <c r="AD1984" t="b">
        <f t="shared" si="504"/>
        <v>1</v>
      </c>
    </row>
    <row r="1985" spans="1:30">
      <c r="A1985" s="56">
        <f t="shared" si="505"/>
        <v>1985</v>
      </c>
      <c r="B1985" s="55">
        <f t="shared" si="506"/>
        <v>1936</v>
      </c>
      <c r="C1985" s="97" t="s">
        <v>4078</v>
      </c>
      <c r="D1985" s="97" t="s">
        <v>7</v>
      </c>
      <c r="E1985" s="100" t="s">
        <v>2458</v>
      </c>
      <c r="F1985" s="100" t="s">
        <v>2458</v>
      </c>
      <c r="G1985" s="104">
        <v>0</v>
      </c>
      <c r="H1985" s="104">
        <v>0</v>
      </c>
      <c r="I1985" s="180" t="s">
        <v>3</v>
      </c>
      <c r="J1985" s="98" t="s">
        <v>1555</v>
      </c>
      <c r="K1985" s="100" t="s">
        <v>4289</v>
      </c>
      <c r="L1985" s="97" t="s">
        <v>2459</v>
      </c>
      <c r="M1985" s="102" t="s">
        <v>2460</v>
      </c>
      <c r="N1985" s="102"/>
      <c r="O1985"/>
      <c r="P1985" t="str">
        <f t="shared" si="509"/>
        <v/>
      </c>
      <c r="Q1985" t="str">
        <f>IF(ISNA(VLOOKUP(AC1985,#REF!,1)),"//","")</f>
        <v/>
      </c>
      <c r="R1985"/>
      <c r="S1985" s="43" t="e">
        <f t="shared" si="498"/>
        <v>#REF!</v>
      </c>
      <c r="T1985" s="92" t="s">
        <v>2933</v>
      </c>
      <c r="U1985" s="70" t="s">
        <v>2444</v>
      </c>
      <c r="V1985" s="70" t="s">
        <v>2444</v>
      </c>
      <c r="W1985" s="44" t="str">
        <f t="shared" si="499"/>
        <v>".MS"</v>
      </c>
      <c r="X1985" s="25" t="str">
        <f t="shared" si="500"/>
        <v>.MS</v>
      </c>
      <c r="Y1985" s="1">
        <f t="shared" si="501"/>
        <v>1936</v>
      </c>
      <c r="Z1985" t="str">
        <f t="shared" si="502"/>
        <v>ITM_ms</v>
      </c>
      <c r="AA1985" s="161" t="str">
        <f>IF(ISNA(VLOOKUP(X1985,Sheet2!J:J,1,0)),"//","")</f>
        <v>//</v>
      </c>
      <c r="AC1985" s="110" t="str">
        <f t="shared" si="503"/>
        <v>.MS</v>
      </c>
      <c r="AD1985" t="b">
        <f t="shared" si="504"/>
        <v>1</v>
      </c>
    </row>
    <row r="1986" spans="1:30">
      <c r="A1986" s="56">
        <f t="shared" si="505"/>
        <v>1986</v>
      </c>
      <c r="B1986" s="55">
        <f t="shared" si="506"/>
        <v>1937</v>
      </c>
      <c r="C1986" s="97" t="s">
        <v>4079</v>
      </c>
      <c r="D1986" s="97" t="s">
        <v>4798</v>
      </c>
      <c r="E1986" s="98" t="s">
        <v>2941</v>
      </c>
      <c r="F1986" s="98" t="s">
        <v>2941</v>
      </c>
      <c r="G1986" s="99">
        <v>0</v>
      </c>
      <c r="H1986" s="99">
        <v>0</v>
      </c>
      <c r="I1986" s="180" t="s">
        <v>3</v>
      </c>
      <c r="J1986" s="98" t="s">
        <v>1555</v>
      </c>
      <c r="K1986" s="100" t="s">
        <v>4289</v>
      </c>
      <c r="L1986" s="97"/>
      <c r="M1986" s="102" t="s">
        <v>2920</v>
      </c>
      <c r="N1986" s="102"/>
      <c r="O1986"/>
      <c r="P1986" t="str">
        <f t="shared" si="509"/>
        <v/>
      </c>
      <c r="Q1986" t="str">
        <f>IF(ISNA(VLOOKUP(AC1986,#REF!,1)),"//","")</f>
        <v/>
      </c>
      <c r="R1986"/>
      <c r="S1986" s="43" t="e">
        <f t="shared" si="498"/>
        <v>#REF!</v>
      </c>
      <c r="T1986" s="92" t="s">
        <v>2933</v>
      </c>
      <c r="U1986" s="70" t="s">
        <v>2868</v>
      </c>
      <c r="V1986" s="70" t="s">
        <v>2948</v>
      </c>
      <c r="W1986" s="44" t="str">
        <f t="shared" si="499"/>
        <v>STD_RIGHT_DOUBLE_ANGLE "DEG"</v>
      </c>
      <c r="X1986" s="25" t="str">
        <f t="shared" si="500"/>
        <v>&gt;&gt;DEG</v>
      </c>
      <c r="Y1986" s="1">
        <f t="shared" si="501"/>
        <v>1937</v>
      </c>
      <c r="Z1986" t="str">
        <f t="shared" si="502"/>
        <v>ITM_DEG2</v>
      </c>
      <c r="AA1986" s="161" t="str">
        <f>IF(ISNA(VLOOKUP(X1986,Sheet2!J:J,1,0)),"//","")</f>
        <v>//</v>
      </c>
      <c r="AC1986" s="110" t="str">
        <f t="shared" si="503"/>
        <v>&gt;&gt;DEG</v>
      </c>
      <c r="AD1986" t="b">
        <f t="shared" si="504"/>
        <v>1</v>
      </c>
    </row>
    <row r="1987" spans="1:30">
      <c r="A1987" s="56">
        <f t="shared" si="505"/>
        <v>1987</v>
      </c>
      <c r="B1987" s="55">
        <f t="shared" si="506"/>
        <v>1938</v>
      </c>
      <c r="C1987" s="97" t="s">
        <v>4079</v>
      </c>
      <c r="D1987" s="83" t="s">
        <v>4860</v>
      </c>
      <c r="E1987" s="98" t="s">
        <v>2942</v>
      </c>
      <c r="F1987" s="223" t="s">
        <v>2942</v>
      </c>
      <c r="G1987" s="99">
        <v>0</v>
      </c>
      <c r="H1987" s="99">
        <v>0</v>
      </c>
      <c r="I1987" s="180" t="s">
        <v>3</v>
      </c>
      <c r="J1987" s="98" t="s">
        <v>1555</v>
      </c>
      <c r="K1987" s="100" t="s">
        <v>4289</v>
      </c>
      <c r="L1987" s="97"/>
      <c r="M1987" s="102" t="s">
        <v>2922</v>
      </c>
      <c r="N1987" s="102"/>
      <c r="O1987"/>
      <c r="P1987" t="str">
        <f t="shared" si="509"/>
        <v/>
      </c>
      <c r="Q1987" t="str">
        <f>IF(ISNA(VLOOKUP(AC1987,#REF!,1)),"//","")</f>
        <v/>
      </c>
      <c r="R1987"/>
      <c r="S1987" s="43" t="e">
        <f t="shared" si="498"/>
        <v>#REF!</v>
      </c>
      <c r="T1987" s="92" t="s">
        <v>2933</v>
      </c>
      <c r="U1987" s="70" t="s">
        <v>2868</v>
      </c>
      <c r="V1987" s="70" t="s">
        <v>2949</v>
      </c>
      <c r="W1987" s="44" t="str">
        <f t="shared" si="499"/>
        <v>STD_RIGHT_DOUBLE_ANGLE "D.MS"</v>
      </c>
      <c r="X1987" s="25" t="str">
        <f t="shared" si="500"/>
        <v>&gt;&gt;D.MS</v>
      </c>
      <c r="Y1987" s="1">
        <f t="shared" si="501"/>
        <v>1938</v>
      </c>
      <c r="Z1987" t="str">
        <f t="shared" si="502"/>
        <v>ITM_DMS2</v>
      </c>
      <c r="AA1987" s="161" t="str">
        <f>IF(ISNA(VLOOKUP(X1987,Sheet2!J:J,1,0)),"//","")</f>
        <v>//</v>
      </c>
      <c r="AC1987" s="110" t="str">
        <f t="shared" si="503"/>
        <v>&gt;&gt;D.MS</v>
      </c>
      <c r="AD1987" t="b">
        <f t="shared" si="504"/>
        <v>1</v>
      </c>
    </row>
    <row r="1988" spans="1:30">
      <c r="A1988" s="56">
        <f t="shared" si="505"/>
        <v>1988</v>
      </c>
      <c r="B1988" s="55">
        <f t="shared" si="506"/>
        <v>1939</v>
      </c>
      <c r="C1988" s="97" t="s">
        <v>4079</v>
      </c>
      <c r="D1988" s="97" t="s">
        <v>4800</v>
      </c>
      <c r="E1988" s="98" t="s">
        <v>2943</v>
      </c>
      <c r="F1988" s="98" t="s">
        <v>2943</v>
      </c>
      <c r="G1988" s="99">
        <v>0</v>
      </c>
      <c r="H1988" s="99">
        <v>0</v>
      </c>
      <c r="I1988" s="180" t="s">
        <v>3</v>
      </c>
      <c r="J1988" s="98" t="s">
        <v>1555</v>
      </c>
      <c r="K1988" s="100" t="s">
        <v>4289</v>
      </c>
      <c r="L1988" s="97"/>
      <c r="M1988" s="102" t="s">
        <v>2925</v>
      </c>
      <c r="N1988" s="102"/>
      <c r="O1988"/>
      <c r="P1988" t="str">
        <f t="shared" si="509"/>
        <v/>
      </c>
      <c r="Q1988" t="str">
        <f>IF(ISNA(VLOOKUP(AC1988,#REF!,1)),"//","")</f>
        <v/>
      </c>
      <c r="R1988"/>
      <c r="S1988" s="43" t="e">
        <f t="shared" si="498"/>
        <v>#REF!</v>
      </c>
      <c r="T1988" s="92" t="s">
        <v>2933</v>
      </c>
      <c r="U1988" s="70" t="s">
        <v>2868</v>
      </c>
      <c r="V1988" s="70" t="s">
        <v>2950</v>
      </c>
      <c r="W1988" s="44" t="str">
        <f t="shared" si="499"/>
        <v>STD_RIGHT_DOUBLE_ANGLE "GRAD"</v>
      </c>
      <c r="X1988" s="25" t="str">
        <f t="shared" si="500"/>
        <v>&gt;&gt;GRAD</v>
      </c>
      <c r="Y1988" s="1">
        <f t="shared" si="501"/>
        <v>1939</v>
      </c>
      <c r="Z1988" t="str">
        <f t="shared" si="502"/>
        <v>ITM_GRAD2</v>
      </c>
      <c r="AA1988" s="161" t="str">
        <f>IF(ISNA(VLOOKUP(X1988,Sheet2!J:J,1,0)),"//","")</f>
        <v>//</v>
      </c>
      <c r="AC1988" s="110" t="str">
        <f t="shared" si="503"/>
        <v>&gt;&gt;GRAD</v>
      </c>
      <c r="AD1988" t="b">
        <f t="shared" si="504"/>
        <v>1</v>
      </c>
    </row>
    <row r="1989" spans="1:30">
      <c r="A1989" s="56">
        <f t="shared" si="505"/>
        <v>1989</v>
      </c>
      <c r="B1989" s="55">
        <f t="shared" si="506"/>
        <v>1940</v>
      </c>
      <c r="C1989" s="97" t="s">
        <v>4079</v>
      </c>
      <c r="D1989" s="97" t="s">
        <v>4801</v>
      </c>
      <c r="E1989" s="98" t="s">
        <v>2944</v>
      </c>
      <c r="F1989" s="98" t="s">
        <v>2944</v>
      </c>
      <c r="G1989" s="99">
        <v>0</v>
      </c>
      <c r="H1989" s="99">
        <v>0</v>
      </c>
      <c r="I1989" s="180" t="s">
        <v>3</v>
      </c>
      <c r="J1989" s="98" t="s">
        <v>1555</v>
      </c>
      <c r="K1989" s="100" t="s">
        <v>4289</v>
      </c>
      <c r="L1989" s="97"/>
      <c r="M1989" s="102" t="s">
        <v>2921</v>
      </c>
      <c r="N1989" s="102"/>
      <c r="O1989"/>
      <c r="P1989" t="str">
        <f t="shared" si="509"/>
        <v/>
      </c>
      <c r="Q1989" t="str">
        <f>IF(ISNA(VLOOKUP(AC1989,#REF!,1)),"//","")</f>
        <v/>
      </c>
      <c r="R1989"/>
      <c r="S1989" s="43" t="e">
        <f t="shared" si="498"/>
        <v>#REF!</v>
      </c>
      <c r="T1989" s="92" t="s">
        <v>2933</v>
      </c>
      <c r="U1989" s="70" t="s">
        <v>2868</v>
      </c>
      <c r="V1989" s="70" t="s">
        <v>2953</v>
      </c>
      <c r="W1989" s="44" t="str">
        <f t="shared" si="499"/>
        <v>STD_RIGHT_DOUBLE_ANGLE "MUL" STD_PI</v>
      </c>
      <c r="X1989" s="25" t="str">
        <f t="shared" si="500"/>
        <v>&gt;&gt;MULPI</v>
      </c>
      <c r="Y1989" s="1">
        <f t="shared" si="501"/>
        <v>1940</v>
      </c>
      <c r="Z1989" t="str">
        <f t="shared" si="502"/>
        <v>ITM_MULPI2</v>
      </c>
      <c r="AA1989" s="161" t="str">
        <f>IF(ISNA(VLOOKUP(X1989,Sheet2!J:J,1,0)),"//","")</f>
        <v>//</v>
      </c>
      <c r="AC1989" s="110" t="str">
        <f t="shared" si="503"/>
        <v>&gt;&gt;MULPI</v>
      </c>
      <c r="AD1989" t="b">
        <f t="shared" si="504"/>
        <v>1</v>
      </c>
    </row>
    <row r="1990" spans="1:30">
      <c r="A1990" s="56">
        <f t="shared" si="505"/>
        <v>1990</v>
      </c>
      <c r="B1990" s="55">
        <f t="shared" si="506"/>
        <v>1941</v>
      </c>
      <c r="C1990" s="97" t="s">
        <v>4079</v>
      </c>
      <c r="D1990" s="97" t="s">
        <v>4799</v>
      </c>
      <c r="E1990" s="98" t="s">
        <v>2945</v>
      </c>
      <c r="F1990" s="98" t="s">
        <v>2945</v>
      </c>
      <c r="G1990" s="99">
        <v>0</v>
      </c>
      <c r="H1990" s="99">
        <v>0</v>
      </c>
      <c r="I1990" s="180" t="s">
        <v>3</v>
      </c>
      <c r="J1990" s="98" t="s">
        <v>1555</v>
      </c>
      <c r="K1990" s="100" t="s">
        <v>4289</v>
      </c>
      <c r="L1990" s="97"/>
      <c r="M1990" s="102" t="s">
        <v>2923</v>
      </c>
      <c r="N1990" s="102"/>
      <c r="O1990"/>
      <c r="P1990" t="str">
        <f t="shared" si="509"/>
        <v/>
      </c>
      <c r="Q1990" t="str">
        <f>IF(ISNA(VLOOKUP(AC1990,#REF!,1)),"//","")</f>
        <v/>
      </c>
      <c r="R1990"/>
      <c r="S1990" s="43" t="e">
        <f t="shared" si="498"/>
        <v>#REF!</v>
      </c>
      <c r="T1990" s="92" t="s">
        <v>2933</v>
      </c>
      <c r="U1990" s="70" t="s">
        <v>2868</v>
      </c>
      <c r="V1990" s="70" t="s">
        <v>2951</v>
      </c>
      <c r="W1990" s="44" t="str">
        <f t="shared" si="499"/>
        <v>STD_RIGHT_DOUBLE_ANGLE "RAD"</v>
      </c>
      <c r="X1990" s="25" t="str">
        <f t="shared" si="500"/>
        <v>&gt;&gt;RAD</v>
      </c>
      <c r="Y1990" s="1">
        <f t="shared" si="501"/>
        <v>1941</v>
      </c>
      <c r="Z1990" t="str">
        <f t="shared" si="502"/>
        <v>ITM_RAD2</v>
      </c>
      <c r="AA1990" s="161" t="str">
        <f>IF(ISNA(VLOOKUP(X1990,Sheet2!J:J,1,0)),"//","")</f>
        <v>//</v>
      </c>
      <c r="AC1990" s="110" t="str">
        <f t="shared" si="503"/>
        <v>&gt;&gt;RAD</v>
      </c>
      <c r="AD1990" t="b">
        <f t="shared" si="504"/>
        <v>1</v>
      </c>
    </row>
    <row r="1991" spans="1:30">
      <c r="A1991" s="56">
        <f t="shared" si="505"/>
        <v>1991</v>
      </c>
      <c r="B1991" s="55">
        <f t="shared" si="506"/>
        <v>1942</v>
      </c>
      <c r="C1991" s="97" t="s">
        <v>4079</v>
      </c>
      <c r="D1991" s="97" t="s">
        <v>4611</v>
      </c>
      <c r="E1991" s="98" t="s">
        <v>2946</v>
      </c>
      <c r="F1991" s="98" t="s">
        <v>2947</v>
      </c>
      <c r="G1991" s="99">
        <v>0</v>
      </c>
      <c r="H1991" s="99">
        <v>0</v>
      </c>
      <c r="I1991" s="180" t="s">
        <v>3</v>
      </c>
      <c r="J1991" s="98" t="s">
        <v>1555</v>
      </c>
      <c r="K1991" s="100" t="s">
        <v>4289</v>
      </c>
      <c r="L1991" s="97"/>
      <c r="M1991" s="102" t="s">
        <v>2924</v>
      </c>
      <c r="N1991" s="102"/>
      <c r="O1991"/>
      <c r="P1991" t="str">
        <f t="shared" si="509"/>
        <v/>
      </c>
      <c r="Q1991" t="str">
        <f>IF(ISNA(VLOOKUP(AC1991,#REF!,1)),"//","")</f>
        <v/>
      </c>
      <c r="R1991"/>
      <c r="S1991" s="43" t="e">
        <f t="shared" ref="S1991:S2054" si="510">IF(X1991&lt;&gt;"",S1990+1,S1990)</f>
        <v>#REF!</v>
      </c>
      <c r="T1991" s="92" t="s">
        <v>2933</v>
      </c>
      <c r="U1991" s="70" t="s">
        <v>2868</v>
      </c>
      <c r="V1991" s="70" t="s">
        <v>2952</v>
      </c>
      <c r="W1991" s="44" t="str">
        <f t="shared" ref="W1991:W2054" si="511">IF( OR(U1991="CNST", I1991="CAT_REGS"),IF(E1991=CHAR(34)&amp;CHAR(34),F1991,E1991),
IF(U1991="YES",UPPER(IF(E1991=CHAR(34)&amp;CHAR(34),F1991,E1991)),
IF(   AND(U1991&lt;&gt;"NO",I1991="CAT_FNCT",D1991&lt;&gt;"multiply", D1991&lt;&gt;"divide"),IF(J1991="SLS_ENABLED",   UPPER(IF(E1991=CHAR(34)&amp;CHAR(34),F1991,E1991)),""),"")))</f>
        <v>STD_RIGHT_DOUBLE_ANGLE "H.MS"</v>
      </c>
      <c r="X1991" s="25" t="str">
        <f t="shared" ref="X1991:X2054" si="512">IF(LEN(V1991)&gt;0,V1991,SUBSTITUTE(SUBSTITUTE(SUBSTITUTE(SUBSTITUTE(SUBSTITUTE(SUBSTITUTE(SUBSTITUTE(SUBSTITUTE(SUBSTITUTE(SUBSTITUTE(SUBSTITUTE(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91" s="1">
        <f t="shared" ref="Y1991:Y2054" si="513">B1991</f>
        <v>1942</v>
      </c>
      <c r="Z1991" t="str">
        <f t="shared" ref="Z1991:Z2054" si="514">M1991</f>
        <v>ITM_HMS2</v>
      </c>
      <c r="AA1991" s="161" t="str">
        <f>IF(ISNA(VLOOKUP(X1991,Sheet2!J:J,1,0)),"//","")</f>
        <v>//</v>
      </c>
      <c r="AC1991" s="110" t="str">
        <f t="shared" ref="AC1991:AC2054" si="515">IF(LEN(X1991)=0,"",SUBSTITUTE(SUBSTITUTE(SUBSTITUTE(SUBSTITUTE(SUBSTITUTE(SUBSTITUTE(SUBSTITUTE(SUBSTITUTE(SUBSTITUTE(SUBSTITUTE(SUBSTITUTE(SUBSTITUTE(SUBSTITUTE(SUBSTITUTE(SUBSTITUTE(SUBSTITUTE(SUBSTITUTE( (SUBSTITUTE( SUBSTITUTE( SUBSTITUTE( SUBSTITUTE(W1991,"STD_SIGMA","SUM"),"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91" t="b">
        <f t="shared" ref="AD1991:AD2054" si="516">X1991=AC1991</f>
        <v>1</v>
      </c>
    </row>
    <row r="1992" spans="1:30">
      <c r="A1992" s="56">
        <f t="shared" si="505"/>
        <v>1992</v>
      </c>
      <c r="B1992" s="55">
        <f t="shared" si="506"/>
        <v>1943</v>
      </c>
      <c r="C1992" s="97" t="s">
        <v>4080</v>
      </c>
      <c r="D1992" s="97" t="s">
        <v>1094</v>
      </c>
      <c r="E1992" s="98" t="s">
        <v>533</v>
      </c>
      <c r="F1992" s="98" t="s">
        <v>4863</v>
      </c>
      <c r="G1992" s="99">
        <v>0</v>
      </c>
      <c r="H1992" s="99">
        <v>0</v>
      </c>
      <c r="I1992" s="185" t="s">
        <v>1</v>
      </c>
      <c r="J1992" s="98" t="s">
        <v>1555</v>
      </c>
      <c r="K1992" s="100" t="s">
        <v>4125</v>
      </c>
      <c r="L1992" s="97" t="s">
        <v>1562</v>
      </c>
      <c r="M1992" s="102" t="s">
        <v>3724</v>
      </c>
      <c r="N1992" s="102"/>
      <c r="O1992"/>
      <c r="P1992" t="str">
        <f t="shared" si="509"/>
        <v>NOT EQUAL</v>
      </c>
      <c r="Q1992" t="str">
        <f>IF(ISNA(VLOOKUP(AC1992,#REF!,1)),"//","")</f>
        <v/>
      </c>
      <c r="R1992"/>
      <c r="S1992" s="43" t="e">
        <f t="shared" si="510"/>
        <v>#REF!</v>
      </c>
      <c r="T1992" s="92"/>
      <c r="U1992" s="70"/>
      <c r="V1992" s="70"/>
      <c r="W1992" s="44" t="str">
        <f t="shared" si="511"/>
        <v/>
      </c>
      <c r="X1992" s="25" t="str">
        <f t="shared" si="512"/>
        <v/>
      </c>
      <c r="Y1992" s="1">
        <f t="shared" si="513"/>
        <v>1943</v>
      </c>
      <c r="Z1992" t="str">
        <f t="shared" si="514"/>
        <v>USER_PRIM00U</v>
      </c>
      <c r="AA1992" s="161" t="str">
        <f>IF(ISNA(VLOOKUP(X1992,Sheet2!J:J,1,0)),"//","")</f>
        <v/>
      </c>
      <c r="AC1992" s="110" t="str">
        <f t="shared" si="515"/>
        <v/>
      </c>
      <c r="AD1992" t="b">
        <f t="shared" si="516"/>
        <v>1</v>
      </c>
    </row>
    <row r="1993" spans="1:30">
      <c r="A1993" s="56">
        <f t="shared" si="505"/>
        <v>1993</v>
      </c>
      <c r="B1993" s="55">
        <f t="shared" si="506"/>
        <v>1944</v>
      </c>
      <c r="C1993" s="97" t="s">
        <v>4081</v>
      </c>
      <c r="D1993" s="97" t="s">
        <v>1094</v>
      </c>
      <c r="E1993" s="98" t="s">
        <v>533</v>
      </c>
      <c r="F1993" s="98" t="s">
        <v>4869</v>
      </c>
      <c r="G1993" s="99">
        <v>0</v>
      </c>
      <c r="H1993" s="99">
        <v>0</v>
      </c>
      <c r="I1993" s="185" t="s">
        <v>1</v>
      </c>
      <c r="J1993" s="98" t="s">
        <v>1555</v>
      </c>
      <c r="K1993" s="100" t="s">
        <v>4125</v>
      </c>
      <c r="L1993" s="97" t="s">
        <v>1562</v>
      </c>
      <c r="M1993" s="102" t="s">
        <v>3725</v>
      </c>
      <c r="N1993" s="102"/>
      <c r="O1993"/>
      <c r="P1993" t="str">
        <f t="shared" si="509"/>
        <v>NOT EQUAL</v>
      </c>
      <c r="Q1993" t="str">
        <f>IF(ISNA(VLOOKUP(AC1993,#REF!,1)),"//","")</f>
        <v/>
      </c>
      <c r="R1993"/>
      <c r="S1993" s="43" t="e">
        <f t="shared" si="510"/>
        <v>#REF!</v>
      </c>
      <c r="T1993" s="92"/>
      <c r="U1993" s="70"/>
      <c r="V1993" s="70"/>
      <c r="W1993" s="44" t="str">
        <f t="shared" si="511"/>
        <v/>
      </c>
      <c r="X1993" s="25" t="str">
        <f t="shared" si="512"/>
        <v/>
      </c>
      <c r="Y1993" s="1">
        <f t="shared" si="513"/>
        <v>1944</v>
      </c>
      <c r="Z1993" t="str">
        <f t="shared" si="514"/>
        <v>USER_SFTf00U</v>
      </c>
      <c r="AA1993" s="161" t="str">
        <f>IF(ISNA(VLOOKUP(X1993,Sheet2!J:J,1,0)),"//","")</f>
        <v/>
      </c>
      <c r="AC1993" s="110" t="str">
        <f t="shared" si="515"/>
        <v/>
      </c>
      <c r="AD1993" t="b">
        <f t="shared" si="516"/>
        <v>1</v>
      </c>
    </row>
    <row r="1994" spans="1:30">
      <c r="A1994" s="56">
        <f t="shared" ref="A1994:A2057" si="517">IF(B1994=INT(B1994),ROW(),"")</f>
        <v>1994</v>
      </c>
      <c r="B1994" s="55">
        <f t="shared" ref="B1994:B2057" si="518">IF(AND(MID(C1994,2,1)&lt;&gt;"/",MID(C1994,1,1)="/"),INT(B1993)+1,B1993+0.01)</f>
        <v>1945</v>
      </c>
      <c r="C1994" s="97" t="s">
        <v>4082</v>
      </c>
      <c r="D1994" s="97" t="s">
        <v>1094</v>
      </c>
      <c r="E1994" s="98" t="s">
        <v>533</v>
      </c>
      <c r="F1994" s="98" t="s">
        <v>4870</v>
      </c>
      <c r="G1994" s="99">
        <v>0</v>
      </c>
      <c r="H1994" s="99">
        <v>0</v>
      </c>
      <c r="I1994" s="185" t="s">
        <v>1</v>
      </c>
      <c r="J1994" s="98" t="s">
        <v>1555</v>
      </c>
      <c r="K1994" s="100" t="s">
        <v>4125</v>
      </c>
      <c r="L1994" s="97" t="s">
        <v>1562</v>
      </c>
      <c r="M1994" s="102" t="s">
        <v>4116</v>
      </c>
      <c r="N1994" s="102"/>
      <c r="O1994"/>
      <c r="P1994" t="str">
        <f t="shared" si="509"/>
        <v>NOT EQUAL</v>
      </c>
      <c r="Q1994" t="str">
        <f>IF(ISNA(VLOOKUP(AC1994,#REF!,1)),"//","")</f>
        <v/>
      </c>
      <c r="R1994"/>
      <c r="S1994" s="43" t="e">
        <f t="shared" si="510"/>
        <v>#REF!</v>
      </c>
      <c r="T1994" s="92"/>
      <c r="U1994" s="70"/>
      <c r="V1994" s="70"/>
      <c r="W1994" s="44" t="str">
        <f t="shared" si="511"/>
        <v/>
      </c>
      <c r="X1994" s="25" t="str">
        <f t="shared" si="512"/>
        <v/>
      </c>
      <c r="Y1994" s="1">
        <f t="shared" si="513"/>
        <v>1945</v>
      </c>
      <c r="Z1994" t="str">
        <f t="shared" si="514"/>
        <v>USER_SFTg00U</v>
      </c>
      <c r="AA1994" s="161" t="str">
        <f>IF(ISNA(VLOOKUP(X1994,Sheet2!J:J,1,0)),"//","")</f>
        <v/>
      </c>
      <c r="AC1994" s="110" t="str">
        <f t="shared" si="515"/>
        <v/>
      </c>
      <c r="AD1994" t="b">
        <f t="shared" si="516"/>
        <v>1</v>
      </c>
    </row>
    <row r="1995" spans="1:30">
      <c r="A1995" s="56">
        <f t="shared" si="517"/>
        <v>1995</v>
      </c>
      <c r="B1995" s="55">
        <f t="shared" si="518"/>
        <v>1946</v>
      </c>
      <c r="C1995" s="97" t="s">
        <v>4080</v>
      </c>
      <c r="D1995" s="97" t="s">
        <v>1095</v>
      </c>
      <c r="E1995" s="98" t="s">
        <v>533</v>
      </c>
      <c r="F1995" s="98" t="s">
        <v>4864</v>
      </c>
      <c r="G1995" s="99">
        <v>0</v>
      </c>
      <c r="H1995" s="99">
        <v>0</v>
      </c>
      <c r="I1995" s="185" t="s">
        <v>1</v>
      </c>
      <c r="J1995" s="98" t="s">
        <v>1555</v>
      </c>
      <c r="K1995" s="100" t="s">
        <v>4125</v>
      </c>
      <c r="L1995" s="97" t="s">
        <v>1562</v>
      </c>
      <c r="M1995" s="102" t="s">
        <v>3726</v>
      </c>
      <c r="N1995" s="102"/>
      <c r="O1995"/>
      <c r="P1995" t="str">
        <f t="shared" si="509"/>
        <v>NOT EQUAL</v>
      </c>
      <c r="Q1995" t="str">
        <f>IF(ISNA(VLOOKUP(AC1995,#REF!,1)),"//","")</f>
        <v/>
      </c>
      <c r="R1995"/>
      <c r="S1995" s="43" t="e">
        <f t="shared" si="510"/>
        <v>#REF!</v>
      </c>
      <c r="T1995" s="92"/>
      <c r="U1995" s="70"/>
      <c r="V1995" s="70"/>
      <c r="W1995" s="44" t="str">
        <f t="shared" si="511"/>
        <v/>
      </c>
      <c r="X1995" s="25" t="str">
        <f t="shared" si="512"/>
        <v/>
      </c>
      <c r="Y1995" s="1">
        <f t="shared" si="513"/>
        <v>1946</v>
      </c>
      <c r="Z1995" t="str">
        <f t="shared" si="514"/>
        <v>USER_PRIM01U</v>
      </c>
      <c r="AA1995" s="161" t="str">
        <f>IF(ISNA(VLOOKUP(X1995,Sheet2!J:J,1,0)),"//","")</f>
        <v/>
      </c>
      <c r="AC1995" s="110" t="str">
        <f t="shared" si="515"/>
        <v/>
      </c>
      <c r="AD1995" t="b">
        <f t="shared" si="516"/>
        <v>1</v>
      </c>
    </row>
    <row r="1996" spans="1:30">
      <c r="A1996" s="56">
        <f t="shared" si="517"/>
        <v>1996</v>
      </c>
      <c r="B1996" s="55">
        <f t="shared" si="518"/>
        <v>1947</v>
      </c>
      <c r="C1996" s="97" t="s">
        <v>4081</v>
      </c>
      <c r="D1996" s="97" t="s">
        <v>1095</v>
      </c>
      <c r="E1996" s="98" t="s">
        <v>533</v>
      </c>
      <c r="F1996" s="98" t="s">
        <v>4871</v>
      </c>
      <c r="G1996" s="99">
        <v>0</v>
      </c>
      <c r="H1996" s="99">
        <v>0</v>
      </c>
      <c r="I1996" s="185" t="s">
        <v>1</v>
      </c>
      <c r="J1996" s="98" t="s">
        <v>1555</v>
      </c>
      <c r="K1996" s="100" t="s">
        <v>4125</v>
      </c>
      <c r="L1996" s="97" t="s">
        <v>1562</v>
      </c>
      <c r="M1996" s="102" t="s">
        <v>3727</v>
      </c>
      <c r="N1996" s="102"/>
      <c r="O1996"/>
      <c r="P1996" t="str">
        <f t="shared" si="509"/>
        <v>NOT EQUAL</v>
      </c>
      <c r="Q1996" t="str">
        <f>IF(ISNA(VLOOKUP(AC1996,#REF!,1)),"//","")</f>
        <v/>
      </c>
      <c r="R1996"/>
      <c r="S1996" s="43" t="e">
        <f t="shared" si="510"/>
        <v>#REF!</v>
      </c>
      <c r="T1996" s="92"/>
      <c r="U1996" s="70"/>
      <c r="V1996" s="70"/>
      <c r="W1996" s="44" t="str">
        <f t="shared" si="511"/>
        <v/>
      </c>
      <c r="X1996" s="25" t="str">
        <f t="shared" si="512"/>
        <v/>
      </c>
      <c r="Y1996" s="1">
        <f t="shared" si="513"/>
        <v>1947</v>
      </c>
      <c r="Z1996" t="str">
        <f t="shared" si="514"/>
        <v>USER_SFTf01U</v>
      </c>
      <c r="AA1996" s="161" t="str">
        <f>IF(ISNA(VLOOKUP(X1996,Sheet2!J:J,1,0)),"//","")</f>
        <v/>
      </c>
      <c r="AC1996" s="110" t="str">
        <f t="shared" si="515"/>
        <v/>
      </c>
      <c r="AD1996" t="b">
        <f t="shared" si="516"/>
        <v>1</v>
      </c>
    </row>
    <row r="1997" spans="1:30">
      <c r="A1997" s="56">
        <f t="shared" si="517"/>
        <v>1997</v>
      </c>
      <c r="B1997" s="55">
        <f t="shared" si="518"/>
        <v>1948</v>
      </c>
      <c r="C1997" s="97" t="s">
        <v>4082</v>
      </c>
      <c r="D1997" s="97" t="s">
        <v>1095</v>
      </c>
      <c r="E1997" s="98" t="s">
        <v>533</v>
      </c>
      <c r="F1997" s="98" t="s">
        <v>4872</v>
      </c>
      <c r="G1997" s="99">
        <v>0</v>
      </c>
      <c r="H1997" s="99">
        <v>0</v>
      </c>
      <c r="I1997" s="185" t="s">
        <v>1</v>
      </c>
      <c r="J1997" s="98" t="s">
        <v>1555</v>
      </c>
      <c r="K1997" s="100" t="s">
        <v>4125</v>
      </c>
      <c r="L1997" s="97" t="s">
        <v>1562</v>
      </c>
      <c r="M1997" s="102" t="s">
        <v>4117</v>
      </c>
      <c r="N1997" s="102"/>
      <c r="O1997"/>
      <c r="P1997" t="str">
        <f t="shared" si="509"/>
        <v>NOT EQUAL</v>
      </c>
      <c r="Q1997" t="str">
        <f>IF(ISNA(VLOOKUP(AC1997,#REF!,1)),"//","")</f>
        <v/>
      </c>
      <c r="R1997"/>
      <c r="S1997" s="43" t="e">
        <f t="shared" si="510"/>
        <v>#REF!</v>
      </c>
      <c r="T1997" s="92"/>
      <c r="U1997" s="70"/>
      <c r="V1997" s="70"/>
      <c r="W1997" s="44" t="str">
        <f t="shared" si="511"/>
        <v/>
      </c>
      <c r="X1997" s="25" t="str">
        <f t="shared" si="512"/>
        <v/>
      </c>
      <c r="Y1997" s="1">
        <f t="shared" si="513"/>
        <v>1948</v>
      </c>
      <c r="Z1997" t="str">
        <f t="shared" si="514"/>
        <v>USER_SFTg01U</v>
      </c>
      <c r="AA1997" s="161" t="str">
        <f>IF(ISNA(VLOOKUP(X1997,Sheet2!J:J,1,0)),"//","")</f>
        <v/>
      </c>
      <c r="AC1997" s="110" t="str">
        <f t="shared" si="515"/>
        <v/>
      </c>
      <c r="AD1997" t="b">
        <f t="shared" si="516"/>
        <v>1</v>
      </c>
    </row>
    <row r="1998" spans="1:30">
      <c r="A1998" s="56">
        <f t="shared" si="517"/>
        <v>1998</v>
      </c>
      <c r="B1998" s="55">
        <f t="shared" si="518"/>
        <v>1949</v>
      </c>
      <c r="C1998" s="97" t="s">
        <v>4080</v>
      </c>
      <c r="D1998" s="97" t="s">
        <v>1096</v>
      </c>
      <c r="E1998" s="98" t="s">
        <v>533</v>
      </c>
      <c r="F1998" s="98" t="s">
        <v>4865</v>
      </c>
      <c r="G1998" s="99">
        <v>0</v>
      </c>
      <c r="H1998" s="99">
        <v>0</v>
      </c>
      <c r="I1998" s="185" t="s">
        <v>1</v>
      </c>
      <c r="J1998" s="98" t="s">
        <v>1555</v>
      </c>
      <c r="K1998" s="100" t="s">
        <v>4125</v>
      </c>
      <c r="L1998" s="97" t="s">
        <v>1562</v>
      </c>
      <c r="M1998" s="102" t="s">
        <v>3728</v>
      </c>
      <c r="N1998" s="102"/>
      <c r="O1998"/>
      <c r="P1998" t="str">
        <f t="shared" si="509"/>
        <v>NOT EQUAL</v>
      </c>
      <c r="Q1998" t="str">
        <f>IF(ISNA(VLOOKUP(AC1998,#REF!,1)),"//","")</f>
        <v/>
      </c>
      <c r="R1998"/>
      <c r="S1998" s="43" t="e">
        <f t="shared" si="510"/>
        <v>#REF!</v>
      </c>
      <c r="T1998" s="92"/>
      <c r="U1998" s="70"/>
      <c r="V1998" s="70"/>
      <c r="W1998" s="44" t="str">
        <f t="shared" si="511"/>
        <v/>
      </c>
      <c r="X1998" s="25" t="str">
        <f t="shared" si="512"/>
        <v/>
      </c>
      <c r="Y1998" s="1">
        <f t="shared" si="513"/>
        <v>1949</v>
      </c>
      <c r="Z1998" t="str">
        <f t="shared" si="514"/>
        <v>USER_PRIM02U</v>
      </c>
      <c r="AA1998" s="161" t="str">
        <f>IF(ISNA(VLOOKUP(X1998,Sheet2!J:J,1,0)),"//","")</f>
        <v/>
      </c>
      <c r="AC1998" s="110" t="str">
        <f t="shared" si="515"/>
        <v/>
      </c>
      <c r="AD1998" t="b">
        <f t="shared" si="516"/>
        <v>1</v>
      </c>
    </row>
    <row r="1999" spans="1:30">
      <c r="A1999" s="56">
        <f t="shared" si="517"/>
        <v>1999</v>
      </c>
      <c r="B1999" s="55">
        <f t="shared" si="518"/>
        <v>1950</v>
      </c>
      <c r="C1999" s="97" t="s">
        <v>4081</v>
      </c>
      <c r="D1999" s="97" t="s">
        <v>1096</v>
      </c>
      <c r="E1999" s="98" t="s">
        <v>533</v>
      </c>
      <c r="F1999" s="98" t="s">
        <v>4873</v>
      </c>
      <c r="G1999" s="99">
        <v>0</v>
      </c>
      <c r="H1999" s="99">
        <v>0</v>
      </c>
      <c r="I1999" s="185" t="s">
        <v>1</v>
      </c>
      <c r="J1999" s="98" t="s">
        <v>1555</v>
      </c>
      <c r="K1999" s="100" t="s">
        <v>4125</v>
      </c>
      <c r="L1999" s="97" t="s">
        <v>1562</v>
      </c>
      <c r="M1999" s="102" t="s">
        <v>3729</v>
      </c>
      <c r="N1999" s="102"/>
      <c r="O1999"/>
      <c r="P1999" t="str">
        <f t="shared" si="509"/>
        <v>NOT EQUAL</v>
      </c>
      <c r="Q1999" t="str">
        <f>IF(ISNA(VLOOKUP(AC1999,#REF!,1)),"//","")</f>
        <v/>
      </c>
      <c r="R1999"/>
      <c r="S1999" s="43" t="e">
        <f t="shared" si="510"/>
        <v>#REF!</v>
      </c>
      <c r="T1999" s="92"/>
      <c r="U1999" s="70"/>
      <c r="V1999" s="70"/>
      <c r="W1999" s="44" t="str">
        <f t="shared" si="511"/>
        <v/>
      </c>
      <c r="X1999" s="25" t="str">
        <f t="shared" si="512"/>
        <v/>
      </c>
      <c r="Y1999" s="1">
        <f t="shared" si="513"/>
        <v>1950</v>
      </c>
      <c r="Z1999" t="str">
        <f t="shared" si="514"/>
        <v>USER_SFTf02U</v>
      </c>
      <c r="AA1999" s="161" t="str">
        <f>IF(ISNA(VLOOKUP(X1999,Sheet2!J:J,1,0)),"//","")</f>
        <v/>
      </c>
      <c r="AC1999" s="110" t="str">
        <f t="shared" si="515"/>
        <v/>
      </c>
      <c r="AD1999" t="b">
        <f t="shared" si="516"/>
        <v>1</v>
      </c>
    </row>
    <row r="2000" spans="1:30">
      <c r="A2000" s="56">
        <f t="shared" si="517"/>
        <v>2000</v>
      </c>
      <c r="B2000" s="55">
        <f t="shared" si="518"/>
        <v>1951</v>
      </c>
      <c r="C2000" s="97" t="s">
        <v>4082</v>
      </c>
      <c r="D2000" s="97" t="s">
        <v>1096</v>
      </c>
      <c r="E2000" s="98" t="s">
        <v>533</v>
      </c>
      <c r="F2000" s="98" t="s">
        <v>4874</v>
      </c>
      <c r="G2000" s="99">
        <v>0</v>
      </c>
      <c r="H2000" s="99">
        <v>0</v>
      </c>
      <c r="I2000" s="185" t="s">
        <v>1</v>
      </c>
      <c r="J2000" s="98" t="s">
        <v>1555</v>
      </c>
      <c r="K2000" s="100" t="s">
        <v>4125</v>
      </c>
      <c r="L2000" s="97" t="s">
        <v>1562</v>
      </c>
      <c r="M2000" s="102" t="s">
        <v>4118</v>
      </c>
      <c r="N2000" s="102"/>
      <c r="O2000"/>
      <c r="P2000" t="str">
        <f t="shared" si="509"/>
        <v>NOT EQUAL</v>
      </c>
      <c r="Q2000" t="str">
        <f>IF(ISNA(VLOOKUP(AC2000,#REF!,1)),"//","")</f>
        <v/>
      </c>
      <c r="R2000"/>
      <c r="S2000" s="43" t="e">
        <f t="shared" si="510"/>
        <v>#REF!</v>
      </c>
      <c r="T2000" s="92"/>
      <c r="U2000" s="70"/>
      <c r="V2000" s="70"/>
      <c r="W2000" s="44" t="str">
        <f t="shared" si="511"/>
        <v/>
      </c>
      <c r="X2000" s="25" t="str">
        <f t="shared" si="512"/>
        <v/>
      </c>
      <c r="Y2000" s="1">
        <f t="shared" si="513"/>
        <v>1951</v>
      </c>
      <c r="Z2000" t="str">
        <f t="shared" si="514"/>
        <v>USER_SFTg02U</v>
      </c>
      <c r="AA2000" s="161" t="str">
        <f>IF(ISNA(VLOOKUP(X2000,Sheet2!J:J,1,0)),"//","")</f>
        <v/>
      </c>
      <c r="AC2000" s="110" t="str">
        <f t="shared" si="515"/>
        <v/>
      </c>
      <c r="AD2000" t="b">
        <f t="shared" si="516"/>
        <v>1</v>
      </c>
    </row>
    <row r="2001" spans="1:30">
      <c r="A2001" s="56">
        <f t="shared" si="517"/>
        <v>2001</v>
      </c>
      <c r="B2001" s="55">
        <f t="shared" si="518"/>
        <v>1952</v>
      </c>
      <c r="C2001" s="97" t="s">
        <v>4080</v>
      </c>
      <c r="D2001" s="97" t="s">
        <v>1097</v>
      </c>
      <c r="E2001" s="98" t="s">
        <v>533</v>
      </c>
      <c r="F2001" s="98" t="s">
        <v>4866</v>
      </c>
      <c r="G2001" s="99">
        <v>0</v>
      </c>
      <c r="H2001" s="99">
        <v>0</v>
      </c>
      <c r="I2001" s="185" t="s">
        <v>1</v>
      </c>
      <c r="J2001" s="98" t="s">
        <v>1555</v>
      </c>
      <c r="K2001" s="100" t="s">
        <v>4125</v>
      </c>
      <c r="L2001" s="97" t="s">
        <v>1562</v>
      </c>
      <c r="M2001" s="102" t="s">
        <v>3730</v>
      </c>
      <c r="N2001" s="102"/>
      <c r="O2001"/>
      <c r="P2001" t="str">
        <f t="shared" si="509"/>
        <v>NOT EQUAL</v>
      </c>
      <c r="Q2001" t="str">
        <f>IF(ISNA(VLOOKUP(AC2001,#REF!,1)),"//","")</f>
        <v/>
      </c>
      <c r="R2001"/>
      <c r="S2001" s="43" t="e">
        <f t="shared" si="510"/>
        <v>#REF!</v>
      </c>
      <c r="T2001" s="92"/>
      <c r="U2001" s="70"/>
      <c r="V2001" s="70"/>
      <c r="W2001" s="44" t="str">
        <f t="shared" si="511"/>
        <v/>
      </c>
      <c r="X2001" s="25" t="str">
        <f t="shared" si="512"/>
        <v/>
      </c>
      <c r="Y2001" s="1">
        <f t="shared" si="513"/>
        <v>1952</v>
      </c>
      <c r="Z2001" t="str">
        <f t="shared" si="514"/>
        <v>USER_PRIM03U</v>
      </c>
      <c r="AA2001" s="161" t="str">
        <f>IF(ISNA(VLOOKUP(X2001,Sheet2!J:J,1,0)),"//","")</f>
        <v/>
      </c>
      <c r="AC2001" s="110" t="str">
        <f t="shared" si="515"/>
        <v/>
      </c>
      <c r="AD2001" t="b">
        <f t="shared" si="516"/>
        <v>1</v>
      </c>
    </row>
    <row r="2002" spans="1:30">
      <c r="A2002" s="56">
        <f t="shared" si="517"/>
        <v>2002</v>
      </c>
      <c r="B2002" s="55">
        <f t="shared" si="518"/>
        <v>1953</v>
      </c>
      <c r="C2002" s="97" t="s">
        <v>4081</v>
      </c>
      <c r="D2002" s="97" t="s">
        <v>1097</v>
      </c>
      <c r="E2002" s="98" t="s">
        <v>533</v>
      </c>
      <c r="F2002" s="98" t="s">
        <v>4875</v>
      </c>
      <c r="G2002" s="99">
        <v>0</v>
      </c>
      <c r="H2002" s="99">
        <v>0</v>
      </c>
      <c r="I2002" s="185" t="s">
        <v>1</v>
      </c>
      <c r="J2002" s="98" t="s">
        <v>1555</v>
      </c>
      <c r="K2002" s="100" t="s">
        <v>4125</v>
      </c>
      <c r="L2002" s="97" t="s">
        <v>1562</v>
      </c>
      <c r="M2002" s="102" t="s">
        <v>3731</v>
      </c>
      <c r="N2002" s="102"/>
      <c r="O2002"/>
      <c r="P2002" t="str">
        <f t="shared" si="509"/>
        <v>NOT EQUAL</v>
      </c>
      <c r="Q2002" t="str">
        <f>IF(ISNA(VLOOKUP(AC2002,#REF!,1)),"//","")</f>
        <v/>
      </c>
      <c r="R2002"/>
      <c r="S2002" s="43" t="e">
        <f t="shared" si="510"/>
        <v>#REF!</v>
      </c>
      <c r="T2002" s="92"/>
      <c r="U2002" s="70"/>
      <c r="V2002" s="70"/>
      <c r="W2002" s="44" t="str">
        <f t="shared" si="511"/>
        <v/>
      </c>
      <c r="X2002" s="25" t="str">
        <f t="shared" si="512"/>
        <v/>
      </c>
      <c r="Y2002" s="1">
        <f t="shared" si="513"/>
        <v>1953</v>
      </c>
      <c r="Z2002" t="str">
        <f t="shared" si="514"/>
        <v>USER_SFTf03U</v>
      </c>
      <c r="AA2002" s="161" t="str">
        <f>IF(ISNA(VLOOKUP(X2002,Sheet2!J:J,1,0)),"//","")</f>
        <v/>
      </c>
      <c r="AC2002" s="110" t="str">
        <f t="shared" si="515"/>
        <v/>
      </c>
      <c r="AD2002" t="b">
        <f t="shared" si="516"/>
        <v>1</v>
      </c>
    </row>
    <row r="2003" spans="1:30">
      <c r="A2003" s="56">
        <f t="shared" si="517"/>
        <v>2003</v>
      </c>
      <c r="B2003" s="55">
        <f t="shared" si="518"/>
        <v>1954</v>
      </c>
      <c r="C2003" s="97" t="s">
        <v>4082</v>
      </c>
      <c r="D2003" s="97" t="s">
        <v>1097</v>
      </c>
      <c r="E2003" s="98" t="s">
        <v>533</v>
      </c>
      <c r="F2003" s="98" t="s">
        <v>4876</v>
      </c>
      <c r="G2003" s="99">
        <v>0</v>
      </c>
      <c r="H2003" s="99">
        <v>0</v>
      </c>
      <c r="I2003" s="185" t="s">
        <v>1</v>
      </c>
      <c r="J2003" s="98" t="s">
        <v>1555</v>
      </c>
      <c r="K2003" s="100" t="s">
        <v>4125</v>
      </c>
      <c r="L2003" s="97" t="s">
        <v>1562</v>
      </c>
      <c r="M2003" s="102" t="s">
        <v>4119</v>
      </c>
      <c r="N2003" s="102"/>
      <c r="O2003"/>
      <c r="P2003" t="str">
        <f t="shared" si="509"/>
        <v>NOT EQUAL</v>
      </c>
      <c r="Q2003" t="str">
        <f>IF(ISNA(VLOOKUP(AC2003,#REF!,1)),"//","")</f>
        <v/>
      </c>
      <c r="R2003"/>
      <c r="S2003" s="43" t="e">
        <f t="shared" si="510"/>
        <v>#REF!</v>
      </c>
      <c r="T2003" s="92"/>
      <c r="U2003" s="70"/>
      <c r="V2003" s="70"/>
      <c r="W2003" s="44" t="str">
        <f t="shared" si="511"/>
        <v/>
      </c>
      <c r="X2003" s="25" t="str">
        <f t="shared" si="512"/>
        <v/>
      </c>
      <c r="Y2003" s="1">
        <f t="shared" si="513"/>
        <v>1954</v>
      </c>
      <c r="Z2003" t="str">
        <f t="shared" si="514"/>
        <v>USER_SFTg03U</v>
      </c>
      <c r="AA2003" s="161" t="str">
        <f>IF(ISNA(VLOOKUP(X2003,Sheet2!J:J,1,0)),"//","")</f>
        <v/>
      </c>
      <c r="AC2003" s="110" t="str">
        <f t="shared" si="515"/>
        <v/>
      </c>
      <c r="AD2003" t="b">
        <f t="shared" si="516"/>
        <v>1</v>
      </c>
    </row>
    <row r="2004" spans="1:30">
      <c r="A2004" s="56">
        <f t="shared" si="517"/>
        <v>2004</v>
      </c>
      <c r="B2004" s="55">
        <f t="shared" si="518"/>
        <v>1955</v>
      </c>
      <c r="C2004" s="97" t="s">
        <v>4080</v>
      </c>
      <c r="D2004" s="97" t="s">
        <v>1098</v>
      </c>
      <c r="E2004" s="98" t="s">
        <v>533</v>
      </c>
      <c r="F2004" s="98" t="s">
        <v>4867</v>
      </c>
      <c r="G2004" s="99">
        <v>0</v>
      </c>
      <c r="H2004" s="99">
        <v>0</v>
      </c>
      <c r="I2004" s="185" t="s">
        <v>1</v>
      </c>
      <c r="J2004" s="98" t="s">
        <v>1555</v>
      </c>
      <c r="K2004" s="100" t="s">
        <v>4125</v>
      </c>
      <c r="L2004" s="97" t="s">
        <v>1562</v>
      </c>
      <c r="M2004" s="102" t="s">
        <v>3732</v>
      </c>
      <c r="N2004" s="102"/>
      <c r="O2004"/>
      <c r="P2004" t="str">
        <f t="shared" si="509"/>
        <v>NOT EQUAL</v>
      </c>
      <c r="Q2004" t="str">
        <f>IF(ISNA(VLOOKUP(AC2004,#REF!,1)),"//","")</f>
        <v/>
      </c>
      <c r="R2004"/>
      <c r="S2004" s="43" t="e">
        <f t="shared" si="510"/>
        <v>#REF!</v>
      </c>
      <c r="T2004" s="92"/>
      <c r="U2004" s="70"/>
      <c r="V2004" s="70"/>
      <c r="W2004" s="44" t="str">
        <f t="shared" si="511"/>
        <v/>
      </c>
      <c r="X2004" s="25" t="str">
        <f t="shared" si="512"/>
        <v/>
      </c>
      <c r="Y2004" s="1">
        <f t="shared" si="513"/>
        <v>1955</v>
      </c>
      <c r="Z2004" t="str">
        <f t="shared" si="514"/>
        <v>USER_PRIM04U</v>
      </c>
      <c r="AA2004" s="161" t="str">
        <f>IF(ISNA(VLOOKUP(X2004,Sheet2!J:J,1,0)),"//","")</f>
        <v/>
      </c>
      <c r="AC2004" s="110" t="str">
        <f t="shared" si="515"/>
        <v/>
      </c>
      <c r="AD2004" t="b">
        <f t="shared" si="516"/>
        <v>1</v>
      </c>
    </row>
    <row r="2005" spans="1:30">
      <c r="A2005" s="56">
        <f t="shared" si="517"/>
        <v>2005</v>
      </c>
      <c r="B2005" s="55">
        <f t="shared" si="518"/>
        <v>1956</v>
      </c>
      <c r="C2005" s="97" t="s">
        <v>4081</v>
      </c>
      <c r="D2005" s="97" t="s">
        <v>1098</v>
      </c>
      <c r="E2005" s="98" t="s">
        <v>533</v>
      </c>
      <c r="F2005" s="98" t="s">
        <v>4877</v>
      </c>
      <c r="G2005" s="99">
        <v>0</v>
      </c>
      <c r="H2005" s="99">
        <v>0</v>
      </c>
      <c r="I2005" s="185" t="s">
        <v>1</v>
      </c>
      <c r="J2005" s="98" t="s">
        <v>1555</v>
      </c>
      <c r="K2005" s="100" t="s">
        <v>4125</v>
      </c>
      <c r="L2005" s="97" t="s">
        <v>1562</v>
      </c>
      <c r="M2005" s="102" t="s">
        <v>3733</v>
      </c>
      <c r="N2005" s="102"/>
      <c r="O2005"/>
      <c r="P2005" t="str">
        <f t="shared" si="509"/>
        <v>NOT EQUAL</v>
      </c>
      <c r="Q2005" t="str">
        <f>IF(ISNA(VLOOKUP(AC2005,#REF!,1)),"//","")</f>
        <v/>
      </c>
      <c r="R2005"/>
      <c r="S2005" s="43" t="e">
        <f t="shared" si="510"/>
        <v>#REF!</v>
      </c>
      <c r="T2005" s="92"/>
      <c r="U2005" s="70"/>
      <c r="V2005" s="70"/>
      <c r="W2005" s="44" t="str">
        <f t="shared" si="511"/>
        <v/>
      </c>
      <c r="X2005" s="25" t="str">
        <f t="shared" si="512"/>
        <v/>
      </c>
      <c r="Y2005" s="1">
        <f t="shared" si="513"/>
        <v>1956</v>
      </c>
      <c r="Z2005" t="str">
        <f t="shared" si="514"/>
        <v>USER_SFTf04U</v>
      </c>
      <c r="AA2005" s="161" t="str">
        <f>IF(ISNA(VLOOKUP(X2005,Sheet2!J:J,1,0)),"//","")</f>
        <v/>
      </c>
      <c r="AC2005" s="110" t="str">
        <f t="shared" si="515"/>
        <v/>
      </c>
      <c r="AD2005" t="b">
        <f t="shared" si="516"/>
        <v>1</v>
      </c>
    </row>
    <row r="2006" spans="1:30">
      <c r="A2006" s="56">
        <f t="shared" si="517"/>
        <v>2006</v>
      </c>
      <c r="B2006" s="55">
        <f t="shared" si="518"/>
        <v>1957</v>
      </c>
      <c r="C2006" s="97" t="s">
        <v>4082</v>
      </c>
      <c r="D2006" s="97" t="s">
        <v>1098</v>
      </c>
      <c r="E2006" s="98" t="s">
        <v>533</v>
      </c>
      <c r="F2006" s="98" t="s">
        <v>4878</v>
      </c>
      <c r="G2006" s="99">
        <v>0</v>
      </c>
      <c r="H2006" s="99">
        <v>0</v>
      </c>
      <c r="I2006" s="185" t="s">
        <v>1</v>
      </c>
      <c r="J2006" s="98" t="s">
        <v>1555</v>
      </c>
      <c r="K2006" s="100" t="s">
        <v>4125</v>
      </c>
      <c r="L2006" s="97" t="s">
        <v>1562</v>
      </c>
      <c r="M2006" s="102" t="s">
        <v>4120</v>
      </c>
      <c r="N2006" s="102"/>
      <c r="O2006"/>
      <c r="P2006" t="str">
        <f t="shared" si="509"/>
        <v>NOT EQUAL</v>
      </c>
      <c r="Q2006" t="str">
        <f>IF(ISNA(VLOOKUP(AC2006,#REF!,1)),"//","")</f>
        <v/>
      </c>
      <c r="R2006"/>
      <c r="S2006" s="43" t="e">
        <f t="shared" si="510"/>
        <v>#REF!</v>
      </c>
      <c r="T2006" s="92"/>
      <c r="U2006" s="70"/>
      <c r="V2006" s="70"/>
      <c r="W2006" s="44" t="str">
        <f t="shared" si="511"/>
        <v/>
      </c>
      <c r="X2006" s="25" t="str">
        <f t="shared" si="512"/>
        <v/>
      </c>
      <c r="Y2006" s="1">
        <f t="shared" si="513"/>
        <v>1957</v>
      </c>
      <c r="Z2006" t="str">
        <f t="shared" si="514"/>
        <v>USER_SFTg04U</v>
      </c>
      <c r="AA2006" s="161" t="str">
        <f>IF(ISNA(VLOOKUP(X2006,Sheet2!J:J,1,0)),"//","")</f>
        <v/>
      </c>
      <c r="AC2006" s="110" t="str">
        <f t="shared" si="515"/>
        <v/>
      </c>
      <c r="AD2006" t="b">
        <f t="shared" si="516"/>
        <v>1</v>
      </c>
    </row>
    <row r="2007" spans="1:30">
      <c r="A2007" s="56">
        <f t="shared" si="517"/>
        <v>2007</v>
      </c>
      <c r="B2007" s="55">
        <f t="shared" si="518"/>
        <v>1958</v>
      </c>
      <c r="C2007" s="97" t="s">
        <v>4080</v>
      </c>
      <c r="D2007" s="97" t="s">
        <v>1099</v>
      </c>
      <c r="E2007" s="98" t="s">
        <v>533</v>
      </c>
      <c r="F2007" s="98" t="s">
        <v>4868</v>
      </c>
      <c r="G2007" s="99">
        <v>0</v>
      </c>
      <c r="H2007" s="99">
        <v>0</v>
      </c>
      <c r="I2007" s="185" t="s">
        <v>1</v>
      </c>
      <c r="J2007" s="98" t="s">
        <v>1555</v>
      </c>
      <c r="K2007" s="100" t="s">
        <v>4125</v>
      </c>
      <c r="L2007" s="97" t="s">
        <v>1562</v>
      </c>
      <c r="M2007" s="102" t="s">
        <v>3734</v>
      </c>
      <c r="N2007" s="102"/>
      <c r="O2007"/>
      <c r="P2007" t="str">
        <f t="shared" si="509"/>
        <v>NOT EQUAL</v>
      </c>
      <c r="Q2007" t="str">
        <f>IF(ISNA(VLOOKUP(AC2007,#REF!,1)),"//","")</f>
        <v/>
      </c>
      <c r="R2007"/>
      <c r="S2007" s="43" t="e">
        <f t="shared" si="510"/>
        <v>#REF!</v>
      </c>
      <c r="T2007" s="92"/>
      <c r="U2007" s="70"/>
      <c r="V2007" s="70"/>
      <c r="W2007" s="44" t="str">
        <f t="shared" si="511"/>
        <v/>
      </c>
      <c r="X2007" s="25" t="str">
        <f t="shared" si="512"/>
        <v/>
      </c>
      <c r="Y2007" s="1">
        <f t="shared" si="513"/>
        <v>1958</v>
      </c>
      <c r="Z2007" t="str">
        <f t="shared" si="514"/>
        <v>USER_PRIM05U</v>
      </c>
      <c r="AA2007" s="161" t="str">
        <f>IF(ISNA(VLOOKUP(X2007,Sheet2!J:J,1,0)),"//","")</f>
        <v/>
      </c>
      <c r="AC2007" s="110" t="str">
        <f t="shared" si="515"/>
        <v/>
      </c>
      <c r="AD2007" t="b">
        <f t="shared" si="516"/>
        <v>1</v>
      </c>
    </row>
    <row r="2008" spans="1:30">
      <c r="A2008" s="56">
        <f t="shared" si="517"/>
        <v>2008</v>
      </c>
      <c r="B2008" s="55">
        <f t="shared" si="518"/>
        <v>1959</v>
      </c>
      <c r="C2008" s="97" t="s">
        <v>4081</v>
      </c>
      <c r="D2008" s="97" t="s">
        <v>1099</v>
      </c>
      <c r="E2008" s="98" t="s">
        <v>533</v>
      </c>
      <c r="F2008" s="98" t="s">
        <v>4879</v>
      </c>
      <c r="G2008" s="99">
        <v>0</v>
      </c>
      <c r="H2008" s="99">
        <v>0</v>
      </c>
      <c r="I2008" s="185" t="s">
        <v>1</v>
      </c>
      <c r="J2008" s="98" t="s">
        <v>1555</v>
      </c>
      <c r="K2008" s="100" t="s">
        <v>4125</v>
      </c>
      <c r="L2008" s="97" t="s">
        <v>1562</v>
      </c>
      <c r="M2008" s="102" t="s">
        <v>3735</v>
      </c>
      <c r="N2008" s="102"/>
      <c r="O2008"/>
      <c r="P2008" t="str">
        <f t="shared" si="509"/>
        <v>NOT EQUAL</v>
      </c>
      <c r="Q2008" t="str">
        <f>IF(ISNA(VLOOKUP(AC2008,#REF!,1)),"//","")</f>
        <v/>
      </c>
      <c r="R2008"/>
      <c r="S2008" s="43" t="e">
        <f t="shared" si="510"/>
        <v>#REF!</v>
      </c>
      <c r="T2008" s="92"/>
      <c r="U2008" s="70"/>
      <c r="V2008" s="70"/>
      <c r="W2008" s="44" t="str">
        <f t="shared" si="511"/>
        <v/>
      </c>
      <c r="X2008" s="25" t="str">
        <f t="shared" si="512"/>
        <v/>
      </c>
      <c r="Y2008" s="1">
        <f t="shared" si="513"/>
        <v>1959</v>
      </c>
      <c r="Z2008" t="str">
        <f t="shared" si="514"/>
        <v>USER_SFTf05U</v>
      </c>
      <c r="AA2008" s="161" t="str">
        <f>IF(ISNA(VLOOKUP(X2008,Sheet2!J:J,1,0)),"//","")</f>
        <v/>
      </c>
      <c r="AC2008" s="110" t="str">
        <f t="shared" si="515"/>
        <v/>
      </c>
      <c r="AD2008" t="b">
        <f t="shared" si="516"/>
        <v>1</v>
      </c>
    </row>
    <row r="2009" spans="1:30">
      <c r="A2009" s="56">
        <f t="shared" si="517"/>
        <v>2009</v>
      </c>
      <c r="B2009" s="55">
        <f t="shared" si="518"/>
        <v>1960</v>
      </c>
      <c r="C2009" s="97" t="s">
        <v>4082</v>
      </c>
      <c r="D2009" s="97" t="s">
        <v>1099</v>
      </c>
      <c r="E2009" s="98" t="s">
        <v>533</v>
      </c>
      <c r="F2009" s="98" t="s">
        <v>4881</v>
      </c>
      <c r="G2009" s="99">
        <v>0</v>
      </c>
      <c r="H2009" s="99">
        <v>0</v>
      </c>
      <c r="I2009" s="185" t="s">
        <v>1</v>
      </c>
      <c r="J2009" s="98" t="s">
        <v>1555</v>
      </c>
      <c r="K2009" s="100" t="s">
        <v>4125</v>
      </c>
      <c r="L2009" s="97" t="s">
        <v>1562</v>
      </c>
      <c r="M2009" s="102" t="s">
        <v>4880</v>
      </c>
      <c r="N2009" s="102"/>
      <c r="O2009"/>
      <c r="P2009" t="str">
        <f t="shared" ref="P2009" si="519">IF(E2009=F2009,"","NOT EQUAL")</f>
        <v>NOT EQUAL</v>
      </c>
      <c r="Q2009" t="str">
        <f>IF(ISNA(VLOOKUP(AC2009,#REF!,1)),"//","")</f>
        <v/>
      </c>
      <c r="R2009"/>
      <c r="S2009" s="43" t="e">
        <f t="shared" si="510"/>
        <v>#REF!</v>
      </c>
      <c r="T2009" s="92"/>
      <c r="U2009" s="70"/>
      <c r="V2009" s="70"/>
      <c r="W2009" s="44" t="str">
        <f t="shared" si="511"/>
        <v/>
      </c>
      <c r="X2009" s="25" t="str">
        <f t="shared" si="512"/>
        <v/>
      </c>
      <c r="Y2009" s="1">
        <f t="shared" si="513"/>
        <v>1960</v>
      </c>
      <c r="Z2009" t="str">
        <f t="shared" si="514"/>
        <v>USER_SFTg05U</v>
      </c>
      <c r="AA2009" s="161" t="str">
        <f>IF(ISNA(VLOOKUP(X2009,Sheet2!J:J,1,0)),"//","")</f>
        <v/>
      </c>
      <c r="AC2009" s="110" t="str">
        <f t="shared" si="515"/>
        <v/>
      </c>
      <c r="AD2009" t="b">
        <f t="shared" si="516"/>
        <v>1</v>
      </c>
    </row>
    <row r="2010" spans="1:30">
      <c r="A2010" s="56">
        <f t="shared" si="517"/>
        <v>2010</v>
      </c>
      <c r="B2010" s="55">
        <f t="shared" si="518"/>
        <v>1961</v>
      </c>
      <c r="C2010" s="97" t="s">
        <v>4083</v>
      </c>
      <c r="D2010" s="97">
        <v>1</v>
      </c>
      <c r="E2010" s="98" t="s">
        <v>2815</v>
      </c>
      <c r="F2010" s="98" t="s">
        <v>2815</v>
      </c>
      <c r="G2010" s="99">
        <v>0</v>
      </c>
      <c r="H2010" s="99">
        <v>0</v>
      </c>
      <c r="I2010" s="180" t="s">
        <v>3</v>
      </c>
      <c r="J2010" s="98" t="s">
        <v>1555</v>
      </c>
      <c r="K2010" s="100" t="s">
        <v>4289</v>
      </c>
      <c r="L2010" s="97" t="s">
        <v>2739</v>
      </c>
      <c r="M2010" s="102" t="s">
        <v>2816</v>
      </c>
      <c r="N2010" s="102"/>
      <c r="O2010"/>
      <c r="P2010" t="str">
        <f t="shared" ref="P2010:P2030" si="520">IF(E2010=F2010,"","NOT EQUAL")</f>
        <v/>
      </c>
      <c r="Q2010" t="str">
        <f>IF(ISNA(VLOOKUP(AC2010,#REF!,1)),"//","")</f>
        <v/>
      </c>
      <c r="R2010"/>
      <c r="S2010" s="43" t="e">
        <f t="shared" si="510"/>
        <v>#REF!</v>
      </c>
      <c r="T2010" s="92" t="s">
        <v>2954</v>
      </c>
      <c r="U2010" s="70" t="s">
        <v>2444</v>
      </c>
      <c r="V2010" s="70" t="s">
        <v>2444</v>
      </c>
      <c r="W2010" s="44" t="str">
        <f t="shared" si="511"/>
        <v>"XEQM01"</v>
      </c>
      <c r="X2010" s="25" t="str">
        <f t="shared" si="512"/>
        <v>XEQM01</v>
      </c>
      <c r="Y2010" s="1">
        <f t="shared" si="513"/>
        <v>1961</v>
      </c>
      <c r="Z2010" t="str">
        <f t="shared" si="514"/>
        <v>ITM_X_P1</v>
      </c>
      <c r="AA2010" s="161" t="str">
        <f>IF(ISNA(VLOOKUP(X2010,Sheet2!J:J,1,0)),"//","")</f>
        <v>//</v>
      </c>
      <c r="AC2010" s="110" t="str">
        <f t="shared" si="515"/>
        <v>XEQM01</v>
      </c>
      <c r="AD2010" t="b">
        <f t="shared" si="516"/>
        <v>1</v>
      </c>
    </row>
    <row r="2011" spans="1:30">
      <c r="A2011" s="56">
        <f t="shared" si="517"/>
        <v>2011</v>
      </c>
      <c r="B2011" s="55">
        <f t="shared" si="518"/>
        <v>1962</v>
      </c>
      <c r="C2011" s="97" t="s">
        <v>4083</v>
      </c>
      <c r="D2011" s="97">
        <v>2</v>
      </c>
      <c r="E2011" s="102" t="s">
        <v>2818</v>
      </c>
      <c r="F2011" s="102" t="s">
        <v>2818</v>
      </c>
      <c r="G2011" s="104">
        <v>0</v>
      </c>
      <c r="H2011" s="104">
        <v>0</v>
      </c>
      <c r="I2011" s="180" t="s">
        <v>3</v>
      </c>
      <c r="J2011" s="98" t="s">
        <v>1555</v>
      </c>
      <c r="K2011" s="100" t="s">
        <v>4289</v>
      </c>
      <c r="L2011" s="105" t="s">
        <v>2739</v>
      </c>
      <c r="M2011" s="102" t="s">
        <v>2817</v>
      </c>
      <c r="N2011" s="102"/>
      <c r="O2011"/>
      <c r="P2011" t="str">
        <f t="shared" si="520"/>
        <v/>
      </c>
      <c r="Q2011" t="str">
        <f>IF(ISNA(VLOOKUP(AC2011,#REF!,1)),"//","")</f>
        <v/>
      </c>
      <c r="R2011"/>
      <c r="S2011" s="43" t="e">
        <f t="shared" si="510"/>
        <v>#REF!</v>
      </c>
      <c r="T2011" s="92" t="s">
        <v>2954</v>
      </c>
      <c r="U2011" s="70" t="s">
        <v>2444</v>
      </c>
      <c r="V2011" s="70" t="s">
        <v>2444</v>
      </c>
      <c r="W2011" s="44" t="str">
        <f t="shared" si="511"/>
        <v>"XEQM02"</v>
      </c>
      <c r="X2011" s="25" t="str">
        <f t="shared" si="512"/>
        <v>XEQM02</v>
      </c>
      <c r="Y2011" s="1">
        <f t="shared" si="513"/>
        <v>1962</v>
      </c>
      <c r="Z2011" t="str">
        <f t="shared" si="514"/>
        <v>ITM_X_P2</v>
      </c>
      <c r="AA2011" s="161" t="str">
        <f>IF(ISNA(VLOOKUP(X2011,Sheet2!J:J,1,0)),"//","")</f>
        <v>//</v>
      </c>
      <c r="AC2011" s="110" t="str">
        <f t="shared" si="515"/>
        <v>XEQM02</v>
      </c>
      <c r="AD2011" t="b">
        <f t="shared" si="516"/>
        <v>1</v>
      </c>
    </row>
    <row r="2012" spans="1:30">
      <c r="A2012" s="56">
        <f t="shared" si="517"/>
        <v>2012</v>
      </c>
      <c r="B2012" s="55">
        <f t="shared" si="518"/>
        <v>1963</v>
      </c>
      <c r="C2012" s="97" t="s">
        <v>4083</v>
      </c>
      <c r="D2012" s="97">
        <v>3</v>
      </c>
      <c r="E2012" s="102" t="s">
        <v>2835</v>
      </c>
      <c r="F2012" s="102" t="s">
        <v>2835</v>
      </c>
      <c r="G2012" s="104">
        <v>0</v>
      </c>
      <c r="H2012" s="104">
        <v>0</v>
      </c>
      <c r="I2012" s="180" t="s">
        <v>3</v>
      </c>
      <c r="J2012" s="98" t="s">
        <v>1555</v>
      </c>
      <c r="K2012" s="100" t="s">
        <v>4289</v>
      </c>
      <c r="L2012" s="105" t="s">
        <v>2739</v>
      </c>
      <c r="M2012" s="102" t="s">
        <v>2819</v>
      </c>
      <c r="N2012" s="102"/>
      <c r="O2012"/>
      <c r="P2012" t="str">
        <f t="shared" si="520"/>
        <v/>
      </c>
      <c r="Q2012" t="str">
        <f>IF(ISNA(VLOOKUP(AC2012,#REF!,1)),"//","")</f>
        <v/>
      </c>
      <c r="R2012"/>
      <c r="S2012" s="43" t="e">
        <f t="shared" si="510"/>
        <v>#REF!</v>
      </c>
      <c r="T2012" s="92" t="s">
        <v>2954</v>
      </c>
      <c r="U2012" s="70" t="s">
        <v>2444</v>
      </c>
      <c r="V2012" s="70" t="s">
        <v>2444</v>
      </c>
      <c r="W2012" s="44" t="str">
        <f t="shared" si="511"/>
        <v>"XEQM03"</v>
      </c>
      <c r="X2012" s="25" t="str">
        <f t="shared" si="512"/>
        <v>XEQM03</v>
      </c>
      <c r="Y2012" s="1">
        <f t="shared" si="513"/>
        <v>1963</v>
      </c>
      <c r="Z2012" t="str">
        <f t="shared" si="514"/>
        <v>ITM_X_P3</v>
      </c>
      <c r="AA2012" s="161" t="str">
        <f>IF(ISNA(VLOOKUP(X2012,Sheet2!J:J,1,0)),"//","")</f>
        <v>//</v>
      </c>
      <c r="AC2012" s="110" t="str">
        <f t="shared" si="515"/>
        <v>XEQM03</v>
      </c>
      <c r="AD2012" t="b">
        <f t="shared" si="516"/>
        <v>1</v>
      </c>
    </row>
    <row r="2013" spans="1:30">
      <c r="A2013" s="56">
        <f t="shared" si="517"/>
        <v>2013</v>
      </c>
      <c r="B2013" s="55">
        <f t="shared" si="518"/>
        <v>1964</v>
      </c>
      <c r="C2013" s="97" t="s">
        <v>4083</v>
      </c>
      <c r="D2013" s="97">
        <v>4</v>
      </c>
      <c r="E2013" s="102" t="s">
        <v>2836</v>
      </c>
      <c r="F2013" s="102" t="s">
        <v>2836</v>
      </c>
      <c r="G2013" s="104">
        <v>0</v>
      </c>
      <c r="H2013" s="104">
        <v>0</v>
      </c>
      <c r="I2013" s="180" t="s">
        <v>3</v>
      </c>
      <c r="J2013" s="98" t="s">
        <v>1555</v>
      </c>
      <c r="K2013" s="100" t="s">
        <v>4289</v>
      </c>
      <c r="L2013" s="105" t="s">
        <v>2739</v>
      </c>
      <c r="M2013" s="102" t="s">
        <v>2820</v>
      </c>
      <c r="N2013" s="102"/>
      <c r="O2013" s="45"/>
      <c r="P2013" t="str">
        <f t="shared" si="520"/>
        <v/>
      </c>
      <c r="Q2013" s="45" t="str">
        <f>IF(ISNA(VLOOKUP(AC2013,#REF!,1)),"//","")</f>
        <v/>
      </c>
      <c r="R2013" s="45"/>
      <c r="S2013" s="43" t="e">
        <f t="shared" si="510"/>
        <v>#REF!</v>
      </c>
      <c r="T2013" s="92" t="s">
        <v>2954</v>
      </c>
      <c r="U2013" s="70" t="s">
        <v>2444</v>
      </c>
      <c r="V2013" s="70" t="s">
        <v>2444</v>
      </c>
      <c r="W2013" s="44" t="str">
        <f t="shared" si="511"/>
        <v>"XEQM04"</v>
      </c>
      <c r="X2013" s="25" t="str">
        <f t="shared" si="512"/>
        <v>XEQM04</v>
      </c>
      <c r="Y2013" s="1">
        <f t="shared" si="513"/>
        <v>1964</v>
      </c>
      <c r="Z2013" t="str">
        <f t="shared" si="514"/>
        <v>ITM_X_P4</v>
      </c>
      <c r="AA2013" s="161" t="str">
        <f>IF(ISNA(VLOOKUP(X2013,Sheet2!J:J,1,0)),"//","")</f>
        <v>//</v>
      </c>
      <c r="AC2013" s="110" t="str">
        <f t="shared" si="515"/>
        <v>XEQM04</v>
      </c>
      <c r="AD2013" t="b">
        <f t="shared" si="516"/>
        <v>1</v>
      </c>
    </row>
    <row r="2014" spans="1:30">
      <c r="A2014" s="56">
        <f t="shared" si="517"/>
        <v>2014</v>
      </c>
      <c r="B2014" s="55">
        <f t="shared" si="518"/>
        <v>1965</v>
      </c>
      <c r="C2014" s="97" t="s">
        <v>4083</v>
      </c>
      <c r="D2014" s="97">
        <v>5</v>
      </c>
      <c r="E2014" s="102" t="s">
        <v>2837</v>
      </c>
      <c r="F2014" s="102" t="s">
        <v>2837</v>
      </c>
      <c r="G2014" s="104">
        <v>0</v>
      </c>
      <c r="H2014" s="104">
        <v>0</v>
      </c>
      <c r="I2014" s="180" t="s">
        <v>3</v>
      </c>
      <c r="J2014" s="98" t="s">
        <v>1555</v>
      </c>
      <c r="K2014" s="100" t="s">
        <v>4289</v>
      </c>
      <c r="L2014" s="105" t="s">
        <v>2739</v>
      </c>
      <c r="M2014" s="102" t="s">
        <v>2821</v>
      </c>
      <c r="N2014" s="102"/>
      <c r="O2014" s="45"/>
      <c r="P2014" t="str">
        <f t="shared" si="520"/>
        <v/>
      </c>
      <c r="Q2014" s="45" t="str">
        <f>IF(ISNA(VLOOKUP(AC2014,#REF!,1)),"//","")</f>
        <v/>
      </c>
      <c r="R2014" s="45"/>
      <c r="S2014" s="43" t="e">
        <f t="shared" si="510"/>
        <v>#REF!</v>
      </c>
      <c r="T2014" s="92" t="s">
        <v>2954</v>
      </c>
      <c r="U2014" s="70" t="s">
        <v>2444</v>
      </c>
      <c r="V2014" s="70" t="s">
        <v>2444</v>
      </c>
      <c r="W2014" s="44" t="str">
        <f t="shared" si="511"/>
        <v>"XEQM05"</v>
      </c>
      <c r="X2014" s="25" t="str">
        <f t="shared" si="512"/>
        <v>XEQM05</v>
      </c>
      <c r="Y2014" s="1">
        <f t="shared" si="513"/>
        <v>1965</v>
      </c>
      <c r="Z2014" t="str">
        <f t="shared" si="514"/>
        <v>ITM_X_P5</v>
      </c>
      <c r="AA2014" s="161" t="str">
        <f>IF(ISNA(VLOOKUP(X2014,Sheet2!J:J,1,0)),"//","")</f>
        <v>//</v>
      </c>
      <c r="AC2014" s="110" t="str">
        <f t="shared" si="515"/>
        <v>XEQM05</v>
      </c>
      <c r="AD2014" t="b">
        <f t="shared" si="516"/>
        <v>1</v>
      </c>
    </row>
    <row r="2015" spans="1:30">
      <c r="A2015" s="56">
        <f t="shared" si="517"/>
        <v>2015</v>
      </c>
      <c r="B2015" s="55">
        <f t="shared" si="518"/>
        <v>1966</v>
      </c>
      <c r="C2015" s="97" t="s">
        <v>4083</v>
      </c>
      <c r="D2015" s="97">
        <v>6</v>
      </c>
      <c r="E2015" s="102" t="s">
        <v>2838</v>
      </c>
      <c r="F2015" s="102" t="s">
        <v>2838</v>
      </c>
      <c r="G2015" s="104">
        <v>0</v>
      </c>
      <c r="H2015" s="104">
        <v>0</v>
      </c>
      <c r="I2015" s="180" t="s">
        <v>3</v>
      </c>
      <c r="J2015" s="98" t="s">
        <v>1555</v>
      </c>
      <c r="K2015" s="100" t="s">
        <v>4289</v>
      </c>
      <c r="L2015" s="105" t="s">
        <v>2739</v>
      </c>
      <c r="M2015" s="102" t="s">
        <v>2822</v>
      </c>
      <c r="N2015" s="102"/>
      <c r="O2015" s="45"/>
      <c r="P2015" t="str">
        <f t="shared" si="520"/>
        <v/>
      </c>
      <c r="Q2015" s="45" t="str">
        <f>IF(ISNA(VLOOKUP(AC2015,#REF!,1)),"//","")</f>
        <v/>
      </c>
      <c r="R2015" s="45"/>
      <c r="S2015" s="43" t="e">
        <f t="shared" si="510"/>
        <v>#REF!</v>
      </c>
      <c r="T2015" s="92" t="s">
        <v>2954</v>
      </c>
      <c r="U2015" s="70" t="s">
        <v>2444</v>
      </c>
      <c r="V2015" s="70" t="s">
        <v>2444</v>
      </c>
      <c r="W2015" s="44" t="str">
        <f t="shared" si="511"/>
        <v>"XEQM06"</v>
      </c>
      <c r="X2015" s="25" t="str">
        <f t="shared" si="512"/>
        <v>XEQM06</v>
      </c>
      <c r="Y2015" s="1">
        <f t="shared" si="513"/>
        <v>1966</v>
      </c>
      <c r="Z2015" t="str">
        <f t="shared" si="514"/>
        <v>ITM_X_P6</v>
      </c>
      <c r="AA2015" s="161" t="str">
        <f>IF(ISNA(VLOOKUP(X2015,Sheet2!J:J,1,0)),"//","")</f>
        <v>//</v>
      </c>
      <c r="AC2015" s="110" t="str">
        <f t="shared" si="515"/>
        <v>XEQM06</v>
      </c>
      <c r="AD2015" t="b">
        <f t="shared" si="516"/>
        <v>1</v>
      </c>
    </row>
    <row r="2016" spans="1:30">
      <c r="A2016" s="56">
        <f t="shared" si="517"/>
        <v>2016</v>
      </c>
      <c r="B2016" s="55">
        <f t="shared" si="518"/>
        <v>1967</v>
      </c>
      <c r="C2016" s="97" t="s">
        <v>4083</v>
      </c>
      <c r="D2016" s="97">
        <v>7</v>
      </c>
      <c r="E2016" s="102" t="s">
        <v>2839</v>
      </c>
      <c r="F2016" s="102" t="s">
        <v>2839</v>
      </c>
      <c r="G2016" s="104">
        <v>0</v>
      </c>
      <c r="H2016" s="104">
        <v>0</v>
      </c>
      <c r="I2016" s="180" t="s">
        <v>3</v>
      </c>
      <c r="J2016" s="98" t="s">
        <v>1555</v>
      </c>
      <c r="K2016" s="100" t="s">
        <v>4289</v>
      </c>
      <c r="L2016" s="105" t="s">
        <v>2739</v>
      </c>
      <c r="M2016" s="102" t="s">
        <v>2823</v>
      </c>
      <c r="N2016" s="102"/>
      <c r="O2016" s="45"/>
      <c r="P2016" t="str">
        <f t="shared" si="520"/>
        <v/>
      </c>
      <c r="Q2016" s="45" t="str">
        <f>IF(ISNA(VLOOKUP(AC2016,#REF!,1)),"//","")</f>
        <v/>
      </c>
      <c r="R2016" s="45"/>
      <c r="S2016" s="43" t="e">
        <f t="shared" si="510"/>
        <v>#REF!</v>
      </c>
      <c r="T2016" s="92" t="s">
        <v>2954</v>
      </c>
      <c r="U2016" s="70" t="s">
        <v>2444</v>
      </c>
      <c r="V2016" s="70" t="s">
        <v>2444</v>
      </c>
      <c r="W2016" s="44" t="str">
        <f t="shared" si="511"/>
        <v>"XEQM07"</v>
      </c>
      <c r="X2016" s="25" t="str">
        <f t="shared" si="512"/>
        <v>XEQM07</v>
      </c>
      <c r="Y2016" s="1">
        <f t="shared" si="513"/>
        <v>1967</v>
      </c>
      <c r="Z2016" t="str">
        <f t="shared" si="514"/>
        <v>ITM_X_f1</v>
      </c>
      <c r="AA2016" s="161" t="str">
        <f>IF(ISNA(VLOOKUP(X2016,Sheet2!J:J,1,0)),"//","")</f>
        <v>//</v>
      </c>
      <c r="AC2016" s="110" t="str">
        <f t="shared" si="515"/>
        <v>XEQM07</v>
      </c>
      <c r="AD2016" t="b">
        <f t="shared" si="516"/>
        <v>1</v>
      </c>
    </row>
    <row r="2017" spans="1:30">
      <c r="A2017" s="56">
        <f t="shared" si="517"/>
        <v>2017</v>
      </c>
      <c r="B2017" s="55">
        <f t="shared" si="518"/>
        <v>1968</v>
      </c>
      <c r="C2017" s="97" t="s">
        <v>4083</v>
      </c>
      <c r="D2017" s="97">
        <v>8</v>
      </c>
      <c r="E2017" s="102" t="s">
        <v>2840</v>
      </c>
      <c r="F2017" s="102" t="s">
        <v>2840</v>
      </c>
      <c r="G2017" s="104">
        <v>0</v>
      </c>
      <c r="H2017" s="104">
        <v>0</v>
      </c>
      <c r="I2017" s="180" t="s">
        <v>3</v>
      </c>
      <c r="J2017" s="98" t="s">
        <v>1555</v>
      </c>
      <c r="K2017" s="100" t="s">
        <v>4289</v>
      </c>
      <c r="L2017" s="105" t="s">
        <v>2739</v>
      </c>
      <c r="M2017" s="102" t="s">
        <v>2824</v>
      </c>
      <c r="N2017" s="102"/>
      <c r="O2017" s="45"/>
      <c r="P2017" t="str">
        <f t="shared" si="520"/>
        <v/>
      </c>
      <c r="Q2017" s="45" t="str">
        <f>IF(ISNA(VLOOKUP(AC2017,#REF!,1)),"//","")</f>
        <v/>
      </c>
      <c r="R2017" s="45"/>
      <c r="S2017" s="43" t="e">
        <f t="shared" si="510"/>
        <v>#REF!</v>
      </c>
      <c r="T2017" s="92" t="s">
        <v>2954</v>
      </c>
      <c r="U2017" s="70" t="s">
        <v>2444</v>
      </c>
      <c r="V2017" s="70" t="s">
        <v>2444</v>
      </c>
      <c r="W2017" s="44" t="str">
        <f t="shared" si="511"/>
        <v>"XEQM08"</v>
      </c>
      <c r="X2017" s="25" t="str">
        <f t="shared" si="512"/>
        <v>XEQM08</v>
      </c>
      <c r="Y2017" s="1">
        <f t="shared" si="513"/>
        <v>1968</v>
      </c>
      <c r="Z2017" t="str">
        <f t="shared" si="514"/>
        <v>ITM_X_f2</v>
      </c>
      <c r="AA2017" s="161" t="str">
        <f>IF(ISNA(VLOOKUP(X2017,Sheet2!J:J,1,0)),"//","")</f>
        <v>//</v>
      </c>
      <c r="AC2017" s="110" t="str">
        <f t="shared" si="515"/>
        <v>XEQM08</v>
      </c>
      <c r="AD2017" t="b">
        <f t="shared" si="516"/>
        <v>1</v>
      </c>
    </row>
    <row r="2018" spans="1:30">
      <c r="A2018" s="56">
        <f t="shared" si="517"/>
        <v>2018</v>
      </c>
      <c r="B2018" s="55">
        <f t="shared" si="518"/>
        <v>1969</v>
      </c>
      <c r="C2018" s="97" t="s">
        <v>4083</v>
      </c>
      <c r="D2018" s="97">
        <v>9</v>
      </c>
      <c r="E2018" s="102" t="s">
        <v>2841</v>
      </c>
      <c r="F2018" s="102" t="s">
        <v>2841</v>
      </c>
      <c r="G2018" s="104">
        <v>0</v>
      </c>
      <c r="H2018" s="104">
        <v>0</v>
      </c>
      <c r="I2018" s="180" t="s">
        <v>3</v>
      </c>
      <c r="J2018" s="98" t="s">
        <v>1555</v>
      </c>
      <c r="K2018" s="100" t="s">
        <v>4289</v>
      </c>
      <c r="L2018" s="105" t="s">
        <v>2739</v>
      </c>
      <c r="M2018" s="102" t="s">
        <v>2825</v>
      </c>
      <c r="N2018" s="102"/>
      <c r="O2018" s="45"/>
      <c r="P2018" t="str">
        <f t="shared" si="520"/>
        <v/>
      </c>
      <c r="Q2018" s="45" t="str">
        <f>IF(ISNA(VLOOKUP(AC2018,#REF!,1)),"//","")</f>
        <v/>
      </c>
      <c r="R2018" s="45"/>
      <c r="S2018" s="43" t="e">
        <f t="shared" si="510"/>
        <v>#REF!</v>
      </c>
      <c r="T2018" s="92" t="s">
        <v>2954</v>
      </c>
      <c r="U2018" s="70" t="s">
        <v>2444</v>
      </c>
      <c r="V2018" s="70" t="s">
        <v>2444</v>
      </c>
      <c r="W2018" s="44" t="str">
        <f t="shared" si="511"/>
        <v>"XEQM09"</v>
      </c>
      <c r="X2018" s="25" t="str">
        <f t="shared" si="512"/>
        <v>XEQM09</v>
      </c>
      <c r="Y2018" s="1">
        <f t="shared" si="513"/>
        <v>1969</v>
      </c>
      <c r="Z2018" t="str">
        <f t="shared" si="514"/>
        <v>ITM_X_f3</v>
      </c>
      <c r="AA2018" s="161" t="str">
        <f>IF(ISNA(VLOOKUP(X2018,Sheet2!J:J,1,0)),"//","")</f>
        <v>//</v>
      </c>
      <c r="AC2018" s="110" t="str">
        <f t="shared" si="515"/>
        <v>XEQM09</v>
      </c>
      <c r="AD2018" t="b">
        <f t="shared" si="516"/>
        <v>1</v>
      </c>
    </row>
    <row r="2019" spans="1:30">
      <c r="A2019" s="56">
        <f t="shared" si="517"/>
        <v>2019</v>
      </c>
      <c r="B2019" s="55">
        <f t="shared" si="518"/>
        <v>1970</v>
      </c>
      <c r="C2019" s="97" t="s">
        <v>4083</v>
      </c>
      <c r="D2019" s="97">
        <v>10</v>
      </c>
      <c r="E2019" s="102" t="s">
        <v>2842</v>
      </c>
      <c r="F2019" s="102" t="s">
        <v>2842</v>
      </c>
      <c r="G2019" s="104">
        <v>0</v>
      </c>
      <c r="H2019" s="104">
        <v>0</v>
      </c>
      <c r="I2019" s="180" t="s">
        <v>3</v>
      </c>
      <c r="J2019" s="98" t="s">
        <v>1555</v>
      </c>
      <c r="K2019" s="100" t="s">
        <v>4289</v>
      </c>
      <c r="L2019" s="105" t="s">
        <v>2739</v>
      </c>
      <c r="M2019" s="102" t="s">
        <v>2826</v>
      </c>
      <c r="N2019" s="102"/>
      <c r="O2019" s="45"/>
      <c r="P2019" t="str">
        <f t="shared" si="520"/>
        <v/>
      </c>
      <c r="Q2019" s="45" t="str">
        <f>IF(ISNA(VLOOKUP(AC2019,#REF!,1)),"//","")</f>
        <v/>
      </c>
      <c r="R2019" s="45"/>
      <c r="S2019" s="43" t="e">
        <f t="shared" si="510"/>
        <v>#REF!</v>
      </c>
      <c r="T2019" s="92" t="s">
        <v>2954</v>
      </c>
      <c r="U2019" s="70" t="s">
        <v>2444</v>
      </c>
      <c r="V2019" s="70" t="s">
        <v>2444</v>
      </c>
      <c r="W2019" s="44" t="str">
        <f t="shared" si="511"/>
        <v>"XEQM10"</v>
      </c>
      <c r="X2019" s="25" t="str">
        <f t="shared" si="512"/>
        <v>XEQM10</v>
      </c>
      <c r="Y2019" s="1">
        <f t="shared" si="513"/>
        <v>1970</v>
      </c>
      <c r="Z2019" t="str">
        <f t="shared" si="514"/>
        <v>ITM_X_f4</v>
      </c>
      <c r="AA2019" s="161" t="str">
        <f>IF(ISNA(VLOOKUP(X2019,Sheet2!J:J,1,0)),"//","")</f>
        <v>//</v>
      </c>
      <c r="AC2019" s="110" t="str">
        <f t="shared" si="515"/>
        <v>XEQM10</v>
      </c>
      <c r="AD2019" t="b">
        <f t="shared" si="516"/>
        <v>1</v>
      </c>
    </row>
    <row r="2020" spans="1:30">
      <c r="A2020" s="56">
        <f t="shared" si="517"/>
        <v>2020</v>
      </c>
      <c r="B2020" s="55">
        <f t="shared" si="518"/>
        <v>1971</v>
      </c>
      <c r="C2020" s="97" t="s">
        <v>4083</v>
      </c>
      <c r="D2020" s="97">
        <v>11</v>
      </c>
      <c r="E2020" s="102" t="s">
        <v>2843</v>
      </c>
      <c r="F2020" s="102" t="s">
        <v>2843</v>
      </c>
      <c r="G2020" s="104">
        <v>0</v>
      </c>
      <c r="H2020" s="104">
        <v>0</v>
      </c>
      <c r="I2020" s="180" t="s">
        <v>3</v>
      </c>
      <c r="J2020" s="98" t="s">
        <v>1555</v>
      </c>
      <c r="K2020" s="100" t="s">
        <v>4289</v>
      </c>
      <c r="L2020" s="105" t="s">
        <v>2739</v>
      </c>
      <c r="M2020" s="102" t="s">
        <v>2827</v>
      </c>
      <c r="N2020" s="102"/>
      <c r="O2020" s="45"/>
      <c r="P2020" t="str">
        <f t="shared" si="520"/>
        <v/>
      </c>
      <c r="Q2020" s="45" t="str">
        <f>IF(ISNA(VLOOKUP(AC2020,#REF!,1)),"//","")</f>
        <v/>
      </c>
      <c r="R2020" s="45"/>
      <c r="S2020" s="43" t="e">
        <f t="shared" si="510"/>
        <v>#REF!</v>
      </c>
      <c r="T2020" s="92" t="s">
        <v>2954</v>
      </c>
      <c r="U2020" s="70" t="s">
        <v>2444</v>
      </c>
      <c r="V2020" s="70" t="s">
        <v>2444</v>
      </c>
      <c r="W2020" s="44" t="str">
        <f t="shared" si="511"/>
        <v>"XEQM11"</v>
      </c>
      <c r="X2020" s="25" t="str">
        <f t="shared" si="512"/>
        <v>XEQM11</v>
      </c>
      <c r="Y2020" s="1">
        <f t="shared" si="513"/>
        <v>1971</v>
      </c>
      <c r="Z2020" t="str">
        <f t="shared" si="514"/>
        <v>ITM_X_f5</v>
      </c>
      <c r="AA2020" s="161" t="str">
        <f>IF(ISNA(VLOOKUP(X2020,Sheet2!J:J,1,0)),"//","")</f>
        <v>//</v>
      </c>
      <c r="AC2020" s="110" t="str">
        <f t="shared" si="515"/>
        <v>XEQM11</v>
      </c>
      <c r="AD2020" t="b">
        <f t="shared" si="516"/>
        <v>1</v>
      </c>
    </row>
    <row r="2021" spans="1:30">
      <c r="A2021" s="56">
        <f t="shared" si="517"/>
        <v>2021</v>
      </c>
      <c r="B2021" s="55">
        <f t="shared" si="518"/>
        <v>1972</v>
      </c>
      <c r="C2021" s="97" t="s">
        <v>4083</v>
      </c>
      <c r="D2021" s="97">
        <v>12</v>
      </c>
      <c r="E2021" s="102" t="s">
        <v>2844</v>
      </c>
      <c r="F2021" s="102" t="s">
        <v>2844</v>
      </c>
      <c r="G2021" s="104">
        <v>0</v>
      </c>
      <c r="H2021" s="104">
        <v>0</v>
      </c>
      <c r="I2021" s="180" t="s">
        <v>3</v>
      </c>
      <c r="J2021" s="98" t="s">
        <v>1555</v>
      </c>
      <c r="K2021" s="100" t="s">
        <v>4289</v>
      </c>
      <c r="L2021" s="105" t="s">
        <v>2739</v>
      </c>
      <c r="M2021" s="102" t="s">
        <v>2828</v>
      </c>
      <c r="N2021" s="102"/>
      <c r="O2021" s="45"/>
      <c r="P2021" t="str">
        <f t="shared" si="520"/>
        <v/>
      </c>
      <c r="Q2021" s="45" t="str">
        <f>IF(ISNA(VLOOKUP(AC2021,#REF!,1)),"//","")</f>
        <v/>
      </c>
      <c r="R2021" s="45"/>
      <c r="S2021" s="43" t="e">
        <f t="shared" si="510"/>
        <v>#REF!</v>
      </c>
      <c r="T2021" s="92" t="s">
        <v>2954</v>
      </c>
      <c r="U2021" s="70" t="s">
        <v>2444</v>
      </c>
      <c r="V2021" s="70" t="s">
        <v>2444</v>
      </c>
      <c r="W2021" s="44" t="str">
        <f t="shared" si="511"/>
        <v>"XEQM12"</v>
      </c>
      <c r="X2021" s="25" t="str">
        <f t="shared" si="512"/>
        <v>XEQM12</v>
      </c>
      <c r="Y2021" s="1">
        <f t="shared" si="513"/>
        <v>1972</v>
      </c>
      <c r="Z2021" t="str">
        <f t="shared" si="514"/>
        <v>ITM_X_f6</v>
      </c>
      <c r="AA2021" s="161" t="str">
        <f>IF(ISNA(VLOOKUP(X2021,Sheet2!J:J,1,0)),"//","")</f>
        <v>//</v>
      </c>
      <c r="AC2021" s="110" t="str">
        <f t="shared" si="515"/>
        <v>XEQM12</v>
      </c>
      <c r="AD2021" t="b">
        <f t="shared" si="516"/>
        <v>1</v>
      </c>
    </row>
    <row r="2022" spans="1:30">
      <c r="A2022" s="56">
        <f t="shared" si="517"/>
        <v>2022</v>
      </c>
      <c r="B2022" s="55">
        <f t="shared" si="518"/>
        <v>1973</v>
      </c>
      <c r="C2022" s="97" t="s">
        <v>4083</v>
      </c>
      <c r="D2022" s="97">
        <v>13</v>
      </c>
      <c r="E2022" s="102" t="s">
        <v>2845</v>
      </c>
      <c r="F2022" s="102" t="s">
        <v>2845</v>
      </c>
      <c r="G2022" s="104">
        <v>0</v>
      </c>
      <c r="H2022" s="104">
        <v>0</v>
      </c>
      <c r="I2022" s="180" t="s">
        <v>3</v>
      </c>
      <c r="J2022" s="98" t="s">
        <v>1555</v>
      </c>
      <c r="K2022" s="100" t="s">
        <v>4289</v>
      </c>
      <c r="L2022" s="105" t="s">
        <v>2739</v>
      </c>
      <c r="M2022" s="102" t="s">
        <v>2829</v>
      </c>
      <c r="N2022" s="102"/>
      <c r="O2022" s="45"/>
      <c r="P2022" t="str">
        <f t="shared" si="520"/>
        <v/>
      </c>
      <c r="Q2022" s="45" t="str">
        <f>IF(ISNA(VLOOKUP(AC2022,#REF!,1)),"//","")</f>
        <v/>
      </c>
      <c r="R2022" s="45"/>
      <c r="S2022" s="43" t="e">
        <f t="shared" si="510"/>
        <v>#REF!</v>
      </c>
      <c r="T2022" s="92" t="s">
        <v>2954</v>
      </c>
      <c r="U2022" s="70" t="s">
        <v>2444</v>
      </c>
      <c r="V2022" s="70" t="s">
        <v>2444</v>
      </c>
      <c r="W2022" s="44" t="str">
        <f t="shared" si="511"/>
        <v>"XEQM13"</v>
      </c>
      <c r="X2022" s="25" t="str">
        <f t="shared" si="512"/>
        <v>XEQM13</v>
      </c>
      <c r="Y2022" s="1">
        <f t="shared" si="513"/>
        <v>1973</v>
      </c>
      <c r="Z2022" t="str">
        <f t="shared" si="514"/>
        <v>ITM_X_g1</v>
      </c>
      <c r="AA2022" s="161" t="str">
        <f>IF(ISNA(VLOOKUP(X2022,Sheet2!J:J,1,0)),"//","")</f>
        <v>//</v>
      </c>
      <c r="AC2022" s="110" t="str">
        <f t="shared" si="515"/>
        <v>XEQM13</v>
      </c>
      <c r="AD2022" t="b">
        <f t="shared" si="516"/>
        <v>1</v>
      </c>
    </row>
    <row r="2023" spans="1:30">
      <c r="A2023" s="56">
        <f t="shared" si="517"/>
        <v>2023</v>
      </c>
      <c r="B2023" s="55">
        <f t="shared" si="518"/>
        <v>1974</v>
      </c>
      <c r="C2023" s="97" t="s">
        <v>4083</v>
      </c>
      <c r="D2023" s="97">
        <v>14</v>
      </c>
      <c r="E2023" s="102" t="s">
        <v>2846</v>
      </c>
      <c r="F2023" s="102" t="s">
        <v>2846</v>
      </c>
      <c r="G2023" s="104">
        <v>0</v>
      </c>
      <c r="H2023" s="104">
        <v>0</v>
      </c>
      <c r="I2023" s="180" t="s">
        <v>3</v>
      </c>
      <c r="J2023" s="98" t="s">
        <v>1555</v>
      </c>
      <c r="K2023" s="100" t="s">
        <v>4289</v>
      </c>
      <c r="L2023" s="105" t="s">
        <v>2739</v>
      </c>
      <c r="M2023" s="102" t="s">
        <v>2830</v>
      </c>
      <c r="N2023" s="102"/>
      <c r="O2023" s="45"/>
      <c r="P2023" t="str">
        <f t="shared" si="520"/>
        <v/>
      </c>
      <c r="Q2023" s="45" t="str">
        <f>IF(ISNA(VLOOKUP(AC2023,#REF!,1)),"//","")</f>
        <v/>
      </c>
      <c r="R2023" s="45"/>
      <c r="S2023" s="43" t="e">
        <f t="shared" si="510"/>
        <v>#REF!</v>
      </c>
      <c r="T2023" s="92" t="s">
        <v>2954</v>
      </c>
      <c r="U2023" s="70" t="s">
        <v>2444</v>
      </c>
      <c r="V2023" s="70" t="s">
        <v>2444</v>
      </c>
      <c r="W2023" s="44" t="str">
        <f t="shared" si="511"/>
        <v>"XEQM14"</v>
      </c>
      <c r="X2023" s="25" t="str">
        <f t="shared" si="512"/>
        <v>XEQM14</v>
      </c>
      <c r="Y2023" s="1">
        <f t="shared" si="513"/>
        <v>1974</v>
      </c>
      <c r="Z2023" t="str">
        <f t="shared" si="514"/>
        <v>ITM_X_g2</v>
      </c>
      <c r="AA2023" s="161" t="str">
        <f>IF(ISNA(VLOOKUP(X2023,Sheet2!J:J,1,0)),"//","")</f>
        <v>//</v>
      </c>
      <c r="AC2023" s="110" t="str">
        <f t="shared" si="515"/>
        <v>XEQM14</v>
      </c>
      <c r="AD2023" t="b">
        <f t="shared" si="516"/>
        <v>1</v>
      </c>
    </row>
    <row r="2024" spans="1:30">
      <c r="A2024" s="56">
        <f t="shared" si="517"/>
        <v>2024</v>
      </c>
      <c r="B2024" s="55">
        <f t="shared" si="518"/>
        <v>1975</v>
      </c>
      <c r="C2024" s="97" t="s">
        <v>4083</v>
      </c>
      <c r="D2024" s="97">
        <v>15</v>
      </c>
      <c r="E2024" s="102" t="s">
        <v>2847</v>
      </c>
      <c r="F2024" s="102" t="s">
        <v>2847</v>
      </c>
      <c r="G2024" s="104">
        <v>0</v>
      </c>
      <c r="H2024" s="104">
        <v>0</v>
      </c>
      <c r="I2024" s="180" t="s">
        <v>3</v>
      </c>
      <c r="J2024" s="98" t="s">
        <v>1555</v>
      </c>
      <c r="K2024" s="100" t="s">
        <v>4289</v>
      </c>
      <c r="L2024" s="105" t="s">
        <v>2739</v>
      </c>
      <c r="M2024" s="102" t="s">
        <v>2831</v>
      </c>
      <c r="N2024" s="102"/>
      <c r="O2024" s="45"/>
      <c r="P2024" t="str">
        <f t="shared" si="520"/>
        <v/>
      </c>
      <c r="Q2024" s="45" t="str">
        <f>IF(ISNA(VLOOKUP(AC2024,#REF!,1)),"//","")</f>
        <v/>
      </c>
      <c r="R2024" s="45"/>
      <c r="S2024" s="43" t="e">
        <f t="shared" si="510"/>
        <v>#REF!</v>
      </c>
      <c r="T2024" s="92" t="s">
        <v>2954</v>
      </c>
      <c r="U2024" s="70" t="s">
        <v>2444</v>
      </c>
      <c r="V2024" s="70" t="s">
        <v>2444</v>
      </c>
      <c r="W2024" s="44" t="str">
        <f t="shared" si="511"/>
        <v>"XEQM15"</v>
      </c>
      <c r="X2024" s="25" t="str">
        <f t="shared" si="512"/>
        <v>XEQM15</v>
      </c>
      <c r="Y2024" s="1">
        <f t="shared" si="513"/>
        <v>1975</v>
      </c>
      <c r="Z2024" t="str">
        <f t="shared" si="514"/>
        <v>ITM_X_g3</v>
      </c>
      <c r="AA2024" s="161" t="str">
        <f>IF(ISNA(VLOOKUP(X2024,Sheet2!J:J,1,0)),"//","")</f>
        <v>//</v>
      </c>
      <c r="AC2024" s="110" t="str">
        <f t="shared" si="515"/>
        <v>XEQM15</v>
      </c>
      <c r="AD2024" t="b">
        <f t="shared" si="516"/>
        <v>1</v>
      </c>
    </row>
    <row r="2025" spans="1:30">
      <c r="A2025" s="56">
        <f t="shared" si="517"/>
        <v>2025</v>
      </c>
      <c r="B2025" s="55">
        <f t="shared" si="518"/>
        <v>1976</v>
      </c>
      <c r="C2025" s="97" t="s">
        <v>4083</v>
      </c>
      <c r="D2025" s="97">
        <v>16</v>
      </c>
      <c r="E2025" s="102" t="s">
        <v>2848</v>
      </c>
      <c r="F2025" s="102" t="s">
        <v>2848</v>
      </c>
      <c r="G2025" s="104">
        <v>0</v>
      </c>
      <c r="H2025" s="104">
        <v>0</v>
      </c>
      <c r="I2025" s="180" t="s">
        <v>3</v>
      </c>
      <c r="J2025" s="98" t="s">
        <v>1555</v>
      </c>
      <c r="K2025" s="100" t="s">
        <v>4289</v>
      </c>
      <c r="L2025" s="105" t="s">
        <v>2739</v>
      </c>
      <c r="M2025" s="102" t="s">
        <v>2832</v>
      </c>
      <c r="N2025" s="102"/>
      <c r="O2025" s="45"/>
      <c r="P2025" t="str">
        <f t="shared" si="520"/>
        <v/>
      </c>
      <c r="Q2025" s="45" t="str">
        <f>IF(ISNA(VLOOKUP(AC2025,#REF!,1)),"//","")</f>
        <v/>
      </c>
      <c r="R2025" s="45"/>
      <c r="S2025" s="43" t="e">
        <f t="shared" si="510"/>
        <v>#REF!</v>
      </c>
      <c r="T2025" s="92" t="s">
        <v>2954</v>
      </c>
      <c r="U2025" s="70" t="s">
        <v>2444</v>
      </c>
      <c r="V2025" s="70" t="s">
        <v>2444</v>
      </c>
      <c r="W2025" s="44" t="str">
        <f t="shared" si="511"/>
        <v>"XEQM16"</v>
      </c>
      <c r="X2025" s="25" t="str">
        <f t="shared" si="512"/>
        <v>XEQM16</v>
      </c>
      <c r="Y2025" s="1">
        <f t="shared" si="513"/>
        <v>1976</v>
      </c>
      <c r="Z2025" t="str">
        <f t="shared" si="514"/>
        <v>ITM_X_g4</v>
      </c>
      <c r="AA2025" s="161" t="str">
        <f>IF(ISNA(VLOOKUP(X2025,Sheet2!J:J,1,0)),"//","")</f>
        <v>//</v>
      </c>
      <c r="AC2025" s="110" t="str">
        <f t="shared" si="515"/>
        <v>XEQM16</v>
      </c>
      <c r="AD2025" t="b">
        <f t="shared" si="516"/>
        <v>1</v>
      </c>
    </row>
    <row r="2026" spans="1:30">
      <c r="A2026" s="56">
        <f t="shared" si="517"/>
        <v>2026</v>
      </c>
      <c r="B2026" s="55">
        <f t="shared" si="518"/>
        <v>1977</v>
      </c>
      <c r="C2026" s="97" t="s">
        <v>4083</v>
      </c>
      <c r="D2026" s="97">
        <v>17</v>
      </c>
      <c r="E2026" s="102" t="s">
        <v>2849</v>
      </c>
      <c r="F2026" s="102" t="s">
        <v>2849</v>
      </c>
      <c r="G2026" s="104">
        <v>0</v>
      </c>
      <c r="H2026" s="104">
        <v>0</v>
      </c>
      <c r="I2026" s="180" t="s">
        <v>3</v>
      </c>
      <c r="J2026" s="98" t="s">
        <v>1555</v>
      </c>
      <c r="K2026" s="100" t="s">
        <v>4289</v>
      </c>
      <c r="L2026" s="105" t="s">
        <v>2739</v>
      </c>
      <c r="M2026" s="102" t="s">
        <v>2833</v>
      </c>
      <c r="N2026" s="102"/>
      <c r="O2026" s="45"/>
      <c r="P2026" t="str">
        <f t="shared" si="520"/>
        <v/>
      </c>
      <c r="Q2026" s="45" t="str">
        <f>IF(ISNA(VLOOKUP(AC2026,#REF!,1)),"//","")</f>
        <v/>
      </c>
      <c r="R2026" s="45"/>
      <c r="S2026" s="43" t="e">
        <f t="shared" si="510"/>
        <v>#REF!</v>
      </c>
      <c r="T2026" s="92" t="s">
        <v>2954</v>
      </c>
      <c r="U2026" s="70" t="s">
        <v>2444</v>
      </c>
      <c r="V2026" s="70" t="s">
        <v>2444</v>
      </c>
      <c r="W2026" s="44" t="str">
        <f t="shared" si="511"/>
        <v>"XEQM17"</v>
      </c>
      <c r="X2026" s="25" t="str">
        <f t="shared" si="512"/>
        <v>XEQM17</v>
      </c>
      <c r="Y2026" s="1">
        <f t="shared" si="513"/>
        <v>1977</v>
      </c>
      <c r="Z2026" t="str">
        <f t="shared" si="514"/>
        <v>ITM_X_g5</v>
      </c>
      <c r="AA2026" s="161" t="str">
        <f>IF(ISNA(VLOOKUP(X2026,Sheet2!J:J,1,0)),"//","")</f>
        <v>//</v>
      </c>
      <c r="AC2026" s="110" t="str">
        <f t="shared" si="515"/>
        <v>XEQM17</v>
      </c>
      <c r="AD2026" t="b">
        <f t="shared" si="516"/>
        <v>1</v>
      </c>
    </row>
    <row r="2027" spans="1:30">
      <c r="A2027" s="56">
        <f t="shared" si="517"/>
        <v>2027</v>
      </c>
      <c r="B2027" s="55">
        <f t="shared" si="518"/>
        <v>1978</v>
      </c>
      <c r="C2027" s="97" t="s">
        <v>4083</v>
      </c>
      <c r="D2027" s="97">
        <v>18</v>
      </c>
      <c r="E2027" s="102" t="s">
        <v>2850</v>
      </c>
      <c r="F2027" s="102" t="s">
        <v>2850</v>
      </c>
      <c r="G2027" s="104">
        <v>0</v>
      </c>
      <c r="H2027" s="104">
        <v>0</v>
      </c>
      <c r="I2027" s="180" t="s">
        <v>3</v>
      </c>
      <c r="J2027" s="98" t="s">
        <v>1555</v>
      </c>
      <c r="K2027" s="100" t="s">
        <v>4289</v>
      </c>
      <c r="L2027" s="105" t="s">
        <v>2739</v>
      </c>
      <c r="M2027" s="102" t="s">
        <v>2834</v>
      </c>
      <c r="N2027" s="102"/>
      <c r="O2027" s="45"/>
      <c r="P2027" t="str">
        <f t="shared" si="520"/>
        <v/>
      </c>
      <c r="Q2027" s="45" t="str">
        <f>IF(ISNA(VLOOKUP(AC2027,#REF!,1)),"//","")</f>
        <v/>
      </c>
      <c r="R2027" s="45"/>
      <c r="S2027" s="43" t="e">
        <f t="shared" si="510"/>
        <v>#REF!</v>
      </c>
      <c r="T2027" s="92" t="s">
        <v>2954</v>
      </c>
      <c r="U2027" s="70" t="s">
        <v>2444</v>
      </c>
      <c r="V2027" s="70" t="s">
        <v>2444</v>
      </c>
      <c r="W2027" s="44" t="str">
        <f t="shared" si="511"/>
        <v>"XEQM18"</v>
      </c>
      <c r="X2027" s="25" t="str">
        <f t="shared" si="512"/>
        <v>XEQM18</v>
      </c>
      <c r="Y2027" s="1">
        <f t="shared" si="513"/>
        <v>1978</v>
      </c>
      <c r="Z2027" t="str">
        <f t="shared" si="514"/>
        <v>ITM_X_g6</v>
      </c>
      <c r="AA2027" s="161" t="str">
        <f>IF(ISNA(VLOOKUP(X2027,Sheet2!J:J,1,0)),"//","")</f>
        <v>//</v>
      </c>
      <c r="AC2027" s="110" t="str">
        <f t="shared" si="515"/>
        <v>XEQM18</v>
      </c>
      <c r="AD2027" t="b">
        <f t="shared" si="516"/>
        <v>1</v>
      </c>
    </row>
    <row r="2028" spans="1:30">
      <c r="A2028" s="56">
        <f t="shared" si="517"/>
        <v>2028</v>
      </c>
      <c r="B2028" s="55">
        <f t="shared" si="518"/>
        <v>1979</v>
      </c>
      <c r="C2028" s="97" t="s">
        <v>4084</v>
      </c>
      <c r="D2028" s="97" t="s">
        <v>12</v>
      </c>
      <c r="E2028" s="235" t="s">
        <v>533</v>
      </c>
      <c r="F2028" s="102" t="s">
        <v>2895</v>
      </c>
      <c r="G2028" s="104">
        <v>1</v>
      </c>
      <c r="H2028" s="104">
        <v>18</v>
      </c>
      <c r="I2028" s="185" t="s">
        <v>1</v>
      </c>
      <c r="J2028" s="98" t="s">
        <v>1555</v>
      </c>
      <c r="K2028" s="100" t="s">
        <v>4125</v>
      </c>
      <c r="L2028" s="105"/>
      <c r="M2028" s="102" t="s">
        <v>2893</v>
      </c>
      <c r="N2028" s="102"/>
      <c r="O2028" s="45"/>
      <c r="P2028" t="str">
        <f t="shared" si="520"/>
        <v>NOT EQUAL</v>
      </c>
      <c r="Q2028" s="45" t="str">
        <f>IF(ISNA(VLOOKUP(AC2028,#REF!,1)),"//","")</f>
        <v/>
      </c>
      <c r="R2028" s="45"/>
      <c r="S2028" s="43" t="e">
        <f t="shared" si="510"/>
        <v>#REF!</v>
      </c>
      <c r="T2028" s="92" t="s">
        <v>2954</v>
      </c>
      <c r="U2028" s="70" t="s">
        <v>2868</v>
      </c>
      <c r="V2028" s="70" t="s">
        <v>2444</v>
      </c>
      <c r="W2028" s="44" t="str">
        <f t="shared" si="511"/>
        <v>"X.SAVE"</v>
      </c>
      <c r="X2028" s="25" t="str">
        <f t="shared" si="512"/>
        <v>X.SAVE</v>
      </c>
      <c r="Y2028" s="1">
        <f t="shared" si="513"/>
        <v>1979</v>
      </c>
      <c r="Z2028" t="str">
        <f t="shared" si="514"/>
        <v>ITM_XSAVE</v>
      </c>
      <c r="AA2028" s="161" t="str">
        <f>IF(ISNA(VLOOKUP(X2028,Sheet2!J:J,1,0)),"//","")</f>
        <v>//</v>
      </c>
      <c r="AC2028" s="110" t="str">
        <f t="shared" si="515"/>
        <v>X.SAVE</v>
      </c>
      <c r="AD2028" t="b">
        <f t="shared" si="516"/>
        <v>1</v>
      </c>
    </row>
    <row r="2029" spans="1:30">
      <c r="A2029" s="56">
        <f t="shared" si="517"/>
        <v>2029</v>
      </c>
      <c r="B2029" s="55">
        <f t="shared" si="518"/>
        <v>1980</v>
      </c>
      <c r="C2029" s="97" t="s">
        <v>4085</v>
      </c>
      <c r="D2029" s="97" t="s">
        <v>12</v>
      </c>
      <c r="E2029" s="235" t="s">
        <v>533</v>
      </c>
      <c r="F2029" s="100" t="s">
        <v>2896</v>
      </c>
      <c r="G2029" s="104">
        <v>1</v>
      </c>
      <c r="H2029" s="104">
        <v>18</v>
      </c>
      <c r="I2029" s="185" t="s">
        <v>1</v>
      </c>
      <c r="J2029" s="98" t="s">
        <v>1555</v>
      </c>
      <c r="K2029" s="100" t="s">
        <v>4289</v>
      </c>
      <c r="L2029" s="97"/>
      <c r="M2029" s="102" t="s">
        <v>2894</v>
      </c>
      <c r="N2029" s="102"/>
      <c r="O2029"/>
      <c r="P2029" t="str">
        <f t="shared" si="520"/>
        <v>NOT EQUAL</v>
      </c>
      <c r="Q2029" t="str">
        <f>IF(ISNA(VLOOKUP(AC2029,#REF!,1)),"//","")</f>
        <v/>
      </c>
      <c r="R2029"/>
      <c r="S2029" s="43" t="e">
        <f t="shared" si="510"/>
        <v>#REF!</v>
      </c>
      <c r="T2029" s="92" t="s">
        <v>2954</v>
      </c>
      <c r="U2029" s="70" t="s">
        <v>2868</v>
      </c>
      <c r="V2029" s="70" t="s">
        <v>2444</v>
      </c>
      <c r="W2029" s="44" t="str">
        <f t="shared" si="511"/>
        <v>"X.LOAD"</v>
      </c>
      <c r="X2029" s="25" t="str">
        <f t="shared" si="512"/>
        <v>X.LOAD</v>
      </c>
      <c r="Y2029" s="1">
        <f t="shared" si="513"/>
        <v>1980</v>
      </c>
      <c r="Z2029" t="str">
        <f t="shared" si="514"/>
        <v>ITM_XLOAD</v>
      </c>
      <c r="AA2029" s="161" t="str">
        <f>IF(ISNA(VLOOKUP(X2029,Sheet2!J:J,1,0)),"//","")</f>
        <v>//</v>
      </c>
      <c r="AC2029" s="110" t="str">
        <f t="shared" si="515"/>
        <v>X.LOAD</v>
      </c>
      <c r="AD2029" t="b">
        <f t="shared" si="516"/>
        <v>1</v>
      </c>
    </row>
    <row r="2030" spans="1:30">
      <c r="A2030" s="56">
        <f t="shared" si="517"/>
        <v>2030</v>
      </c>
      <c r="B2030" s="55">
        <f t="shared" si="518"/>
        <v>1981</v>
      </c>
      <c r="C2030" s="97" t="s">
        <v>3874</v>
      </c>
      <c r="D2030" s="97">
        <v>0</v>
      </c>
      <c r="E2030" s="235" t="s">
        <v>533</v>
      </c>
      <c r="F2030" s="100" t="s">
        <v>3013</v>
      </c>
      <c r="G2030" s="104">
        <v>0</v>
      </c>
      <c r="H2030" s="104">
        <v>0</v>
      </c>
      <c r="I2030" s="185" t="s">
        <v>1</v>
      </c>
      <c r="J2030" s="98" t="s">
        <v>1555</v>
      </c>
      <c r="K2030" s="100" t="s">
        <v>4289</v>
      </c>
      <c r="L2030" s="97" t="s">
        <v>3003</v>
      </c>
      <c r="M2030" s="102" t="s">
        <v>3014</v>
      </c>
      <c r="N2030" s="102"/>
      <c r="O2030"/>
      <c r="P2030" t="str">
        <f t="shared" si="520"/>
        <v>NOT EQUAL</v>
      </c>
      <c r="Q2030" t="str">
        <f>IF(ISNA(VLOOKUP(AC2030,#REF!,1)),"//","")</f>
        <v/>
      </c>
      <c r="R2030"/>
      <c r="S2030" s="43" t="e">
        <f t="shared" si="510"/>
        <v>#REF!</v>
      </c>
      <c r="T2030" s="92" t="s">
        <v>3005</v>
      </c>
      <c r="U2030" s="70" t="s">
        <v>2861</v>
      </c>
      <c r="V2030" s="70" t="s">
        <v>2444</v>
      </c>
      <c r="W2030" s="44" t="str">
        <f t="shared" si="511"/>
        <v/>
      </c>
      <c r="X2030" s="25" t="str">
        <f t="shared" si="512"/>
        <v/>
      </c>
      <c r="Y2030" s="1">
        <f t="shared" si="513"/>
        <v>1981</v>
      </c>
      <c r="Z2030" t="str">
        <f t="shared" si="514"/>
        <v>ITM_FB00</v>
      </c>
      <c r="AA2030" s="161" t="str">
        <f>IF(ISNA(VLOOKUP(X2030,Sheet2!J:J,1,0)),"//","")</f>
        <v/>
      </c>
      <c r="AC2030" s="110" t="str">
        <f t="shared" si="515"/>
        <v/>
      </c>
      <c r="AD2030" t="b">
        <f t="shared" si="516"/>
        <v>1</v>
      </c>
    </row>
    <row r="2031" spans="1:30">
      <c r="A2031" s="56">
        <f t="shared" si="517"/>
        <v>2031</v>
      </c>
      <c r="B2031" s="55">
        <f t="shared" si="518"/>
        <v>1982</v>
      </c>
      <c r="C2031" s="97" t="s">
        <v>3874</v>
      </c>
      <c r="D2031" s="97">
        <v>1</v>
      </c>
      <c r="E2031" s="235" t="s">
        <v>533</v>
      </c>
      <c r="F2031" s="102" t="s">
        <v>3010</v>
      </c>
      <c r="G2031" s="104">
        <v>0</v>
      </c>
      <c r="H2031" s="104">
        <v>0</v>
      </c>
      <c r="I2031" s="185" t="s">
        <v>1</v>
      </c>
      <c r="J2031" s="98" t="s">
        <v>1555</v>
      </c>
      <c r="K2031" s="100" t="s">
        <v>4289</v>
      </c>
      <c r="L2031" s="105" t="s">
        <v>3003</v>
      </c>
      <c r="M2031" s="102" t="s">
        <v>3004</v>
      </c>
      <c r="N2031" s="105"/>
      <c r="O2031" s="45"/>
      <c r="P2031" t="str">
        <f t="shared" ref="P2031" si="521">IF(E2031=F2031,"","NOT EQUAL")</f>
        <v>NOT EQUAL</v>
      </c>
      <c r="Q2031" s="45" t="str">
        <f>IF(ISNA(VLOOKUP(AC2031,#REF!,1)),"//","")</f>
        <v/>
      </c>
      <c r="R2031" s="45"/>
      <c r="S2031" s="43" t="e">
        <f t="shared" si="510"/>
        <v>#REF!</v>
      </c>
      <c r="T2031" s="92" t="s">
        <v>3005</v>
      </c>
      <c r="U2031" s="70" t="s">
        <v>2861</v>
      </c>
      <c r="V2031" s="70" t="s">
        <v>2444</v>
      </c>
      <c r="W2031" s="44" t="str">
        <f t="shared" si="511"/>
        <v/>
      </c>
      <c r="X2031" s="25" t="str">
        <f t="shared" si="512"/>
        <v/>
      </c>
      <c r="Y2031" s="1">
        <f t="shared" si="513"/>
        <v>1982</v>
      </c>
      <c r="Z2031" t="str">
        <f t="shared" si="514"/>
        <v>ITM_FB01</v>
      </c>
      <c r="AA2031" s="161" t="str">
        <f>IF(ISNA(VLOOKUP(X2031,Sheet2!J:J,1,0)),"//","")</f>
        <v/>
      </c>
      <c r="AC2031" s="110" t="str">
        <f t="shared" si="515"/>
        <v/>
      </c>
      <c r="AD2031" t="b">
        <f t="shared" si="516"/>
        <v>1</v>
      </c>
    </row>
    <row r="2032" spans="1:30">
      <c r="A2032" s="56">
        <f t="shared" si="517"/>
        <v>2032</v>
      </c>
      <c r="B2032" s="55">
        <f t="shared" si="518"/>
        <v>1983</v>
      </c>
      <c r="C2032" s="97" t="s">
        <v>3874</v>
      </c>
      <c r="D2032" s="97">
        <v>2</v>
      </c>
      <c r="E2032" s="235" t="s">
        <v>533</v>
      </c>
      <c r="F2032" s="102" t="s">
        <v>3011</v>
      </c>
      <c r="G2032" s="104">
        <v>0</v>
      </c>
      <c r="H2032" s="104">
        <v>0</v>
      </c>
      <c r="I2032" s="185" t="s">
        <v>1</v>
      </c>
      <c r="J2032" s="98" t="s">
        <v>1555</v>
      </c>
      <c r="K2032" s="100" t="s">
        <v>4289</v>
      </c>
      <c r="L2032" s="105" t="s">
        <v>3003</v>
      </c>
      <c r="M2032" s="102" t="s">
        <v>3006</v>
      </c>
      <c r="N2032" s="105"/>
      <c r="O2032" s="45"/>
      <c r="P2032" t="str">
        <f t="shared" ref="P2032" si="522">IF(E2032=F2032,"","NOT EQUAL")</f>
        <v>NOT EQUAL</v>
      </c>
      <c r="Q2032" s="45" t="str">
        <f>IF(ISNA(VLOOKUP(AC2032,#REF!,1)),"//","")</f>
        <v/>
      </c>
      <c r="R2032" s="45"/>
      <c r="S2032" s="43" t="e">
        <f t="shared" si="510"/>
        <v>#REF!</v>
      </c>
      <c r="T2032" s="92" t="s">
        <v>3005</v>
      </c>
      <c r="U2032" s="70" t="s">
        <v>2861</v>
      </c>
      <c r="V2032" s="70" t="s">
        <v>2444</v>
      </c>
      <c r="W2032" s="44" t="str">
        <f t="shared" si="511"/>
        <v/>
      </c>
      <c r="X2032" s="25" t="str">
        <f t="shared" si="512"/>
        <v/>
      </c>
      <c r="Y2032" s="1">
        <f t="shared" si="513"/>
        <v>1983</v>
      </c>
      <c r="Z2032" t="str">
        <f t="shared" si="514"/>
        <v>ITM_FB02</v>
      </c>
      <c r="AA2032" s="161" t="str">
        <f>IF(ISNA(VLOOKUP(X2032,Sheet2!J:J,1,0)),"//","")</f>
        <v/>
      </c>
      <c r="AC2032" s="110" t="str">
        <f t="shared" si="515"/>
        <v/>
      </c>
      <c r="AD2032" t="b">
        <f t="shared" si="516"/>
        <v>1</v>
      </c>
    </row>
    <row r="2033" spans="1:30">
      <c r="A2033" s="56">
        <f t="shared" si="517"/>
        <v>2033</v>
      </c>
      <c r="B2033" s="55">
        <f t="shared" si="518"/>
        <v>1984</v>
      </c>
      <c r="C2033" s="97" t="s">
        <v>3874</v>
      </c>
      <c r="D2033" s="97">
        <v>3</v>
      </c>
      <c r="E2033" s="235" t="s">
        <v>533</v>
      </c>
      <c r="F2033" s="102" t="s">
        <v>3012</v>
      </c>
      <c r="G2033" s="104">
        <v>0</v>
      </c>
      <c r="H2033" s="104">
        <v>0</v>
      </c>
      <c r="I2033" s="185" t="s">
        <v>1</v>
      </c>
      <c r="J2033" s="98" t="s">
        <v>1555</v>
      </c>
      <c r="K2033" s="100" t="s">
        <v>4289</v>
      </c>
      <c r="L2033" s="105" t="s">
        <v>3003</v>
      </c>
      <c r="M2033" s="102" t="s">
        <v>3007</v>
      </c>
      <c r="N2033" s="105"/>
      <c r="O2033" s="45"/>
      <c r="P2033" t="str">
        <f t="shared" ref="P2033" si="523">IF(E2033=F2033,"","NOT EQUAL")</f>
        <v>NOT EQUAL</v>
      </c>
      <c r="Q2033" s="45" t="str">
        <f>IF(ISNA(VLOOKUP(AC2033,#REF!,1)),"//","")</f>
        <v/>
      </c>
      <c r="R2033" s="45"/>
      <c r="S2033" s="43" t="e">
        <f t="shared" si="510"/>
        <v>#REF!</v>
      </c>
      <c r="T2033" s="92" t="s">
        <v>3005</v>
      </c>
      <c r="U2033" s="70" t="s">
        <v>2861</v>
      </c>
      <c r="V2033" s="70" t="s">
        <v>2444</v>
      </c>
      <c r="W2033" s="44" t="str">
        <f t="shared" si="511"/>
        <v/>
      </c>
      <c r="X2033" s="25" t="str">
        <f t="shared" si="512"/>
        <v/>
      </c>
      <c r="Y2033" s="1">
        <f t="shared" si="513"/>
        <v>1984</v>
      </c>
      <c r="Z2033" t="str">
        <f t="shared" si="514"/>
        <v>ITM_FB03</v>
      </c>
      <c r="AA2033" s="161" t="str">
        <f>IF(ISNA(VLOOKUP(X2033,Sheet2!J:J,1,0)),"//","")</f>
        <v/>
      </c>
      <c r="AC2033" s="110" t="str">
        <f t="shared" si="515"/>
        <v/>
      </c>
      <c r="AD2033" t="b">
        <f t="shared" si="516"/>
        <v>1</v>
      </c>
    </row>
    <row r="2034" spans="1:30">
      <c r="A2034" s="56">
        <f t="shared" si="517"/>
        <v>2034</v>
      </c>
      <c r="B2034" s="55">
        <f t="shared" si="518"/>
        <v>1985</v>
      </c>
      <c r="C2034" s="97" t="s">
        <v>4086</v>
      </c>
      <c r="D2034" s="97">
        <v>6</v>
      </c>
      <c r="E2034" s="102" t="s">
        <v>3015</v>
      </c>
      <c r="F2034" s="102" t="s">
        <v>3015</v>
      </c>
      <c r="G2034" s="104">
        <v>0</v>
      </c>
      <c r="H2034" s="104">
        <v>0</v>
      </c>
      <c r="I2034" s="180" t="s">
        <v>3</v>
      </c>
      <c r="J2034" s="98" t="s">
        <v>1555</v>
      </c>
      <c r="K2034" s="100" t="s">
        <v>4289</v>
      </c>
      <c r="L2034" s="105" t="s">
        <v>3003</v>
      </c>
      <c r="M2034" s="102" t="s">
        <v>3029</v>
      </c>
      <c r="N2034" s="105"/>
      <c r="O2034" s="45"/>
      <c r="P2034" t="str">
        <f t="shared" ref="P2034" si="524">IF(E2034=F2034,"","NOT EQUAL")</f>
        <v/>
      </c>
      <c r="Q2034" s="45" t="str">
        <f>IF(ISNA(VLOOKUP(AC2034,#REF!,1)),"//","")</f>
        <v/>
      </c>
      <c r="R2034" s="45"/>
      <c r="S2034" s="43" t="e">
        <f t="shared" si="510"/>
        <v>#REF!</v>
      </c>
      <c r="T2034" s="92" t="s">
        <v>3005</v>
      </c>
      <c r="U2034" s="70" t="s">
        <v>2861</v>
      </c>
      <c r="V2034" s="70" t="s">
        <v>2444</v>
      </c>
      <c r="W2034" s="44" t="str">
        <f t="shared" si="511"/>
        <v/>
      </c>
      <c r="X2034" s="25" t="str">
        <f t="shared" si="512"/>
        <v/>
      </c>
      <c r="Y2034" s="1">
        <f t="shared" si="513"/>
        <v>1985</v>
      </c>
      <c r="Z2034" t="str">
        <f t="shared" si="514"/>
        <v>ITM_S06</v>
      </c>
      <c r="AA2034" s="161" t="str">
        <f>IF(ISNA(VLOOKUP(X2034,Sheet2!J:J,1,0)),"//","")</f>
        <v/>
      </c>
      <c r="AC2034" s="110" t="str">
        <f t="shared" si="515"/>
        <v/>
      </c>
      <c r="AD2034" t="b">
        <f t="shared" si="516"/>
        <v>1</v>
      </c>
    </row>
    <row r="2035" spans="1:30">
      <c r="A2035" s="56">
        <f t="shared" si="517"/>
        <v>2035</v>
      </c>
      <c r="B2035" s="55">
        <f t="shared" si="518"/>
        <v>1986</v>
      </c>
      <c r="C2035" s="97" t="s">
        <v>4086</v>
      </c>
      <c r="D2035" s="97">
        <v>8</v>
      </c>
      <c r="E2035" s="100" t="s">
        <v>3016</v>
      </c>
      <c r="F2035" s="102" t="s">
        <v>3016</v>
      </c>
      <c r="G2035" s="104">
        <v>0</v>
      </c>
      <c r="H2035" s="104">
        <v>0</v>
      </c>
      <c r="I2035" s="180" t="s">
        <v>3</v>
      </c>
      <c r="J2035" s="98" t="s">
        <v>1555</v>
      </c>
      <c r="K2035" s="100" t="s">
        <v>4289</v>
      </c>
      <c r="L2035" s="105" t="s">
        <v>3003</v>
      </c>
      <c r="M2035" s="102" t="s">
        <v>3030</v>
      </c>
      <c r="N2035" s="105"/>
      <c r="O2035" s="45"/>
      <c r="P2035" t="str">
        <f t="shared" ref="P2035" si="525">IF(E2035=F2035,"","NOT EQUAL")</f>
        <v/>
      </c>
      <c r="Q2035" s="45" t="str">
        <f>IF(ISNA(VLOOKUP(AC2035,#REF!,1)),"//","")</f>
        <v/>
      </c>
      <c r="R2035" s="45"/>
      <c r="S2035" s="43" t="e">
        <f t="shared" si="510"/>
        <v>#REF!</v>
      </c>
      <c r="T2035" s="92" t="s">
        <v>3005</v>
      </c>
      <c r="U2035" s="70" t="s">
        <v>2861</v>
      </c>
      <c r="V2035" s="70" t="s">
        <v>2444</v>
      </c>
      <c r="W2035" s="44" t="str">
        <f t="shared" si="511"/>
        <v/>
      </c>
      <c r="X2035" s="25" t="str">
        <f t="shared" si="512"/>
        <v/>
      </c>
      <c r="Y2035" s="1">
        <f t="shared" si="513"/>
        <v>1986</v>
      </c>
      <c r="Z2035" t="str">
        <f t="shared" si="514"/>
        <v>ITM_S08</v>
      </c>
      <c r="AA2035" s="161" t="str">
        <f>IF(ISNA(VLOOKUP(X2035,Sheet2!J:J,1,0)),"//","")</f>
        <v/>
      </c>
      <c r="AC2035" s="110" t="str">
        <f t="shared" si="515"/>
        <v/>
      </c>
      <c r="AD2035" t="b">
        <f t="shared" si="516"/>
        <v>1</v>
      </c>
    </row>
    <row r="2036" spans="1:30">
      <c r="A2036" s="56">
        <f t="shared" si="517"/>
        <v>2036</v>
      </c>
      <c r="B2036" s="55">
        <f t="shared" si="518"/>
        <v>1987</v>
      </c>
      <c r="C2036" s="97" t="s">
        <v>4086</v>
      </c>
      <c r="D2036" s="97">
        <v>16</v>
      </c>
      <c r="E2036" s="100" t="s">
        <v>3017</v>
      </c>
      <c r="F2036" s="102" t="s">
        <v>3017</v>
      </c>
      <c r="G2036" s="104">
        <v>0</v>
      </c>
      <c r="H2036" s="104">
        <v>0</v>
      </c>
      <c r="I2036" s="180" t="s">
        <v>3</v>
      </c>
      <c r="J2036" s="98" t="s">
        <v>1555</v>
      </c>
      <c r="K2036" s="100" t="s">
        <v>4289</v>
      </c>
      <c r="L2036" s="105" t="s">
        <v>3003</v>
      </c>
      <c r="M2036" s="102" t="s">
        <v>3031</v>
      </c>
      <c r="N2036" s="105"/>
      <c r="O2036" s="45"/>
      <c r="P2036" t="str">
        <f t="shared" ref="P2036" si="526">IF(E2036=F2036,"","NOT EQUAL")</f>
        <v/>
      </c>
      <c r="Q2036" s="45" t="str">
        <f>IF(ISNA(VLOOKUP(AC2036,#REF!,1)),"//","")</f>
        <v/>
      </c>
      <c r="R2036" s="45"/>
      <c r="S2036" s="43" t="e">
        <f t="shared" si="510"/>
        <v>#REF!</v>
      </c>
      <c r="T2036" s="92" t="s">
        <v>3005</v>
      </c>
      <c r="U2036" s="70" t="s">
        <v>2861</v>
      </c>
      <c r="V2036" s="70" t="s">
        <v>2444</v>
      </c>
      <c r="W2036" s="44" t="str">
        <f t="shared" si="511"/>
        <v/>
      </c>
      <c r="X2036" s="25" t="str">
        <f t="shared" si="512"/>
        <v/>
      </c>
      <c r="Y2036" s="1">
        <f t="shared" si="513"/>
        <v>1987</v>
      </c>
      <c r="Z2036" t="str">
        <f t="shared" si="514"/>
        <v>ITM_S16</v>
      </c>
      <c r="AA2036" s="161" t="str">
        <f>IF(ISNA(VLOOKUP(X2036,Sheet2!J:J,1,0)),"//","")</f>
        <v/>
      </c>
      <c r="AC2036" s="110" t="str">
        <f t="shared" si="515"/>
        <v/>
      </c>
      <c r="AD2036" t="b">
        <f t="shared" si="516"/>
        <v>1</v>
      </c>
    </row>
    <row r="2037" spans="1:30">
      <c r="A2037" s="56">
        <f t="shared" si="517"/>
        <v>2037</v>
      </c>
      <c r="B2037" s="55">
        <f t="shared" si="518"/>
        <v>1988</v>
      </c>
      <c r="C2037" s="97" t="s">
        <v>4086</v>
      </c>
      <c r="D2037" s="97">
        <v>32</v>
      </c>
      <c r="E2037" s="100" t="s">
        <v>3018</v>
      </c>
      <c r="F2037" s="102" t="s">
        <v>3018</v>
      </c>
      <c r="G2037" s="104">
        <v>0</v>
      </c>
      <c r="H2037" s="104">
        <v>0</v>
      </c>
      <c r="I2037" s="180" t="s">
        <v>3</v>
      </c>
      <c r="J2037" s="98" t="s">
        <v>1555</v>
      </c>
      <c r="K2037" s="100" t="s">
        <v>4289</v>
      </c>
      <c r="L2037" s="105" t="s">
        <v>3003</v>
      </c>
      <c r="M2037" s="102" t="s">
        <v>3032</v>
      </c>
      <c r="N2037" s="105"/>
      <c r="O2037" s="45"/>
      <c r="P2037" t="str">
        <f t="shared" ref="P2037" si="527">IF(E2037=F2037,"","NOT EQUAL")</f>
        <v/>
      </c>
      <c r="Q2037" s="45" t="str">
        <f>IF(ISNA(VLOOKUP(AC2037,#REF!,1)),"//","")</f>
        <v/>
      </c>
      <c r="R2037" s="45"/>
      <c r="S2037" s="43" t="e">
        <f t="shared" si="510"/>
        <v>#REF!</v>
      </c>
      <c r="T2037" s="92" t="s">
        <v>3005</v>
      </c>
      <c r="U2037" s="70" t="s">
        <v>2861</v>
      </c>
      <c r="V2037" s="70" t="s">
        <v>2444</v>
      </c>
      <c r="W2037" s="44" t="str">
        <f t="shared" si="511"/>
        <v/>
      </c>
      <c r="X2037" s="25" t="str">
        <f t="shared" si="512"/>
        <v/>
      </c>
      <c r="Y2037" s="1">
        <f t="shared" si="513"/>
        <v>1988</v>
      </c>
      <c r="Z2037" t="str">
        <f t="shared" si="514"/>
        <v>ITM_S32</v>
      </c>
      <c r="AA2037" s="161" t="str">
        <f>IF(ISNA(VLOOKUP(X2037,Sheet2!J:J,1,0)),"//","")</f>
        <v/>
      </c>
      <c r="AC2037" s="110" t="str">
        <f t="shared" si="515"/>
        <v/>
      </c>
      <c r="AD2037" t="b">
        <f t="shared" si="516"/>
        <v>1</v>
      </c>
    </row>
    <row r="2038" spans="1:30">
      <c r="A2038" s="56">
        <f t="shared" si="517"/>
        <v>2038</v>
      </c>
      <c r="B2038" s="55">
        <f t="shared" si="518"/>
        <v>1989</v>
      </c>
      <c r="C2038" s="97" t="s">
        <v>4086</v>
      </c>
      <c r="D2038" s="97">
        <v>64</v>
      </c>
      <c r="E2038" s="100" t="s">
        <v>3019</v>
      </c>
      <c r="F2038" s="102" t="s">
        <v>3019</v>
      </c>
      <c r="G2038" s="104">
        <v>0</v>
      </c>
      <c r="H2038" s="104">
        <v>0</v>
      </c>
      <c r="I2038" s="180" t="s">
        <v>3</v>
      </c>
      <c r="J2038" s="98" t="s">
        <v>1555</v>
      </c>
      <c r="K2038" s="100" t="s">
        <v>4289</v>
      </c>
      <c r="L2038" s="105" t="s">
        <v>3003</v>
      </c>
      <c r="M2038" s="102" t="s">
        <v>3033</v>
      </c>
      <c r="N2038" s="105"/>
      <c r="O2038" s="45"/>
      <c r="P2038" t="str">
        <f t="shared" ref="P2038:P2042" si="528">IF(E2038=F2038,"","NOT EQUAL")</f>
        <v/>
      </c>
      <c r="Q2038" s="45" t="str">
        <f>IF(ISNA(VLOOKUP(AC2038,#REF!,1)),"//","")</f>
        <v/>
      </c>
      <c r="R2038" s="45"/>
      <c r="S2038" s="43" t="e">
        <f t="shared" si="510"/>
        <v>#REF!</v>
      </c>
      <c r="T2038" s="92" t="s">
        <v>3005</v>
      </c>
      <c r="U2038" s="70" t="s">
        <v>2861</v>
      </c>
      <c r="V2038" s="70" t="s">
        <v>2444</v>
      </c>
      <c r="W2038" s="44" t="str">
        <f t="shared" si="511"/>
        <v/>
      </c>
      <c r="X2038" s="25" t="str">
        <f t="shared" si="512"/>
        <v/>
      </c>
      <c r="Y2038" s="1">
        <f t="shared" si="513"/>
        <v>1989</v>
      </c>
      <c r="Z2038" t="str">
        <f t="shared" si="514"/>
        <v>ITM_S64</v>
      </c>
      <c r="AA2038" s="161" t="str">
        <f>IF(ISNA(VLOOKUP(X2038,Sheet2!J:J,1,0)),"//","")</f>
        <v/>
      </c>
      <c r="AC2038" s="110" t="str">
        <f t="shared" si="515"/>
        <v/>
      </c>
      <c r="AD2038" t="b">
        <f t="shared" si="516"/>
        <v>1</v>
      </c>
    </row>
    <row r="2039" spans="1:30">
      <c r="A2039" s="56">
        <f t="shared" si="517"/>
        <v>2039</v>
      </c>
      <c r="B2039" s="55">
        <f t="shared" si="518"/>
        <v>1990</v>
      </c>
      <c r="C2039" s="97" t="s">
        <v>4087</v>
      </c>
      <c r="D2039" s="97">
        <v>6</v>
      </c>
      <c r="E2039" s="100" t="s">
        <v>3020</v>
      </c>
      <c r="F2039" s="102" t="s">
        <v>3020</v>
      </c>
      <c r="G2039" s="104">
        <v>0</v>
      </c>
      <c r="H2039" s="104">
        <v>0</v>
      </c>
      <c r="I2039" s="180" t="s">
        <v>3</v>
      </c>
      <c r="J2039" s="98" t="s">
        <v>1555</v>
      </c>
      <c r="K2039" s="100" t="s">
        <v>4289</v>
      </c>
      <c r="L2039" s="105" t="s">
        <v>3003</v>
      </c>
      <c r="M2039" s="102" t="s">
        <v>3034</v>
      </c>
      <c r="N2039" s="105"/>
      <c r="O2039" s="45"/>
      <c r="P2039" t="str">
        <f t="shared" si="528"/>
        <v/>
      </c>
      <c r="Q2039" s="45" t="str">
        <f>IF(ISNA(VLOOKUP(AC2039,#REF!,1)),"//","")</f>
        <v/>
      </c>
      <c r="R2039" s="45"/>
      <c r="S2039" s="43" t="e">
        <f t="shared" si="510"/>
        <v>#REF!</v>
      </c>
      <c r="T2039" s="92" t="s">
        <v>3005</v>
      </c>
      <c r="U2039" s="70" t="s">
        <v>2861</v>
      </c>
      <c r="V2039" s="70" t="s">
        <v>2444</v>
      </c>
      <c r="W2039" s="44" t="str">
        <f t="shared" si="511"/>
        <v/>
      </c>
      <c r="X2039" s="25" t="str">
        <f t="shared" si="512"/>
        <v/>
      </c>
      <c r="Y2039" s="1">
        <f t="shared" si="513"/>
        <v>1990</v>
      </c>
      <c r="Z2039" t="str">
        <f t="shared" si="514"/>
        <v>ITM_U06</v>
      </c>
      <c r="AA2039" s="161" t="str">
        <f>IF(ISNA(VLOOKUP(X2039,Sheet2!J:J,1,0)),"//","")</f>
        <v/>
      </c>
      <c r="AC2039" s="110" t="str">
        <f t="shared" si="515"/>
        <v/>
      </c>
      <c r="AD2039" t="b">
        <f t="shared" si="516"/>
        <v>1</v>
      </c>
    </row>
    <row r="2040" spans="1:30">
      <c r="A2040" s="56">
        <f t="shared" si="517"/>
        <v>2040</v>
      </c>
      <c r="B2040" s="55">
        <f t="shared" si="518"/>
        <v>1991</v>
      </c>
      <c r="C2040" s="97" t="s">
        <v>4087</v>
      </c>
      <c r="D2040" s="97">
        <v>8</v>
      </c>
      <c r="E2040" s="100" t="s">
        <v>3021</v>
      </c>
      <c r="F2040" s="102" t="s">
        <v>3021</v>
      </c>
      <c r="G2040" s="104">
        <v>0</v>
      </c>
      <c r="H2040" s="104">
        <v>0</v>
      </c>
      <c r="I2040" s="180" t="s">
        <v>3</v>
      </c>
      <c r="J2040" s="98" t="s">
        <v>1555</v>
      </c>
      <c r="K2040" s="100" t="s">
        <v>4289</v>
      </c>
      <c r="L2040" s="105" t="s">
        <v>3003</v>
      </c>
      <c r="M2040" s="102" t="s">
        <v>3035</v>
      </c>
      <c r="N2040" s="105"/>
      <c r="O2040" s="45"/>
      <c r="P2040" t="str">
        <f t="shared" si="528"/>
        <v/>
      </c>
      <c r="Q2040" s="45" t="str">
        <f>IF(ISNA(VLOOKUP(AC2040,#REF!,1)),"//","")</f>
        <v/>
      </c>
      <c r="R2040" s="45"/>
      <c r="S2040" s="43" t="e">
        <f t="shared" si="510"/>
        <v>#REF!</v>
      </c>
      <c r="T2040" s="92" t="s">
        <v>3005</v>
      </c>
      <c r="U2040" s="70" t="s">
        <v>2861</v>
      </c>
      <c r="V2040" s="70" t="s">
        <v>2444</v>
      </c>
      <c r="W2040" s="44" t="str">
        <f t="shared" si="511"/>
        <v/>
      </c>
      <c r="X2040" s="25" t="str">
        <f t="shared" si="512"/>
        <v/>
      </c>
      <c r="Y2040" s="1">
        <f t="shared" si="513"/>
        <v>1991</v>
      </c>
      <c r="Z2040" t="str">
        <f t="shared" si="514"/>
        <v>ITM_U08</v>
      </c>
      <c r="AA2040" s="161" t="str">
        <f>IF(ISNA(VLOOKUP(X2040,Sheet2!J:J,1,0)),"//","")</f>
        <v/>
      </c>
      <c r="AC2040" s="110" t="str">
        <f t="shared" si="515"/>
        <v/>
      </c>
      <c r="AD2040" t="b">
        <f t="shared" si="516"/>
        <v>1</v>
      </c>
    </row>
    <row r="2041" spans="1:30">
      <c r="A2041" s="56">
        <f t="shared" si="517"/>
        <v>2041</v>
      </c>
      <c r="B2041" s="55">
        <f t="shared" si="518"/>
        <v>1992</v>
      </c>
      <c r="C2041" s="97" t="s">
        <v>4087</v>
      </c>
      <c r="D2041" s="97">
        <v>16</v>
      </c>
      <c r="E2041" s="100" t="s">
        <v>3022</v>
      </c>
      <c r="F2041" s="102" t="s">
        <v>3022</v>
      </c>
      <c r="G2041" s="104">
        <v>0</v>
      </c>
      <c r="H2041" s="104">
        <v>0</v>
      </c>
      <c r="I2041" s="180" t="s">
        <v>3</v>
      </c>
      <c r="J2041" s="98" t="s">
        <v>1555</v>
      </c>
      <c r="K2041" s="100" t="s">
        <v>4289</v>
      </c>
      <c r="L2041" s="105" t="s">
        <v>3003</v>
      </c>
      <c r="M2041" s="102" t="s">
        <v>3036</v>
      </c>
      <c r="N2041" s="105"/>
      <c r="O2041" s="45"/>
      <c r="P2041" t="str">
        <f t="shared" si="528"/>
        <v/>
      </c>
      <c r="Q2041" s="45" t="str">
        <f>IF(ISNA(VLOOKUP(AC2041,#REF!,1)),"//","")</f>
        <v/>
      </c>
      <c r="R2041" s="45"/>
      <c r="S2041" s="43" t="e">
        <f t="shared" si="510"/>
        <v>#REF!</v>
      </c>
      <c r="T2041" s="92" t="s">
        <v>3005</v>
      </c>
      <c r="U2041" s="70" t="s">
        <v>2861</v>
      </c>
      <c r="V2041" s="70" t="s">
        <v>2444</v>
      </c>
      <c r="W2041" s="44" t="str">
        <f t="shared" si="511"/>
        <v/>
      </c>
      <c r="X2041" s="25" t="str">
        <f t="shared" si="512"/>
        <v/>
      </c>
      <c r="Y2041" s="1">
        <f t="shared" si="513"/>
        <v>1992</v>
      </c>
      <c r="Z2041" t="str">
        <f t="shared" si="514"/>
        <v>ITM_U16</v>
      </c>
      <c r="AA2041" s="161" t="str">
        <f>IF(ISNA(VLOOKUP(X2041,Sheet2!J:J,1,0)),"//","")</f>
        <v/>
      </c>
      <c r="AC2041" s="110" t="str">
        <f t="shared" si="515"/>
        <v/>
      </c>
      <c r="AD2041" t="b">
        <f t="shared" si="516"/>
        <v>1</v>
      </c>
    </row>
    <row r="2042" spans="1:30">
      <c r="A2042" s="56">
        <f t="shared" si="517"/>
        <v>2042</v>
      </c>
      <c r="B2042" s="55">
        <f t="shared" si="518"/>
        <v>1993</v>
      </c>
      <c r="C2042" s="97" t="s">
        <v>4087</v>
      </c>
      <c r="D2042" s="97">
        <v>32</v>
      </c>
      <c r="E2042" s="100" t="s">
        <v>3023</v>
      </c>
      <c r="F2042" s="102" t="s">
        <v>3023</v>
      </c>
      <c r="G2042" s="104">
        <v>0</v>
      </c>
      <c r="H2042" s="104">
        <v>0</v>
      </c>
      <c r="I2042" s="180" t="s">
        <v>3</v>
      </c>
      <c r="J2042" s="98" t="s">
        <v>1555</v>
      </c>
      <c r="K2042" s="100" t="s">
        <v>4289</v>
      </c>
      <c r="L2042" s="105" t="s">
        <v>3003</v>
      </c>
      <c r="M2042" s="102" t="s">
        <v>3037</v>
      </c>
      <c r="N2042" s="105"/>
      <c r="O2042" s="45"/>
      <c r="P2042" t="str">
        <f t="shared" si="528"/>
        <v/>
      </c>
      <c r="Q2042" s="45" t="str">
        <f>IF(ISNA(VLOOKUP(AC2042,#REF!,1)),"//","")</f>
        <v/>
      </c>
      <c r="R2042" s="45"/>
      <c r="S2042" s="43" t="e">
        <f t="shared" si="510"/>
        <v>#REF!</v>
      </c>
      <c r="T2042" s="92" t="s">
        <v>3005</v>
      </c>
      <c r="U2042" s="70" t="s">
        <v>2861</v>
      </c>
      <c r="V2042" s="70" t="s">
        <v>2444</v>
      </c>
      <c r="W2042" s="44" t="str">
        <f t="shared" si="511"/>
        <v/>
      </c>
      <c r="X2042" s="25" t="str">
        <f t="shared" si="512"/>
        <v/>
      </c>
      <c r="Y2042" s="1">
        <f t="shared" si="513"/>
        <v>1993</v>
      </c>
      <c r="Z2042" t="str">
        <f t="shared" si="514"/>
        <v>ITM_U32</v>
      </c>
      <c r="AA2042" s="161" t="str">
        <f>IF(ISNA(VLOOKUP(X2042,Sheet2!J:J,1,0)),"//","")</f>
        <v/>
      </c>
      <c r="AC2042" s="110" t="str">
        <f t="shared" si="515"/>
        <v/>
      </c>
      <c r="AD2042" t="b">
        <f t="shared" si="516"/>
        <v>1</v>
      </c>
    </row>
    <row r="2043" spans="1:30">
      <c r="A2043" s="56">
        <f t="shared" si="517"/>
        <v>2043</v>
      </c>
      <c r="B2043" s="55">
        <f t="shared" si="518"/>
        <v>1994</v>
      </c>
      <c r="C2043" s="97" t="s">
        <v>4087</v>
      </c>
      <c r="D2043" s="97">
        <v>64</v>
      </c>
      <c r="E2043" s="100" t="s">
        <v>3024</v>
      </c>
      <c r="F2043" s="102" t="s">
        <v>3024</v>
      </c>
      <c r="G2043" s="104">
        <v>0</v>
      </c>
      <c r="H2043" s="104">
        <v>0</v>
      </c>
      <c r="I2043" s="180" t="s">
        <v>3</v>
      </c>
      <c r="J2043" s="98" t="s">
        <v>1555</v>
      </c>
      <c r="K2043" s="100" t="s">
        <v>4289</v>
      </c>
      <c r="L2043" s="105" t="s">
        <v>3003</v>
      </c>
      <c r="M2043" s="102" t="s">
        <v>3038</v>
      </c>
      <c r="N2043" s="105"/>
      <c r="O2043" s="45"/>
      <c r="P2043" t="str">
        <f t="shared" ref="P2043:P2044" si="529">IF(E2043=F2043,"","NOT EQUAL")</f>
        <v/>
      </c>
      <c r="Q2043" s="45" t="str">
        <f>IF(ISNA(VLOOKUP(AC2043,#REF!,1)),"//","")</f>
        <v/>
      </c>
      <c r="R2043" s="45"/>
      <c r="S2043" s="43" t="e">
        <f t="shared" si="510"/>
        <v>#REF!</v>
      </c>
      <c r="T2043" s="92" t="s">
        <v>3005</v>
      </c>
      <c r="U2043" s="70" t="s">
        <v>2861</v>
      </c>
      <c r="V2043" s="70" t="s">
        <v>2444</v>
      </c>
      <c r="W2043" s="44" t="str">
        <f t="shared" si="511"/>
        <v/>
      </c>
      <c r="X2043" s="25" t="str">
        <f t="shared" si="512"/>
        <v/>
      </c>
      <c r="Y2043" s="1">
        <f t="shared" si="513"/>
        <v>1994</v>
      </c>
      <c r="Z2043" t="str">
        <f t="shared" si="514"/>
        <v>ITM_U64</v>
      </c>
      <c r="AA2043" s="161" t="str">
        <f>IF(ISNA(VLOOKUP(X2043,Sheet2!J:J,1,0)),"//","")</f>
        <v/>
      </c>
      <c r="AC2043" s="110" t="str">
        <f t="shared" si="515"/>
        <v/>
      </c>
      <c r="AD2043" t="b">
        <f t="shared" si="516"/>
        <v>1</v>
      </c>
    </row>
    <row r="2044" spans="1:30">
      <c r="A2044" s="56">
        <f t="shared" si="517"/>
        <v>2044</v>
      </c>
      <c r="B2044" s="55">
        <f t="shared" si="518"/>
        <v>1995</v>
      </c>
      <c r="C2044" s="97" t="s">
        <v>4088</v>
      </c>
      <c r="D2044" s="97">
        <v>1</v>
      </c>
      <c r="E2044" s="100" t="s">
        <v>3025</v>
      </c>
      <c r="F2044" s="102" t="s">
        <v>3025</v>
      </c>
      <c r="G2044" s="104">
        <v>0</v>
      </c>
      <c r="H2044" s="104">
        <v>0</v>
      </c>
      <c r="I2044" s="180" t="s">
        <v>3</v>
      </c>
      <c r="J2044" s="98" t="s">
        <v>1555</v>
      </c>
      <c r="K2044" s="100" t="s">
        <v>4289</v>
      </c>
      <c r="L2044" s="105" t="s">
        <v>3003</v>
      </c>
      <c r="M2044" s="102" t="s">
        <v>3039</v>
      </c>
      <c r="N2044" s="105"/>
      <c r="O2044" s="45"/>
      <c r="P2044" t="str">
        <f t="shared" si="529"/>
        <v/>
      </c>
      <c r="Q2044" s="45" t="str">
        <f>IF(ISNA(VLOOKUP(AC2044,#REF!,1)),"//","")</f>
        <v/>
      </c>
      <c r="R2044" s="45"/>
      <c r="S2044" s="43" t="e">
        <f t="shared" si="510"/>
        <v>#REF!</v>
      </c>
      <c r="T2044" s="92" t="s">
        <v>3005</v>
      </c>
      <c r="U2044" s="70" t="s">
        <v>2861</v>
      </c>
      <c r="V2044" s="70" t="s">
        <v>2444</v>
      </c>
      <c r="W2044" s="44" t="str">
        <f t="shared" si="511"/>
        <v/>
      </c>
      <c r="X2044" s="25" t="str">
        <f t="shared" si="512"/>
        <v/>
      </c>
      <c r="Y2044" s="1">
        <f t="shared" si="513"/>
        <v>1995</v>
      </c>
      <c r="Z2044" t="str">
        <f t="shared" si="514"/>
        <v>ITM_SL1</v>
      </c>
      <c r="AA2044" s="161" t="str">
        <f>IF(ISNA(VLOOKUP(X2044,Sheet2!J:J,1,0)),"//","")</f>
        <v/>
      </c>
      <c r="AC2044" s="110" t="str">
        <f t="shared" si="515"/>
        <v/>
      </c>
      <c r="AD2044" t="b">
        <f t="shared" si="516"/>
        <v>1</v>
      </c>
    </row>
    <row r="2045" spans="1:30">
      <c r="A2045" s="56">
        <f t="shared" si="517"/>
        <v>2045</v>
      </c>
      <c r="B2045" s="55">
        <f t="shared" si="518"/>
        <v>1996</v>
      </c>
      <c r="C2045" s="97" t="s">
        <v>4088</v>
      </c>
      <c r="D2045" s="97">
        <v>2</v>
      </c>
      <c r="E2045" s="100" t="s">
        <v>3026</v>
      </c>
      <c r="F2045" s="100" t="s">
        <v>3026</v>
      </c>
      <c r="G2045" s="104">
        <v>0</v>
      </c>
      <c r="H2045" s="104">
        <v>0</v>
      </c>
      <c r="I2045" s="180" t="s">
        <v>3</v>
      </c>
      <c r="J2045" s="98" t="s">
        <v>1555</v>
      </c>
      <c r="K2045" s="100" t="s">
        <v>4289</v>
      </c>
      <c r="L2045" s="105" t="s">
        <v>3003</v>
      </c>
      <c r="M2045" s="102" t="s">
        <v>3040</v>
      </c>
      <c r="N2045" s="105"/>
      <c r="O2045" s="45"/>
      <c r="P2045" t="str">
        <f t="shared" ref="P2045" si="530">IF(E2045=F2045,"","NOT EQUAL")</f>
        <v/>
      </c>
      <c r="Q2045" s="45" t="str">
        <f>IF(ISNA(VLOOKUP(AC2045,#REF!,1)),"//","")</f>
        <v/>
      </c>
      <c r="R2045" s="45"/>
      <c r="S2045" s="43" t="e">
        <f t="shared" si="510"/>
        <v>#REF!</v>
      </c>
      <c r="T2045" s="92" t="s">
        <v>3005</v>
      </c>
      <c r="U2045" s="70" t="s">
        <v>2861</v>
      </c>
      <c r="V2045" s="70" t="s">
        <v>2444</v>
      </c>
      <c r="W2045" s="44" t="str">
        <f t="shared" si="511"/>
        <v/>
      </c>
      <c r="X2045" s="25" t="str">
        <f t="shared" si="512"/>
        <v/>
      </c>
      <c r="Y2045" s="1">
        <f t="shared" si="513"/>
        <v>1996</v>
      </c>
      <c r="Z2045" t="str">
        <f t="shared" si="514"/>
        <v>ITM_SR1</v>
      </c>
      <c r="AA2045" s="161" t="str">
        <f>IF(ISNA(VLOOKUP(X2045,Sheet2!J:J,1,0)),"//","")</f>
        <v/>
      </c>
      <c r="AC2045" s="110" t="str">
        <f t="shared" si="515"/>
        <v/>
      </c>
      <c r="AD2045" t="b">
        <f t="shared" si="516"/>
        <v>1</v>
      </c>
    </row>
    <row r="2046" spans="1:30">
      <c r="A2046" s="56">
        <f t="shared" si="517"/>
        <v>2046</v>
      </c>
      <c r="B2046" s="55">
        <f t="shared" si="518"/>
        <v>1997</v>
      </c>
      <c r="C2046" s="97" t="s">
        <v>4088</v>
      </c>
      <c r="D2046" s="97">
        <v>3</v>
      </c>
      <c r="E2046" s="100" t="s">
        <v>3027</v>
      </c>
      <c r="F2046" s="100" t="s">
        <v>3027</v>
      </c>
      <c r="G2046" s="104">
        <v>0</v>
      </c>
      <c r="H2046" s="104">
        <v>0</v>
      </c>
      <c r="I2046" s="180" t="s">
        <v>3</v>
      </c>
      <c r="J2046" s="98" t="s">
        <v>1555</v>
      </c>
      <c r="K2046" s="100" t="s">
        <v>4289</v>
      </c>
      <c r="L2046" s="105" t="s">
        <v>3003</v>
      </c>
      <c r="M2046" s="102" t="s">
        <v>3041</v>
      </c>
      <c r="N2046" s="105"/>
      <c r="O2046" s="45"/>
      <c r="P2046" t="str">
        <f t="shared" ref="P2046" si="531">IF(E2046=F2046,"","NOT EQUAL")</f>
        <v/>
      </c>
      <c r="Q2046" s="45" t="str">
        <f>IF(ISNA(VLOOKUP(AC2046,#REF!,1)),"//","")</f>
        <v/>
      </c>
      <c r="R2046" s="45"/>
      <c r="S2046" s="43" t="e">
        <f t="shared" si="510"/>
        <v>#REF!</v>
      </c>
      <c r="T2046" s="92" t="s">
        <v>3005</v>
      </c>
      <c r="U2046" s="70" t="s">
        <v>2861</v>
      </c>
      <c r="V2046" s="70" t="s">
        <v>2444</v>
      </c>
      <c r="W2046" s="44" t="str">
        <f t="shared" si="511"/>
        <v/>
      </c>
      <c r="X2046" s="25" t="str">
        <f t="shared" si="512"/>
        <v/>
      </c>
      <c r="Y2046" s="1">
        <f t="shared" si="513"/>
        <v>1997</v>
      </c>
      <c r="Z2046" t="str">
        <f t="shared" si="514"/>
        <v>ITM_RL1</v>
      </c>
      <c r="AA2046" s="161" t="str">
        <f>IF(ISNA(VLOOKUP(X2046,Sheet2!J:J,1,0)),"//","")</f>
        <v/>
      </c>
      <c r="AC2046" s="110" t="str">
        <f t="shared" si="515"/>
        <v/>
      </c>
      <c r="AD2046" t="b">
        <f t="shared" si="516"/>
        <v>1</v>
      </c>
    </row>
    <row r="2047" spans="1:30">
      <c r="A2047" s="56">
        <f t="shared" si="517"/>
        <v>2047</v>
      </c>
      <c r="B2047" s="55">
        <f t="shared" si="518"/>
        <v>1998</v>
      </c>
      <c r="C2047" s="97" t="s">
        <v>4088</v>
      </c>
      <c r="D2047" s="97">
        <v>4</v>
      </c>
      <c r="E2047" s="100" t="s">
        <v>3028</v>
      </c>
      <c r="F2047" s="100" t="s">
        <v>3028</v>
      </c>
      <c r="G2047" s="104">
        <v>0</v>
      </c>
      <c r="H2047" s="104">
        <v>0</v>
      </c>
      <c r="I2047" s="180" t="s">
        <v>3</v>
      </c>
      <c r="J2047" s="98" t="s">
        <v>1555</v>
      </c>
      <c r="K2047" s="100" t="s">
        <v>4289</v>
      </c>
      <c r="L2047" s="105" t="s">
        <v>3003</v>
      </c>
      <c r="M2047" s="102" t="s">
        <v>3042</v>
      </c>
      <c r="N2047" s="105"/>
      <c r="O2047" s="45"/>
      <c r="P2047" t="str">
        <f t="shared" ref="P2047:P2048" si="532">IF(E2047=F2047,"","NOT EQUAL")</f>
        <v/>
      </c>
      <c r="Q2047" s="45" t="str">
        <f>IF(ISNA(VLOOKUP(AC2047,#REF!,1)),"//","")</f>
        <v/>
      </c>
      <c r="R2047" s="45"/>
      <c r="S2047" s="43" t="e">
        <f t="shared" si="510"/>
        <v>#REF!</v>
      </c>
      <c r="T2047" s="92" t="s">
        <v>3005</v>
      </c>
      <c r="U2047" s="70" t="s">
        <v>2861</v>
      </c>
      <c r="V2047" s="70" t="s">
        <v>2444</v>
      </c>
      <c r="W2047" s="44" t="str">
        <f t="shared" si="511"/>
        <v/>
      </c>
      <c r="X2047" s="25" t="str">
        <f t="shared" si="512"/>
        <v/>
      </c>
      <c r="Y2047" s="1">
        <f t="shared" si="513"/>
        <v>1998</v>
      </c>
      <c r="Z2047" t="str">
        <f t="shared" si="514"/>
        <v>ITM_RR1</v>
      </c>
      <c r="AA2047" s="161" t="str">
        <f>IF(ISNA(VLOOKUP(X2047,Sheet2!J:J,1,0)),"//","")</f>
        <v/>
      </c>
      <c r="AC2047" s="110" t="str">
        <f t="shared" si="515"/>
        <v/>
      </c>
      <c r="AD2047" t="b">
        <f t="shared" si="516"/>
        <v>1</v>
      </c>
    </row>
    <row r="2048" spans="1:30">
      <c r="A2048" s="56">
        <f t="shared" si="517"/>
        <v>2048</v>
      </c>
      <c r="B2048" s="55">
        <f t="shared" si="518"/>
        <v>1999</v>
      </c>
      <c r="C2048" s="97" t="s">
        <v>4088</v>
      </c>
      <c r="D2048" s="97">
        <v>5</v>
      </c>
      <c r="E2048" s="100" t="s">
        <v>3050</v>
      </c>
      <c r="F2048" s="100" t="s">
        <v>3050</v>
      </c>
      <c r="G2048" s="104">
        <v>0</v>
      </c>
      <c r="H2048" s="104">
        <v>0</v>
      </c>
      <c r="I2048" s="180" t="s">
        <v>3</v>
      </c>
      <c r="J2048" s="98" t="s">
        <v>1556</v>
      </c>
      <c r="K2048" s="100" t="s">
        <v>4289</v>
      </c>
      <c r="L2048" s="105" t="s">
        <v>3003</v>
      </c>
      <c r="M2048" s="102" t="s">
        <v>3043</v>
      </c>
      <c r="N2048" s="105"/>
      <c r="O2048" s="45"/>
      <c r="P2048" t="str">
        <f t="shared" si="532"/>
        <v/>
      </c>
      <c r="Q2048" s="45" t="str">
        <f>IF(ISNA(VLOOKUP(AC2048,#REF!,1)),"//","")</f>
        <v/>
      </c>
      <c r="R2048" s="45"/>
      <c r="S2048" s="43" t="e">
        <f t="shared" si="510"/>
        <v>#REF!</v>
      </c>
      <c r="T2048" s="92" t="s">
        <v>3005</v>
      </c>
      <c r="U2048" s="70" t="s">
        <v>2861</v>
      </c>
      <c r="V2048" s="70" t="s">
        <v>2444</v>
      </c>
      <c r="W2048" s="44" t="str">
        <f t="shared" si="511"/>
        <v/>
      </c>
      <c r="X2048" s="25" t="str">
        <f t="shared" si="512"/>
        <v/>
      </c>
      <c r="Y2048" s="1">
        <f t="shared" si="513"/>
        <v>1999</v>
      </c>
      <c r="Z2048" t="str">
        <f t="shared" si="514"/>
        <v>ITM_FWORD</v>
      </c>
      <c r="AA2048" s="161" t="str">
        <f>IF(ISNA(VLOOKUP(X2048,Sheet2!J:J,1,0)),"//","")</f>
        <v/>
      </c>
      <c r="AC2048" s="110" t="str">
        <f t="shared" si="515"/>
        <v/>
      </c>
      <c r="AD2048" t="b">
        <f t="shared" si="516"/>
        <v>1</v>
      </c>
    </row>
    <row r="2049" spans="1:30">
      <c r="A2049" s="56">
        <f t="shared" si="517"/>
        <v>2049</v>
      </c>
      <c r="B2049" s="55">
        <f t="shared" si="518"/>
        <v>2000</v>
      </c>
      <c r="C2049" s="97" t="s">
        <v>4088</v>
      </c>
      <c r="D2049" s="97">
        <v>6</v>
      </c>
      <c r="E2049" s="100" t="s">
        <v>3051</v>
      </c>
      <c r="F2049" s="100" t="s">
        <v>3051</v>
      </c>
      <c r="G2049" s="104">
        <v>0</v>
      </c>
      <c r="H2049" s="104">
        <v>0</v>
      </c>
      <c r="I2049" s="180" t="s">
        <v>3</v>
      </c>
      <c r="J2049" s="98" t="s">
        <v>1556</v>
      </c>
      <c r="K2049" s="100" t="s">
        <v>4289</v>
      </c>
      <c r="L2049" s="105" t="s">
        <v>3003</v>
      </c>
      <c r="M2049" s="102" t="s">
        <v>3044</v>
      </c>
      <c r="N2049" s="105"/>
      <c r="O2049" s="45"/>
      <c r="P2049" t="str">
        <f t="shared" ref="P2049" si="533">IF(E2049=F2049,"","NOT EQUAL")</f>
        <v/>
      </c>
      <c r="Q2049" s="45" t="str">
        <f>IF(ISNA(VLOOKUP(AC2049,#REF!,1)),"//","")</f>
        <v/>
      </c>
      <c r="R2049" s="45"/>
      <c r="S2049" s="43" t="e">
        <f t="shared" si="510"/>
        <v>#REF!</v>
      </c>
      <c r="T2049" s="92" t="s">
        <v>3005</v>
      </c>
      <c r="U2049" s="70" t="s">
        <v>2861</v>
      </c>
      <c r="V2049" s="70" t="s">
        <v>2444</v>
      </c>
      <c r="W2049" s="44" t="str">
        <f t="shared" si="511"/>
        <v/>
      </c>
      <c r="X2049" s="25" t="str">
        <f t="shared" si="512"/>
        <v/>
      </c>
      <c r="Y2049" s="1">
        <f t="shared" si="513"/>
        <v>2000</v>
      </c>
      <c r="Z2049" t="str">
        <f t="shared" si="514"/>
        <v>ITM_FBYTE</v>
      </c>
      <c r="AA2049" s="161" t="str">
        <f>IF(ISNA(VLOOKUP(X2049,Sheet2!J:J,1,0)),"//","")</f>
        <v/>
      </c>
      <c r="AC2049" s="110" t="str">
        <f t="shared" si="515"/>
        <v/>
      </c>
      <c r="AD2049" t="b">
        <f t="shared" si="516"/>
        <v>1</v>
      </c>
    </row>
    <row r="2050" spans="1:30">
      <c r="A2050" s="56">
        <f t="shared" si="517"/>
        <v>2050</v>
      </c>
      <c r="B2050" s="55">
        <f t="shared" si="518"/>
        <v>2001</v>
      </c>
      <c r="C2050" s="97" t="s">
        <v>4089</v>
      </c>
      <c r="D2050" s="97" t="s">
        <v>7</v>
      </c>
      <c r="E2050" s="238" t="s">
        <v>3074</v>
      </c>
      <c r="F2050" s="100" t="s">
        <v>3074</v>
      </c>
      <c r="G2050" s="104">
        <v>0</v>
      </c>
      <c r="H2050" s="104">
        <v>0</v>
      </c>
      <c r="I2050" s="185" t="s">
        <v>1</v>
      </c>
      <c r="J2050" s="98" t="s">
        <v>1556</v>
      </c>
      <c r="K2050" s="100" t="s">
        <v>4289</v>
      </c>
      <c r="L2050" s="105" t="s">
        <v>3054</v>
      </c>
      <c r="M2050" s="102" t="s">
        <v>3045</v>
      </c>
      <c r="N2050" s="105"/>
      <c r="O2050" s="45"/>
      <c r="P2050" t="str">
        <f t="shared" ref="P2050:P2051" si="534">IF(E2050=F2050,"","NOT EQUAL")</f>
        <v/>
      </c>
      <c r="Q2050" s="45" t="str">
        <f>IF(ISNA(VLOOKUP(AC2050,#REF!,1)),"//","")</f>
        <v/>
      </c>
      <c r="R2050" s="45"/>
      <c r="S2050" s="43" t="e">
        <f t="shared" si="510"/>
        <v>#REF!</v>
      </c>
      <c r="T2050" s="92" t="s">
        <v>2937</v>
      </c>
      <c r="U2050" s="70" t="s">
        <v>2868</v>
      </c>
      <c r="V2050" s="70" t="s">
        <v>2444</v>
      </c>
      <c r="W2050" s="44" t="str">
        <f t="shared" si="511"/>
        <v>"EXITCLR"</v>
      </c>
      <c r="X2050" s="25" t="str">
        <f t="shared" si="512"/>
        <v>EXITCLR</v>
      </c>
      <c r="Y2050" s="1">
        <f t="shared" si="513"/>
        <v>2001</v>
      </c>
      <c r="Z2050" t="str">
        <f t="shared" si="514"/>
        <v>ITM_CLAIM</v>
      </c>
      <c r="AA2050" s="161" t="str">
        <f>IF(ISNA(VLOOKUP(X2050,Sheet2!J:J,1,0)),"//","")</f>
        <v>//</v>
      </c>
      <c r="AC2050" s="110" t="str">
        <f t="shared" si="515"/>
        <v>EXITCLR</v>
      </c>
      <c r="AD2050" t="b">
        <f t="shared" si="516"/>
        <v>1</v>
      </c>
    </row>
    <row r="2051" spans="1:30">
      <c r="A2051" s="56">
        <f t="shared" si="517"/>
        <v>2051</v>
      </c>
      <c r="B2051" s="55">
        <f t="shared" si="518"/>
        <v>2002</v>
      </c>
      <c r="C2051" s="97" t="s">
        <v>4090</v>
      </c>
      <c r="D2051" s="97" t="s">
        <v>12</v>
      </c>
      <c r="E2051" s="235" t="s">
        <v>533</v>
      </c>
      <c r="F2051" s="98" t="s">
        <v>3053</v>
      </c>
      <c r="G2051" s="104">
        <v>0</v>
      </c>
      <c r="H2051" s="104">
        <v>3</v>
      </c>
      <c r="I2051" s="185" t="s">
        <v>1</v>
      </c>
      <c r="J2051" s="98" t="s">
        <v>1556</v>
      </c>
      <c r="K2051" s="100" t="s">
        <v>4125</v>
      </c>
      <c r="L2051" s="105" t="s">
        <v>3003</v>
      </c>
      <c r="M2051" s="102" t="s">
        <v>3052</v>
      </c>
      <c r="N2051" s="102"/>
      <c r="O2051"/>
      <c r="P2051" t="str">
        <f t="shared" si="534"/>
        <v>NOT EQUAL</v>
      </c>
      <c r="Q2051" t="str">
        <f>IF(ISNA(VLOOKUP(AC2051,#REF!,1)),"//","")</f>
        <v/>
      </c>
      <c r="R2051"/>
      <c r="S2051" s="43" t="e">
        <f t="shared" si="510"/>
        <v>#REF!</v>
      </c>
      <c r="T2051" s="92" t="s">
        <v>3005</v>
      </c>
      <c r="U2051" s="70" t="s">
        <v>2861</v>
      </c>
      <c r="V2051" s="70" t="s">
        <v>2444</v>
      </c>
      <c r="W2051" s="44" t="str">
        <f t="shared" si="511"/>
        <v/>
      </c>
      <c r="X2051" s="25" t="str">
        <f t="shared" si="512"/>
        <v/>
      </c>
      <c r="Y2051" s="1">
        <f t="shared" si="513"/>
        <v>2002</v>
      </c>
      <c r="Z2051" t="str">
        <f t="shared" si="514"/>
        <v>ITM_SHOIREP</v>
      </c>
      <c r="AA2051" s="161" t="str">
        <f>IF(ISNA(VLOOKUP(X2051,Sheet2!J:J,1,0)),"//","")</f>
        <v/>
      </c>
      <c r="AC2051" s="110" t="str">
        <f t="shared" si="515"/>
        <v/>
      </c>
      <c r="AD2051" t="b">
        <f t="shared" si="516"/>
        <v>1</v>
      </c>
    </row>
    <row r="2052" spans="1:30">
      <c r="A2052" s="56">
        <f t="shared" si="517"/>
        <v>2052</v>
      </c>
      <c r="B2052" s="55">
        <f t="shared" si="518"/>
        <v>2003</v>
      </c>
      <c r="C2052" s="97" t="s">
        <v>4091</v>
      </c>
      <c r="D2052" s="97" t="s">
        <v>7</v>
      </c>
      <c r="E2052" s="235" t="s">
        <v>533</v>
      </c>
      <c r="F2052" s="100" t="s">
        <v>1430</v>
      </c>
      <c r="G2052" s="104">
        <v>0</v>
      </c>
      <c r="H2052" s="104">
        <v>0</v>
      </c>
      <c r="I2052" s="185" t="s">
        <v>1</v>
      </c>
      <c r="J2052" s="98" t="s">
        <v>1556</v>
      </c>
      <c r="K2052" s="100" t="s">
        <v>4125</v>
      </c>
      <c r="L2052" s="105" t="s">
        <v>1121</v>
      </c>
      <c r="M2052" s="102" t="s">
        <v>3073</v>
      </c>
      <c r="N2052" s="105"/>
      <c r="O2052" s="45"/>
      <c r="P2052" t="str">
        <f t="shared" ref="P2052:P2053" si="535">IF(E2052=F2052,"","NOT EQUAL")</f>
        <v>NOT EQUAL</v>
      </c>
      <c r="Q2052" s="45" t="str">
        <f>IF(ISNA(VLOOKUP(AC2052,#REF!,1)),"//","")</f>
        <v/>
      </c>
      <c r="R2052" s="45"/>
      <c r="S2052" s="43" t="e">
        <f t="shared" si="510"/>
        <v>#REF!</v>
      </c>
      <c r="T2052" s="92" t="s">
        <v>2444</v>
      </c>
      <c r="U2052" s="70"/>
      <c r="V2052" s="70" t="s">
        <v>2444</v>
      </c>
      <c r="W2052" s="44" t="str">
        <f t="shared" si="511"/>
        <v/>
      </c>
      <c r="X2052" s="25" t="str">
        <f t="shared" si="512"/>
        <v/>
      </c>
      <c r="Y2052" s="1">
        <f t="shared" si="513"/>
        <v>2003</v>
      </c>
      <c r="Z2052" t="str">
        <f t="shared" si="514"/>
        <v>ITM_SCALE</v>
      </c>
      <c r="AA2052" s="161" t="str">
        <f>IF(ISNA(VLOOKUP(X2052,Sheet2!J:J,1,0)),"//","")</f>
        <v/>
      </c>
      <c r="AC2052" s="110" t="str">
        <f t="shared" si="515"/>
        <v/>
      </c>
      <c r="AD2052" t="b">
        <f t="shared" si="516"/>
        <v>1</v>
      </c>
    </row>
    <row r="2053" spans="1:30">
      <c r="A2053" s="56">
        <f t="shared" si="517"/>
        <v>2053</v>
      </c>
      <c r="B2053" s="55">
        <f t="shared" si="518"/>
        <v>2004</v>
      </c>
      <c r="C2053" s="97" t="s">
        <v>4092</v>
      </c>
      <c r="D2053" s="97" t="s">
        <v>7</v>
      </c>
      <c r="E2053" s="100" t="s">
        <v>3061</v>
      </c>
      <c r="F2053" s="100" t="s">
        <v>3061</v>
      </c>
      <c r="G2053" s="104">
        <v>0</v>
      </c>
      <c r="H2053" s="104">
        <v>0</v>
      </c>
      <c r="I2053" s="180" t="s">
        <v>3</v>
      </c>
      <c r="J2053" s="98" t="s">
        <v>1556</v>
      </c>
      <c r="K2053" s="100" t="s">
        <v>4125</v>
      </c>
      <c r="L2053" s="105"/>
      <c r="M2053" s="102" t="s">
        <v>3062</v>
      </c>
      <c r="N2053" s="105"/>
      <c r="O2053" s="45"/>
      <c r="P2053" t="str">
        <f t="shared" si="535"/>
        <v/>
      </c>
      <c r="Q2053" s="45" t="str">
        <f>IF(ISNA(VLOOKUP(AC2053,#REF!,1)),"//","")</f>
        <v/>
      </c>
      <c r="R2053" s="45"/>
      <c r="S2053" s="43" t="e">
        <f t="shared" si="510"/>
        <v>#REF!</v>
      </c>
      <c r="T2053" s="92" t="s">
        <v>2960</v>
      </c>
      <c r="U2053" s="70" t="s">
        <v>2868</v>
      </c>
      <c r="V2053" s="70" t="s">
        <v>2444</v>
      </c>
      <c r="W2053" s="44" t="str">
        <f t="shared" si="511"/>
        <v>"PLOTLS"</v>
      </c>
      <c r="X2053" s="25" t="str">
        <f t="shared" si="512"/>
        <v>PLOTLS</v>
      </c>
      <c r="Y2053" s="1">
        <f t="shared" si="513"/>
        <v>2004</v>
      </c>
      <c r="Z2053" t="str">
        <f t="shared" si="514"/>
        <v>ITM_PLOTLS</v>
      </c>
      <c r="AA2053" s="161" t="str">
        <f>IF(ISNA(VLOOKUP(X2053,Sheet2!J:J,1,0)),"//","")</f>
        <v/>
      </c>
      <c r="AC2053" s="110" t="str">
        <f t="shared" si="515"/>
        <v>PLOTLS</v>
      </c>
      <c r="AD2053" t="b">
        <f t="shared" si="516"/>
        <v>1</v>
      </c>
    </row>
    <row r="2054" spans="1:30">
      <c r="A2054" s="56">
        <f t="shared" si="517"/>
        <v>2054</v>
      </c>
      <c r="B2054" s="55">
        <f t="shared" si="518"/>
        <v>2005</v>
      </c>
      <c r="C2054" s="97" t="s">
        <v>4093</v>
      </c>
      <c r="D2054" s="97" t="s">
        <v>7</v>
      </c>
      <c r="E2054" s="235" t="s">
        <v>533</v>
      </c>
      <c r="F2054" s="98" t="s">
        <v>3063</v>
      </c>
      <c r="G2054" s="104">
        <v>0</v>
      </c>
      <c r="H2054" s="104">
        <v>0</v>
      </c>
      <c r="I2054" s="185" t="s">
        <v>1</v>
      </c>
      <c r="J2054" s="98" t="s">
        <v>1556</v>
      </c>
      <c r="K2054" s="100" t="s">
        <v>4125</v>
      </c>
      <c r="L2054" s="101" t="s">
        <v>3065</v>
      </c>
      <c r="M2054" s="102" t="s">
        <v>3066</v>
      </c>
      <c r="N2054" s="102"/>
      <c r="O2054"/>
      <c r="P2054" t="str">
        <f t="shared" ref="P2054:P2058" si="536">IF(E2054=F2054,"","NOT EQUAL")</f>
        <v>NOT EQUAL</v>
      </c>
      <c r="Q2054" t="str">
        <f>IF(ISNA(VLOOKUP(AC2054,#REF!,1)),"//","")</f>
        <v/>
      </c>
      <c r="R2054"/>
      <c r="S2054" s="43" t="e">
        <f t="shared" si="510"/>
        <v>#REF!</v>
      </c>
      <c r="T2054" s="92" t="s">
        <v>2955</v>
      </c>
      <c r="U2054" s="70" t="s">
        <v>2444</v>
      </c>
      <c r="V2054" s="70" t="s">
        <v>2444</v>
      </c>
      <c r="W2054" s="44" t="str">
        <f t="shared" si="511"/>
        <v/>
      </c>
      <c r="X2054" s="25" t="str">
        <f t="shared" si="512"/>
        <v/>
      </c>
      <c r="Y2054" s="1">
        <f t="shared" si="513"/>
        <v>2005</v>
      </c>
      <c r="Z2054" t="str">
        <f t="shared" si="514"/>
        <v>ITM_PLINE</v>
      </c>
      <c r="AA2054" s="161" t="str">
        <f>IF(ISNA(VLOOKUP(X2054,Sheet2!J:J,1,0)),"//","")</f>
        <v/>
      </c>
      <c r="AC2054" s="110" t="str">
        <f t="shared" si="515"/>
        <v/>
      </c>
      <c r="AD2054" t="b">
        <f t="shared" si="516"/>
        <v>1</v>
      </c>
    </row>
    <row r="2055" spans="1:30">
      <c r="A2055" s="56">
        <f t="shared" si="517"/>
        <v>2055</v>
      </c>
      <c r="B2055" s="55">
        <f t="shared" si="518"/>
        <v>2006</v>
      </c>
      <c r="C2055" s="97" t="s">
        <v>4094</v>
      </c>
      <c r="D2055" s="97" t="s">
        <v>7</v>
      </c>
      <c r="E2055" s="235" t="s">
        <v>533</v>
      </c>
      <c r="F2055" s="98" t="s">
        <v>1214</v>
      </c>
      <c r="G2055" s="99">
        <v>0</v>
      </c>
      <c r="H2055" s="99">
        <v>0</v>
      </c>
      <c r="I2055" s="185" t="s">
        <v>1</v>
      </c>
      <c r="J2055" s="98" t="s">
        <v>1556</v>
      </c>
      <c r="K2055" s="100" t="s">
        <v>4125</v>
      </c>
      <c r="L2055" s="97" t="s">
        <v>3065</v>
      </c>
      <c r="M2055" s="102" t="s">
        <v>3067</v>
      </c>
      <c r="N2055" s="102"/>
      <c r="O2055"/>
      <c r="P2055" t="str">
        <f t="shared" si="536"/>
        <v>NOT EQUAL</v>
      </c>
      <c r="Q2055" t="str">
        <f>IF(ISNA(VLOOKUP(AC2055,#REF!,1)),"//","")</f>
        <v/>
      </c>
      <c r="R2055"/>
      <c r="S2055" s="43" t="e">
        <f t="shared" ref="S2055:S2087" si="537">IF(X2055&lt;&gt;"",S2054+1,S2054)</f>
        <v>#REF!</v>
      </c>
      <c r="T2055" s="92" t="s">
        <v>2955</v>
      </c>
      <c r="U2055" s="70" t="s">
        <v>2444</v>
      </c>
      <c r="V2055" s="70" t="s">
        <v>2444</v>
      </c>
      <c r="W2055" s="44" t="str">
        <f t="shared" ref="W2055:W2099" si="538">IF( OR(U2055="CNST", I2055="CAT_REGS"),IF(E2055=CHAR(34)&amp;CHAR(34),F2055,E2055),
IF(U2055="YES",UPPER(IF(E2055=CHAR(34)&amp;CHAR(34),F2055,E2055)),
IF(   AND(U2055&lt;&gt;"NO",I2055="CAT_FNCT",D2055&lt;&gt;"multiply", D2055&lt;&gt;"divide"),IF(J2055="SLS_ENABLED",   UPPER(IF(E2055=CHAR(34)&amp;CHAR(34),F2055,E2055)),""),"")))</f>
        <v/>
      </c>
      <c r="X2055" s="25" t="str">
        <f t="shared" ref="X2055:X2099" si="539">IF(LEN(V2055)&gt;0,V2055,SUBSTITUTE(SUBSTITUTE(SUBSTITUTE(SUBSTITUTE(SUBSTITUTE(SUBSTITUTE(SUBSTITUTE(SUBSTITUTE(SUBSTITUTE(SUBSTITUTE(SUBSTITUTE(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5" s="1">
        <f t="shared" ref="Y2055:Y2099" si="540">B2055</f>
        <v>2006</v>
      </c>
      <c r="Z2055" t="str">
        <f t="shared" ref="Z2055:Z2099" si="541">M2055</f>
        <v>ITM_PCROS</v>
      </c>
      <c r="AA2055" s="161" t="str">
        <f>IF(ISNA(VLOOKUP(X2055,Sheet2!J:J,1,0)),"//","")</f>
        <v/>
      </c>
      <c r="AC2055" s="110" t="str">
        <f t="shared" ref="AC2055:AC2087" si="542">IF(LEN(X2055)=0,"",SUBSTITUTE(SUBSTITUTE(SUBSTITUTE(SUBSTITUTE(SUBSTITUTE(SUBSTITUTE(SUBSTITUTE(SUBSTITUTE(SUBSTITUTE(SUBSTITUTE(SUBSTITUTE(SUBSTITUTE(SUBSTITUTE(SUBSTITUTE(SUBSTITUTE(SUBSTITUTE(SUBSTITUTE( (SUBSTITUTE( SUBSTITUTE( SUBSTITUTE( SUBSTITUTE(W2055,"STD_SIGMA","SUM"),"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5" t="b">
        <f t="shared" ref="AD2055:AD2087" si="543">X2055=AC2055</f>
        <v>1</v>
      </c>
    </row>
    <row r="2056" spans="1:30">
      <c r="A2056" s="56">
        <f t="shared" si="517"/>
        <v>2056</v>
      </c>
      <c r="B2056" s="55">
        <f t="shared" si="518"/>
        <v>2007</v>
      </c>
      <c r="C2056" s="97" t="s">
        <v>4095</v>
      </c>
      <c r="D2056" s="97" t="s">
        <v>7</v>
      </c>
      <c r="E2056" s="235" t="s">
        <v>533</v>
      </c>
      <c r="F2056" s="98" t="s">
        <v>3064</v>
      </c>
      <c r="G2056" s="99">
        <v>0</v>
      </c>
      <c r="H2056" s="99">
        <v>0</v>
      </c>
      <c r="I2056" s="185" t="s">
        <v>1</v>
      </c>
      <c r="J2056" s="98" t="s">
        <v>1556</v>
      </c>
      <c r="K2056" s="100" t="s">
        <v>4125</v>
      </c>
      <c r="L2056" s="97" t="s">
        <v>3065</v>
      </c>
      <c r="M2056" s="102" t="s">
        <v>3068</v>
      </c>
      <c r="N2056" s="102"/>
      <c r="O2056"/>
      <c r="P2056" t="str">
        <f t="shared" si="536"/>
        <v>NOT EQUAL</v>
      </c>
      <c r="Q2056" t="str">
        <f>IF(ISNA(VLOOKUP(AC2056,#REF!,1)),"//","")</f>
        <v/>
      </c>
      <c r="R2056"/>
      <c r="S2056" s="43" t="e">
        <f t="shared" si="537"/>
        <v>#REF!</v>
      </c>
      <c r="T2056" s="92" t="s">
        <v>2955</v>
      </c>
      <c r="U2056" s="70" t="s">
        <v>2444</v>
      </c>
      <c r="V2056" s="70" t="s">
        <v>2444</v>
      </c>
      <c r="W2056" s="44" t="str">
        <f t="shared" si="538"/>
        <v/>
      </c>
      <c r="X2056" s="25" t="str">
        <f t="shared" si="539"/>
        <v/>
      </c>
      <c r="Y2056" s="1">
        <f t="shared" si="540"/>
        <v>2007</v>
      </c>
      <c r="Z2056" t="str">
        <f t="shared" si="541"/>
        <v>ITM_PBOX</v>
      </c>
      <c r="AA2056" s="161" t="str">
        <f>IF(ISNA(VLOOKUP(X2056,Sheet2!J:J,1,0)),"//","")</f>
        <v/>
      </c>
      <c r="AC2056" s="110" t="str">
        <f t="shared" si="542"/>
        <v/>
      </c>
      <c r="AD2056" t="b">
        <f t="shared" si="543"/>
        <v>1</v>
      </c>
    </row>
    <row r="2057" spans="1:30">
      <c r="A2057" s="56">
        <f t="shared" si="517"/>
        <v>2057</v>
      </c>
      <c r="B2057" s="55">
        <f t="shared" si="518"/>
        <v>2008</v>
      </c>
      <c r="C2057" s="97" t="s">
        <v>4096</v>
      </c>
      <c r="D2057" s="97" t="s">
        <v>7</v>
      </c>
      <c r="E2057" s="235" t="s">
        <v>533</v>
      </c>
      <c r="F2057" s="98" t="s">
        <v>3069</v>
      </c>
      <c r="G2057" s="99">
        <v>0</v>
      </c>
      <c r="H2057" s="99">
        <v>0</v>
      </c>
      <c r="I2057" s="185" t="s">
        <v>1</v>
      </c>
      <c r="J2057" s="98" t="s">
        <v>1556</v>
      </c>
      <c r="K2057" s="100" t="s">
        <v>4125</v>
      </c>
      <c r="L2057" s="97" t="s">
        <v>2516</v>
      </c>
      <c r="M2057" s="102" t="s">
        <v>2517</v>
      </c>
      <c r="N2057" s="102"/>
      <c r="O2057"/>
      <c r="P2057" t="str">
        <f t="shared" si="536"/>
        <v>NOT EQUAL</v>
      </c>
      <c r="Q2057" t="str">
        <f>IF(ISNA(VLOOKUP(AC2057,#REF!,1)),"//","")</f>
        <v/>
      </c>
      <c r="R2057"/>
      <c r="S2057" s="43" t="e">
        <f t="shared" si="537"/>
        <v>#REF!</v>
      </c>
      <c r="T2057" s="92" t="s">
        <v>2955</v>
      </c>
      <c r="U2057" s="70" t="s">
        <v>2444</v>
      </c>
      <c r="V2057" s="70" t="s">
        <v>2444</v>
      </c>
      <c r="W2057" s="44" t="str">
        <f t="shared" si="538"/>
        <v/>
      </c>
      <c r="X2057" s="25" t="str">
        <f t="shared" si="539"/>
        <v/>
      </c>
      <c r="Y2057" s="1">
        <f t="shared" si="540"/>
        <v>2008</v>
      </c>
      <c r="Z2057" t="str">
        <f t="shared" si="541"/>
        <v>ITM_VECT</v>
      </c>
      <c r="AA2057" s="161" t="str">
        <f>IF(ISNA(VLOOKUP(X2057,Sheet2!J:J,1,0)),"//","")</f>
        <v/>
      </c>
      <c r="AC2057" s="110" t="str">
        <f t="shared" si="542"/>
        <v/>
      </c>
      <c r="AD2057" t="b">
        <f t="shared" si="543"/>
        <v>1</v>
      </c>
    </row>
    <row r="2058" spans="1:30">
      <c r="A2058" s="56">
        <f t="shared" ref="A2058:A2094" si="544">IF(B2058=INT(B2058),ROW(),"")</f>
        <v>2058</v>
      </c>
      <c r="B2058" s="55">
        <f t="shared" ref="B2058:B2094" si="545">IF(AND(MID(C2058,2,1)&lt;&gt;"/",MID(C2058,1,1)="/"),INT(B2057)+1,B2057+0.01)</f>
        <v>2009</v>
      </c>
      <c r="C2058" s="97" t="s">
        <v>4097</v>
      </c>
      <c r="D2058" s="97" t="s">
        <v>7</v>
      </c>
      <c r="E2058" s="235" t="s">
        <v>533</v>
      </c>
      <c r="F2058" s="98" t="s">
        <v>3070</v>
      </c>
      <c r="G2058" s="99">
        <v>0</v>
      </c>
      <c r="H2058" s="99">
        <v>0</v>
      </c>
      <c r="I2058" s="185" t="s">
        <v>1</v>
      </c>
      <c r="J2058" s="98" t="s">
        <v>1556</v>
      </c>
      <c r="K2058" s="100" t="s">
        <v>4125</v>
      </c>
      <c r="L2058" s="97" t="s">
        <v>2516</v>
      </c>
      <c r="M2058" s="102" t="s">
        <v>3071</v>
      </c>
      <c r="N2058" s="102"/>
      <c r="O2058"/>
      <c r="P2058" t="str">
        <f t="shared" si="536"/>
        <v>NOT EQUAL</v>
      </c>
      <c r="Q2058" t="str">
        <f>IF(ISNA(VLOOKUP(AC2058,#REF!,1)),"//","")</f>
        <v/>
      </c>
      <c r="R2058"/>
      <c r="S2058" s="43" t="e">
        <f t="shared" si="537"/>
        <v>#REF!</v>
      </c>
      <c r="T2058" s="92" t="s">
        <v>2955</v>
      </c>
      <c r="U2058" s="70" t="s">
        <v>2444</v>
      </c>
      <c r="V2058" s="70" t="s">
        <v>2444</v>
      </c>
      <c r="W2058" s="44" t="str">
        <f t="shared" si="538"/>
        <v/>
      </c>
      <c r="X2058" s="25" t="str">
        <f t="shared" si="539"/>
        <v/>
      </c>
      <c r="Y2058" s="1">
        <f t="shared" si="540"/>
        <v>2009</v>
      </c>
      <c r="Z2058" t="str">
        <f t="shared" si="541"/>
        <v>ITM_NVECT</v>
      </c>
      <c r="AA2058" s="161" t="str">
        <f>IF(ISNA(VLOOKUP(X2058,Sheet2!J:J,1,0)),"//","")</f>
        <v/>
      </c>
      <c r="AC2058" s="110" t="str">
        <f t="shared" si="542"/>
        <v/>
      </c>
      <c r="AD2058" t="b">
        <f t="shared" si="543"/>
        <v>1</v>
      </c>
    </row>
    <row r="2059" spans="1:30">
      <c r="A2059" s="56">
        <f t="shared" si="544"/>
        <v>2059</v>
      </c>
      <c r="B2059" s="55">
        <f t="shared" si="545"/>
        <v>2010</v>
      </c>
      <c r="C2059" s="97" t="s">
        <v>4098</v>
      </c>
      <c r="D2059" s="97" t="s">
        <v>7</v>
      </c>
      <c r="E2059" s="235" t="s">
        <v>533</v>
      </c>
      <c r="F2059" s="98" t="s">
        <v>2912</v>
      </c>
      <c r="G2059" s="99">
        <v>0</v>
      </c>
      <c r="H2059" s="99">
        <v>0</v>
      </c>
      <c r="I2059" s="185" t="s">
        <v>1</v>
      </c>
      <c r="J2059" s="98" t="s">
        <v>1556</v>
      </c>
      <c r="K2059" s="100" t="s">
        <v>4125</v>
      </c>
      <c r="L2059" s="97"/>
      <c r="M2059" s="102" t="s">
        <v>2914</v>
      </c>
      <c r="N2059" s="102"/>
      <c r="O2059"/>
      <c r="P2059" t="str">
        <f t="shared" ref="P2059:P2073" si="546">IF(E2059=F2059,"","NOT EQUAL")</f>
        <v>NOT EQUAL</v>
      </c>
      <c r="Q2059" t="str">
        <f>IF(ISNA(VLOOKUP(AC2059,#REF!,1)),"//","")</f>
        <v/>
      </c>
      <c r="R2059"/>
      <c r="S2059" s="43" t="e">
        <f t="shared" si="537"/>
        <v>#REF!</v>
      </c>
      <c r="T2059" s="92" t="s">
        <v>2992</v>
      </c>
      <c r="U2059" s="70" t="s">
        <v>2444</v>
      </c>
      <c r="V2059" s="70" t="s">
        <v>2444</v>
      </c>
      <c r="W2059" s="44" t="str">
        <f t="shared" si="538"/>
        <v/>
      </c>
      <c r="X2059" s="25" t="str">
        <f t="shared" si="539"/>
        <v/>
      </c>
      <c r="Y2059" s="1">
        <f t="shared" si="540"/>
        <v>2010</v>
      </c>
      <c r="Z2059" t="str">
        <f t="shared" si="541"/>
        <v>ITM_EXTX</v>
      </c>
      <c r="AA2059" s="161" t="str">
        <f>IF(ISNA(VLOOKUP(X2059,Sheet2!J:J,1,0)),"//","")</f>
        <v/>
      </c>
      <c r="AC2059" s="110" t="str">
        <f t="shared" si="542"/>
        <v/>
      </c>
      <c r="AD2059" t="b">
        <f t="shared" si="543"/>
        <v>1</v>
      </c>
    </row>
    <row r="2060" spans="1:30">
      <c r="A2060" s="56">
        <f t="shared" si="544"/>
        <v>2060</v>
      </c>
      <c r="B2060" s="55">
        <f t="shared" si="545"/>
        <v>2011</v>
      </c>
      <c r="C2060" s="97" t="s">
        <v>4099</v>
      </c>
      <c r="D2060" s="97" t="s">
        <v>7</v>
      </c>
      <c r="E2060" s="235" t="s">
        <v>533</v>
      </c>
      <c r="F2060" s="98" t="s">
        <v>2913</v>
      </c>
      <c r="G2060" s="99">
        <v>0</v>
      </c>
      <c r="H2060" s="99">
        <v>0</v>
      </c>
      <c r="I2060" s="185" t="s">
        <v>1</v>
      </c>
      <c r="J2060" s="98" t="s">
        <v>1556</v>
      </c>
      <c r="K2060" s="100" t="s">
        <v>4125</v>
      </c>
      <c r="L2060" s="97"/>
      <c r="M2060" s="102" t="s">
        <v>2915</v>
      </c>
      <c r="N2060" s="102"/>
      <c r="O2060"/>
      <c r="P2060" t="str">
        <f t="shared" si="546"/>
        <v>NOT EQUAL</v>
      </c>
      <c r="Q2060" t="str">
        <f>IF(ISNA(VLOOKUP(AC2060,#REF!,1)),"//","")</f>
        <v/>
      </c>
      <c r="R2060"/>
      <c r="S2060" s="43" t="e">
        <f t="shared" si="537"/>
        <v>#REF!</v>
      </c>
      <c r="T2060" s="92" t="s">
        <v>2992</v>
      </c>
      <c r="U2060" s="70" t="s">
        <v>2444</v>
      </c>
      <c r="V2060" s="70" t="s">
        <v>2444</v>
      </c>
      <c r="W2060" s="44" t="str">
        <f t="shared" si="538"/>
        <v/>
      </c>
      <c r="X2060" s="25" t="str">
        <f t="shared" si="539"/>
        <v/>
      </c>
      <c r="Y2060" s="1">
        <f t="shared" si="540"/>
        <v>2011</v>
      </c>
      <c r="Z2060" t="str">
        <f t="shared" si="541"/>
        <v>ITM_EXTY</v>
      </c>
      <c r="AA2060" s="161" t="str">
        <f>IF(ISNA(VLOOKUP(X2060,Sheet2!J:J,1,0)),"//","")</f>
        <v/>
      </c>
      <c r="AC2060" s="110" t="str">
        <f t="shared" si="542"/>
        <v/>
      </c>
      <c r="AD2060" t="b">
        <f t="shared" si="543"/>
        <v>1</v>
      </c>
    </row>
    <row r="2061" spans="1:30">
      <c r="A2061" s="56">
        <f t="shared" si="544"/>
        <v>2061</v>
      </c>
      <c r="B2061" s="55">
        <f t="shared" si="545"/>
        <v>2012</v>
      </c>
      <c r="C2061" s="97" t="s">
        <v>4100</v>
      </c>
      <c r="D2061" s="97" t="s">
        <v>4428</v>
      </c>
      <c r="E2061" s="235" t="s">
        <v>533</v>
      </c>
      <c r="F2061" s="98" t="s">
        <v>4426</v>
      </c>
      <c r="G2061" s="99">
        <v>0</v>
      </c>
      <c r="H2061" s="99">
        <v>0</v>
      </c>
      <c r="I2061" s="185" t="s">
        <v>1</v>
      </c>
      <c r="J2061" s="98" t="s">
        <v>1556</v>
      </c>
      <c r="K2061" s="100" t="s">
        <v>4125</v>
      </c>
      <c r="L2061" s="97"/>
      <c r="M2061" s="102" t="s">
        <v>4427</v>
      </c>
      <c r="N2061" s="102"/>
      <c r="O2061"/>
      <c r="P2061" t="str">
        <f t="shared" ref="P2061" si="547">IF(E2061=F2061,"","NOT EQUAL")</f>
        <v>NOT EQUAL</v>
      </c>
      <c r="Q2061" t="str">
        <f>IF(ISNA(VLOOKUP(AC2061,#REF!,1)),"//","")</f>
        <v/>
      </c>
      <c r="R2061"/>
      <c r="S2061" s="43" t="e">
        <f t="shared" si="537"/>
        <v>#REF!</v>
      </c>
      <c r="T2061" s="92" t="s">
        <v>2992</v>
      </c>
      <c r="U2061" s="70" t="s">
        <v>2444</v>
      </c>
      <c r="V2061" s="70" t="s">
        <v>2444</v>
      </c>
      <c r="W2061" s="44" t="str">
        <f t="shared" si="538"/>
        <v/>
      </c>
      <c r="X2061" s="25" t="str">
        <f t="shared" si="539"/>
        <v/>
      </c>
      <c r="Y2061" s="1">
        <f t="shared" si="540"/>
        <v>2012</v>
      </c>
      <c r="Z2061" t="str">
        <f t="shared" si="541"/>
        <v>ITM_SLV2</v>
      </c>
      <c r="AA2061" s="161" t="str">
        <f>IF(ISNA(VLOOKUP(X2061,Sheet2!J:J,1,0)),"//","")</f>
        <v/>
      </c>
      <c r="AC2061" s="110" t="str">
        <f t="shared" si="542"/>
        <v/>
      </c>
      <c r="AD2061" t="b">
        <f t="shared" si="543"/>
        <v>1</v>
      </c>
    </row>
    <row r="2062" spans="1:30">
      <c r="A2062" s="56">
        <f t="shared" si="544"/>
        <v>2062</v>
      </c>
      <c r="B2062" s="55">
        <f t="shared" si="545"/>
        <v>2013</v>
      </c>
      <c r="C2062" s="97" t="s">
        <v>4100</v>
      </c>
      <c r="D2062" s="97" t="s">
        <v>4425</v>
      </c>
      <c r="E2062" s="235" t="s">
        <v>533</v>
      </c>
      <c r="F2062" s="98" t="s">
        <v>4429</v>
      </c>
      <c r="G2062" s="99">
        <v>0</v>
      </c>
      <c r="H2062" s="99">
        <v>0</v>
      </c>
      <c r="I2062" s="185" t="s">
        <v>1</v>
      </c>
      <c r="J2062" s="98" t="s">
        <v>1556</v>
      </c>
      <c r="K2062" s="100" t="s">
        <v>4125</v>
      </c>
      <c r="L2062" s="97"/>
      <c r="M2062" s="102" t="s">
        <v>4430</v>
      </c>
      <c r="N2062" s="102"/>
      <c r="O2062"/>
      <c r="P2062" t="str">
        <f t="shared" ref="P2062" si="548">IF(E2062=F2062,"","NOT EQUAL")</f>
        <v>NOT EQUAL</v>
      </c>
      <c r="Q2062" t="str">
        <f>IF(ISNA(VLOOKUP(AC2062,#REF!,1)),"//","")</f>
        <v/>
      </c>
      <c r="R2062"/>
      <c r="S2062" s="43" t="e">
        <f t="shared" si="537"/>
        <v>#REF!</v>
      </c>
      <c r="T2062" s="92" t="s">
        <v>2992</v>
      </c>
      <c r="U2062" s="70" t="s">
        <v>2444</v>
      </c>
      <c r="V2062" s="70" t="s">
        <v>2444</v>
      </c>
      <c r="W2062" s="44" t="str">
        <f t="shared" si="538"/>
        <v/>
      </c>
      <c r="X2062" s="25" t="str">
        <f t="shared" si="539"/>
        <v/>
      </c>
      <c r="Y2062" s="1">
        <f t="shared" si="540"/>
        <v>2013</v>
      </c>
      <c r="Z2062" t="str">
        <f t="shared" si="541"/>
        <v>ITM_SLV3</v>
      </c>
      <c r="AA2062" s="161" t="str">
        <f>IF(ISNA(VLOOKUP(X2062,Sheet2!J:J,1,0)),"//","")</f>
        <v/>
      </c>
      <c r="AC2062" s="110" t="str">
        <f t="shared" si="542"/>
        <v/>
      </c>
      <c r="AD2062" t="b">
        <f t="shared" si="543"/>
        <v>1</v>
      </c>
    </row>
    <row r="2063" spans="1:30">
      <c r="A2063" s="56">
        <f t="shared" si="544"/>
        <v>2063</v>
      </c>
      <c r="B2063" s="55">
        <f t="shared" si="545"/>
        <v>2014</v>
      </c>
      <c r="C2063" s="97" t="s">
        <v>4100</v>
      </c>
      <c r="D2063" s="97">
        <v>11</v>
      </c>
      <c r="E2063" s="98" t="s">
        <v>2504</v>
      </c>
      <c r="F2063" s="98" t="s">
        <v>2504</v>
      </c>
      <c r="G2063" s="99">
        <v>0</v>
      </c>
      <c r="H2063" s="99">
        <v>0</v>
      </c>
      <c r="I2063" s="180" t="s">
        <v>3</v>
      </c>
      <c r="J2063" s="98" t="s">
        <v>1556</v>
      </c>
      <c r="K2063" s="100" t="s">
        <v>4125</v>
      </c>
      <c r="L2063" s="97"/>
      <c r="M2063" s="102" t="s">
        <v>2510</v>
      </c>
      <c r="N2063" s="102"/>
      <c r="O2063"/>
      <c r="P2063" t="str">
        <f t="shared" si="546"/>
        <v/>
      </c>
      <c r="Q2063" t="str">
        <f>IF(ISNA(VLOOKUP(AC2063,#REF!,1)),"//","")</f>
        <v/>
      </c>
      <c r="R2063"/>
      <c r="S2063" s="43" t="e">
        <f t="shared" si="537"/>
        <v>#REF!</v>
      </c>
      <c r="T2063" s="92" t="s">
        <v>2992</v>
      </c>
      <c r="U2063" s="70" t="s">
        <v>2861</v>
      </c>
      <c r="V2063" s="70" t="s">
        <v>2444</v>
      </c>
      <c r="W2063" s="44" t="str">
        <f t="shared" si="538"/>
        <v/>
      </c>
      <c r="X2063" s="25" t="str">
        <f t="shared" si="539"/>
        <v/>
      </c>
      <c r="Y2063" s="1">
        <f t="shared" si="540"/>
        <v>2014</v>
      </c>
      <c r="Z2063" t="str">
        <f t="shared" si="541"/>
        <v>ITM_DEMO1</v>
      </c>
      <c r="AA2063" s="161" t="str">
        <f>IF(ISNA(VLOOKUP(X2063,Sheet2!J:J,1,0)),"//","")</f>
        <v/>
      </c>
      <c r="AC2063" s="110" t="str">
        <f t="shared" si="542"/>
        <v/>
      </c>
      <c r="AD2063" t="b">
        <f t="shared" si="543"/>
        <v>1</v>
      </c>
    </row>
    <row r="2064" spans="1:30">
      <c r="A2064" s="56">
        <f t="shared" si="544"/>
        <v>2064</v>
      </c>
      <c r="B2064" s="55">
        <f t="shared" si="545"/>
        <v>2015</v>
      </c>
      <c r="C2064" s="97" t="s">
        <v>4100</v>
      </c>
      <c r="D2064" s="97">
        <v>12</v>
      </c>
      <c r="E2064" s="98" t="s">
        <v>2505</v>
      </c>
      <c r="F2064" s="98" t="s">
        <v>2505</v>
      </c>
      <c r="G2064" s="99">
        <v>0</v>
      </c>
      <c r="H2064" s="99">
        <v>0</v>
      </c>
      <c r="I2064" s="180" t="s">
        <v>3</v>
      </c>
      <c r="J2064" s="98" t="s">
        <v>1556</v>
      </c>
      <c r="K2064" s="100" t="s">
        <v>4125</v>
      </c>
      <c r="L2064" s="97"/>
      <c r="M2064" s="102" t="s">
        <v>2511</v>
      </c>
      <c r="N2064" s="102"/>
      <c r="O2064"/>
      <c r="P2064" t="str">
        <f t="shared" si="546"/>
        <v/>
      </c>
      <c r="Q2064" t="str">
        <f>IF(ISNA(VLOOKUP(AC2064,#REF!,1)),"//","")</f>
        <v/>
      </c>
      <c r="R2064"/>
      <c r="S2064" s="43" t="e">
        <f t="shared" si="537"/>
        <v>#REF!</v>
      </c>
      <c r="T2064" s="92" t="s">
        <v>2992</v>
      </c>
      <c r="U2064" s="70" t="s">
        <v>2861</v>
      </c>
      <c r="V2064" s="70" t="s">
        <v>2444</v>
      </c>
      <c r="W2064" s="44" t="str">
        <f t="shared" si="538"/>
        <v/>
      </c>
      <c r="X2064" s="25" t="str">
        <f t="shared" si="539"/>
        <v/>
      </c>
      <c r="Y2064" s="1">
        <f t="shared" si="540"/>
        <v>2015</v>
      </c>
      <c r="Z2064" t="str">
        <f t="shared" si="541"/>
        <v>ITM_DEMO2</v>
      </c>
      <c r="AA2064" s="161" t="str">
        <f>IF(ISNA(VLOOKUP(X2064,Sheet2!J:J,1,0)),"//","")</f>
        <v/>
      </c>
      <c r="AC2064" s="110" t="str">
        <f t="shared" si="542"/>
        <v/>
      </c>
      <c r="AD2064" t="b">
        <f t="shared" si="543"/>
        <v>1</v>
      </c>
    </row>
    <row r="2065" spans="1:30">
      <c r="A2065" s="56">
        <f t="shared" si="544"/>
        <v>2065</v>
      </c>
      <c r="B2065" s="55">
        <f t="shared" si="545"/>
        <v>2016</v>
      </c>
      <c r="C2065" s="97" t="s">
        <v>4100</v>
      </c>
      <c r="D2065" s="97">
        <v>13</v>
      </c>
      <c r="E2065" s="98" t="s">
        <v>2506</v>
      </c>
      <c r="F2065" s="98" t="s">
        <v>2506</v>
      </c>
      <c r="G2065" s="99">
        <v>0</v>
      </c>
      <c r="H2065" s="99">
        <v>0</v>
      </c>
      <c r="I2065" s="180" t="s">
        <v>3</v>
      </c>
      <c r="J2065" s="98" t="s">
        <v>1556</v>
      </c>
      <c r="K2065" s="100" t="s">
        <v>4125</v>
      </c>
      <c r="L2065" s="97"/>
      <c r="M2065" s="102" t="s">
        <v>2512</v>
      </c>
      <c r="N2065" s="102"/>
      <c r="O2065"/>
      <c r="P2065" t="str">
        <f t="shared" si="546"/>
        <v/>
      </c>
      <c r="Q2065" t="str">
        <f>IF(ISNA(VLOOKUP(AC2065,#REF!,1)),"//","")</f>
        <v/>
      </c>
      <c r="R2065"/>
      <c r="S2065" s="43" t="e">
        <f t="shared" si="537"/>
        <v>#REF!</v>
      </c>
      <c r="T2065" s="92" t="s">
        <v>2992</v>
      </c>
      <c r="U2065" s="70" t="s">
        <v>2861</v>
      </c>
      <c r="V2065" s="70" t="s">
        <v>2444</v>
      </c>
      <c r="W2065" s="44" t="str">
        <f t="shared" si="538"/>
        <v/>
      </c>
      <c r="X2065" s="25" t="str">
        <f t="shared" si="539"/>
        <v/>
      </c>
      <c r="Y2065" s="1">
        <f t="shared" si="540"/>
        <v>2016</v>
      </c>
      <c r="Z2065" t="str">
        <f t="shared" si="541"/>
        <v>ITM_DEMO3</v>
      </c>
      <c r="AA2065" s="161" t="str">
        <f>IF(ISNA(VLOOKUP(X2065,Sheet2!J:J,1,0)),"//","")</f>
        <v/>
      </c>
      <c r="AC2065" s="110" t="str">
        <f t="shared" si="542"/>
        <v/>
      </c>
      <c r="AD2065" t="b">
        <f t="shared" si="543"/>
        <v>1</v>
      </c>
    </row>
    <row r="2066" spans="1:30">
      <c r="A2066" s="56">
        <f t="shared" si="544"/>
        <v>2066</v>
      </c>
      <c r="B2066" s="55">
        <f t="shared" si="545"/>
        <v>2017</v>
      </c>
      <c r="C2066" s="97" t="s">
        <v>4100</v>
      </c>
      <c r="D2066" s="97">
        <v>14</v>
      </c>
      <c r="E2066" s="98" t="s">
        <v>2507</v>
      </c>
      <c r="F2066" s="98" t="s">
        <v>2507</v>
      </c>
      <c r="G2066" s="99">
        <v>0</v>
      </c>
      <c r="H2066" s="99">
        <v>0</v>
      </c>
      <c r="I2066" s="180" t="s">
        <v>3</v>
      </c>
      <c r="J2066" s="98" t="s">
        <v>1556</v>
      </c>
      <c r="K2066" s="100" t="s">
        <v>4125</v>
      </c>
      <c r="L2066" s="97"/>
      <c r="M2066" s="102" t="s">
        <v>2513</v>
      </c>
      <c r="N2066" s="102"/>
      <c r="O2066"/>
      <c r="P2066" t="str">
        <f t="shared" si="546"/>
        <v/>
      </c>
      <c r="Q2066" t="str">
        <f>IF(ISNA(VLOOKUP(AC2066,#REF!,1)),"//","")</f>
        <v/>
      </c>
      <c r="R2066"/>
      <c r="S2066" s="43" t="e">
        <f t="shared" si="537"/>
        <v>#REF!</v>
      </c>
      <c r="T2066" s="92" t="s">
        <v>2992</v>
      </c>
      <c r="U2066" s="70" t="s">
        <v>2861</v>
      </c>
      <c r="V2066" s="70" t="s">
        <v>2444</v>
      </c>
      <c r="W2066" s="44" t="str">
        <f t="shared" si="538"/>
        <v/>
      </c>
      <c r="X2066" s="25" t="str">
        <f t="shared" si="539"/>
        <v/>
      </c>
      <c r="Y2066" s="1">
        <f t="shared" si="540"/>
        <v>2017</v>
      </c>
      <c r="Z2066" t="str">
        <f t="shared" si="541"/>
        <v>ITM_DEMO4</v>
      </c>
      <c r="AA2066" s="161" t="str">
        <f>IF(ISNA(VLOOKUP(X2066,Sheet2!J:J,1,0)),"//","")</f>
        <v/>
      </c>
      <c r="AC2066" s="110" t="str">
        <f t="shared" si="542"/>
        <v/>
      </c>
      <c r="AD2066" t="b">
        <f t="shared" si="543"/>
        <v>1</v>
      </c>
    </row>
    <row r="2067" spans="1:30">
      <c r="A2067" s="56">
        <f t="shared" si="544"/>
        <v>2067</v>
      </c>
      <c r="B2067" s="55">
        <f t="shared" si="545"/>
        <v>2018</v>
      </c>
      <c r="C2067" s="97" t="s">
        <v>4100</v>
      </c>
      <c r="D2067" s="97">
        <v>15</v>
      </c>
      <c r="E2067" s="98" t="s">
        <v>2508</v>
      </c>
      <c r="F2067" s="98" t="s">
        <v>2508</v>
      </c>
      <c r="G2067" s="99">
        <v>0</v>
      </c>
      <c r="H2067" s="99">
        <v>0</v>
      </c>
      <c r="I2067" s="180" t="s">
        <v>3</v>
      </c>
      <c r="J2067" s="98" t="s">
        <v>1556</v>
      </c>
      <c r="K2067" s="100" t="s">
        <v>4125</v>
      </c>
      <c r="L2067" s="97"/>
      <c r="M2067" s="102" t="s">
        <v>2514</v>
      </c>
      <c r="N2067" s="102"/>
      <c r="O2067"/>
      <c r="P2067" t="str">
        <f t="shared" si="546"/>
        <v/>
      </c>
      <c r="Q2067" t="str">
        <f>IF(ISNA(VLOOKUP(AC2067,#REF!,1)),"//","")</f>
        <v/>
      </c>
      <c r="R2067"/>
      <c r="S2067" s="43" t="e">
        <f t="shared" si="537"/>
        <v>#REF!</v>
      </c>
      <c r="T2067" s="92" t="s">
        <v>2992</v>
      </c>
      <c r="U2067" s="70" t="s">
        <v>2861</v>
      </c>
      <c r="V2067" s="70" t="s">
        <v>2444</v>
      </c>
      <c r="W2067" s="44" t="str">
        <f t="shared" si="538"/>
        <v/>
      </c>
      <c r="X2067" s="25" t="str">
        <f t="shared" si="539"/>
        <v/>
      </c>
      <c r="Y2067" s="1">
        <f t="shared" si="540"/>
        <v>2018</v>
      </c>
      <c r="Z2067" t="str">
        <f t="shared" si="541"/>
        <v>ITM_DEMO5</v>
      </c>
      <c r="AA2067" s="161" t="str">
        <f>IF(ISNA(VLOOKUP(X2067,Sheet2!J:J,1,0)),"//","")</f>
        <v/>
      </c>
      <c r="AC2067" s="110" t="str">
        <f t="shared" si="542"/>
        <v/>
      </c>
      <c r="AD2067" t="b">
        <f t="shared" si="543"/>
        <v>1</v>
      </c>
    </row>
    <row r="2068" spans="1:30">
      <c r="A2068" s="56">
        <f t="shared" si="544"/>
        <v>2068</v>
      </c>
      <c r="B2068" s="55">
        <f t="shared" si="545"/>
        <v>2019</v>
      </c>
      <c r="C2068" s="97" t="s">
        <v>4100</v>
      </c>
      <c r="D2068" s="97">
        <v>16</v>
      </c>
      <c r="E2068" s="98" t="s">
        <v>2509</v>
      </c>
      <c r="F2068" s="98" t="s">
        <v>2509</v>
      </c>
      <c r="G2068" s="99">
        <v>0</v>
      </c>
      <c r="H2068" s="99">
        <v>0</v>
      </c>
      <c r="I2068" s="180" t="s">
        <v>3</v>
      </c>
      <c r="J2068" s="98" t="s">
        <v>1556</v>
      </c>
      <c r="K2068" s="100" t="s">
        <v>4125</v>
      </c>
      <c r="L2068" s="97"/>
      <c r="M2068" s="102" t="s">
        <v>2515</v>
      </c>
      <c r="N2068" s="102"/>
      <c r="O2068"/>
      <c r="P2068" t="str">
        <f t="shared" si="546"/>
        <v/>
      </c>
      <c r="Q2068" t="str">
        <f>IF(ISNA(VLOOKUP(AC2068,#REF!,1)),"//","")</f>
        <v/>
      </c>
      <c r="R2068"/>
      <c r="S2068" s="43" t="e">
        <f t="shared" si="537"/>
        <v>#REF!</v>
      </c>
      <c r="T2068" s="92" t="s">
        <v>2992</v>
      </c>
      <c r="U2068" s="70" t="s">
        <v>2861</v>
      </c>
      <c r="V2068" s="70" t="s">
        <v>2444</v>
      </c>
      <c r="W2068" s="44" t="str">
        <f t="shared" si="538"/>
        <v/>
      </c>
      <c r="X2068" s="25" t="str">
        <f t="shared" si="539"/>
        <v/>
      </c>
      <c r="Y2068" s="1">
        <f t="shared" si="540"/>
        <v>2019</v>
      </c>
      <c r="Z2068" t="str">
        <f t="shared" si="541"/>
        <v>ITM_DEMO6</v>
      </c>
      <c r="AA2068" s="161" t="str">
        <f>IF(ISNA(VLOOKUP(X2068,Sheet2!J:J,1,0)),"//","")</f>
        <v/>
      </c>
      <c r="AC2068" s="110" t="str">
        <f t="shared" si="542"/>
        <v/>
      </c>
      <c r="AD2068" t="b">
        <f t="shared" si="543"/>
        <v>1</v>
      </c>
    </row>
    <row r="2069" spans="1:30">
      <c r="A2069" s="56">
        <f t="shared" si="544"/>
        <v>2069</v>
      </c>
      <c r="B2069" s="55">
        <f t="shared" si="545"/>
        <v>2020</v>
      </c>
      <c r="C2069" s="97" t="s">
        <v>4101</v>
      </c>
      <c r="D2069" s="97" t="s">
        <v>7</v>
      </c>
      <c r="E2069" s="235" t="s">
        <v>533</v>
      </c>
      <c r="F2069" s="98" t="s">
        <v>3078</v>
      </c>
      <c r="G2069" s="99">
        <v>0</v>
      </c>
      <c r="H2069" s="99">
        <v>0</v>
      </c>
      <c r="I2069" s="185" t="s">
        <v>1</v>
      </c>
      <c r="J2069" s="98" t="s">
        <v>1556</v>
      </c>
      <c r="K2069" s="100" t="s">
        <v>4125</v>
      </c>
      <c r="L2069" s="97" t="s">
        <v>3065</v>
      </c>
      <c r="M2069" s="102" t="s">
        <v>3075</v>
      </c>
      <c r="N2069" s="102"/>
      <c r="O2069"/>
      <c r="P2069" t="str">
        <f t="shared" si="546"/>
        <v>NOT EQUAL</v>
      </c>
      <c r="Q2069" t="str">
        <f>IF(ISNA(VLOOKUP(AC2069,#REF!,1)),"//","")</f>
        <v/>
      </c>
      <c r="R2069"/>
      <c r="S2069" s="43" t="e">
        <f t="shared" si="537"/>
        <v>#REF!</v>
      </c>
      <c r="T2069" s="92" t="s">
        <v>2992</v>
      </c>
      <c r="U2069" s="70"/>
      <c r="V2069" s="70" t="s">
        <v>4306</v>
      </c>
      <c r="W2069" s="44" t="str">
        <f t="shared" si="538"/>
        <v/>
      </c>
      <c r="X2069" s="25" t="str">
        <f t="shared" si="539"/>
        <v>P_INT</v>
      </c>
      <c r="Y2069" s="1">
        <f t="shared" si="540"/>
        <v>2020</v>
      </c>
      <c r="Z2069" t="str">
        <f t="shared" si="541"/>
        <v>ITM_INTG</v>
      </c>
      <c r="AA2069" s="161" t="str">
        <f>IF(ISNA(VLOOKUP(X2069,Sheet2!J:J,1,0)),"//","")</f>
        <v/>
      </c>
      <c r="AC2069" s="110" t="str">
        <f t="shared" si="542"/>
        <v/>
      </c>
      <c r="AD2069" t="b">
        <f t="shared" si="543"/>
        <v>0</v>
      </c>
    </row>
    <row r="2070" spans="1:30">
      <c r="A2070" s="56">
        <f t="shared" si="544"/>
        <v>2070</v>
      </c>
      <c r="B2070" s="55">
        <f t="shared" si="545"/>
        <v>2021</v>
      </c>
      <c r="C2070" s="97" t="s">
        <v>4102</v>
      </c>
      <c r="D2070" s="97" t="s">
        <v>7</v>
      </c>
      <c r="E2070" s="235" t="s">
        <v>533</v>
      </c>
      <c r="F2070" s="98" t="s">
        <v>3079</v>
      </c>
      <c r="G2070" s="99">
        <v>0</v>
      </c>
      <c r="H2070" s="99">
        <v>0</v>
      </c>
      <c r="I2070" s="185" t="s">
        <v>1</v>
      </c>
      <c r="J2070" s="98" t="s">
        <v>1556</v>
      </c>
      <c r="K2070" s="100" t="s">
        <v>4125</v>
      </c>
      <c r="L2070" s="97" t="s">
        <v>3065</v>
      </c>
      <c r="M2070" s="102" t="s">
        <v>3076</v>
      </c>
      <c r="N2070" s="102"/>
      <c r="O2070"/>
      <c r="P2070" t="str">
        <f t="shared" si="546"/>
        <v>NOT EQUAL</v>
      </c>
      <c r="Q2070" t="str">
        <f>IF(ISNA(VLOOKUP(AC2070,#REF!,1)),"//","")</f>
        <v/>
      </c>
      <c r="R2070"/>
      <c r="S2070" s="43" t="e">
        <f t="shared" si="537"/>
        <v>#REF!</v>
      </c>
      <c r="T2070" s="92" t="s">
        <v>2992</v>
      </c>
      <c r="U2070" s="70" t="s">
        <v>2444</v>
      </c>
      <c r="V2070" s="70" t="s">
        <v>4307</v>
      </c>
      <c r="W2070" s="44" t="str">
        <f t="shared" si="538"/>
        <v/>
      </c>
      <c r="X2070" s="25" t="str">
        <f t="shared" si="539"/>
        <v>P_DIFF</v>
      </c>
      <c r="Y2070" s="1">
        <f t="shared" si="540"/>
        <v>2021</v>
      </c>
      <c r="Z2070" t="str">
        <f t="shared" si="541"/>
        <v>ITM_DIFF</v>
      </c>
      <c r="AA2070" s="161" t="str">
        <f>IF(ISNA(VLOOKUP(X2070,Sheet2!J:J,1,0)),"//","")</f>
        <v/>
      </c>
      <c r="AC2070" s="110" t="str">
        <f t="shared" si="542"/>
        <v/>
      </c>
      <c r="AD2070" t="b">
        <f t="shared" si="543"/>
        <v>0</v>
      </c>
    </row>
    <row r="2071" spans="1:30">
      <c r="A2071" s="56">
        <f t="shared" si="544"/>
        <v>2071</v>
      </c>
      <c r="B2071" s="55">
        <f t="shared" si="545"/>
        <v>2022</v>
      </c>
      <c r="C2071" s="97" t="s">
        <v>4103</v>
      </c>
      <c r="D2071" s="97" t="s">
        <v>7</v>
      </c>
      <c r="E2071" s="235" t="s">
        <v>533</v>
      </c>
      <c r="F2071" s="98" t="s">
        <v>3077</v>
      </c>
      <c r="G2071" s="99">
        <v>0</v>
      </c>
      <c r="H2071" s="99">
        <v>0</v>
      </c>
      <c r="I2071" s="185" t="s">
        <v>1</v>
      </c>
      <c r="J2071" s="98" t="s">
        <v>1556</v>
      </c>
      <c r="K2071" s="100" t="s">
        <v>4125</v>
      </c>
      <c r="L2071" s="97" t="s">
        <v>3065</v>
      </c>
      <c r="M2071" s="102" t="s">
        <v>3736</v>
      </c>
      <c r="N2071" s="102"/>
      <c r="O2071"/>
      <c r="P2071" t="str">
        <f t="shared" si="546"/>
        <v>NOT EQUAL</v>
      </c>
      <c r="Q2071" t="str">
        <f>IF(ISNA(VLOOKUP(AC2071,#REF!,1)),"//","")</f>
        <v/>
      </c>
      <c r="R2071"/>
      <c r="S2071" s="43" t="e">
        <f t="shared" si="537"/>
        <v>#REF!</v>
      </c>
      <c r="T2071" s="92" t="s">
        <v>2992</v>
      </c>
      <c r="U2071" s="70"/>
      <c r="V2071" s="70" t="s">
        <v>4308</v>
      </c>
      <c r="W2071" s="44" t="str">
        <f t="shared" si="538"/>
        <v/>
      </c>
      <c r="X2071" s="25" t="str">
        <f t="shared" si="539"/>
        <v>P_RMS</v>
      </c>
      <c r="Y2071" s="1">
        <f t="shared" si="540"/>
        <v>2022</v>
      </c>
      <c r="Z2071" t="str">
        <f t="shared" si="541"/>
        <v>ITM_RMS</v>
      </c>
      <c r="AA2071" s="161" t="str">
        <f>IF(ISNA(VLOOKUP(X2071,Sheet2!J:J,1,0)),"//","")</f>
        <v/>
      </c>
      <c r="AC2071" s="110" t="str">
        <f t="shared" si="542"/>
        <v/>
      </c>
      <c r="AD2071" t="b">
        <f t="shared" si="543"/>
        <v>0</v>
      </c>
    </row>
    <row r="2072" spans="1:30">
      <c r="A2072" s="56">
        <f t="shared" si="544"/>
        <v>2072</v>
      </c>
      <c r="B2072" s="55">
        <f t="shared" si="545"/>
        <v>2023</v>
      </c>
      <c r="C2072" s="97" t="s">
        <v>4104</v>
      </c>
      <c r="D2072" s="97" t="s">
        <v>7</v>
      </c>
      <c r="E2072" s="235" t="s">
        <v>533</v>
      </c>
      <c r="F2072" s="98" t="s">
        <v>4424</v>
      </c>
      <c r="G2072" s="99">
        <v>0</v>
      </c>
      <c r="H2072" s="99">
        <v>0</v>
      </c>
      <c r="I2072" s="185" t="s">
        <v>1</v>
      </c>
      <c r="J2072" s="98" t="s">
        <v>1556</v>
      </c>
      <c r="K2072" s="100" t="s">
        <v>4125</v>
      </c>
      <c r="L2072" s="97" t="s">
        <v>3065</v>
      </c>
      <c r="M2072" s="102" t="s">
        <v>3084</v>
      </c>
      <c r="N2072" s="102"/>
      <c r="O2072"/>
      <c r="P2072" t="str">
        <f t="shared" si="546"/>
        <v>NOT EQUAL</v>
      </c>
      <c r="Q2072" t="str">
        <f>IF(ISNA(VLOOKUP(AC2072,#REF!,1)),"//","")</f>
        <v/>
      </c>
      <c r="R2072"/>
      <c r="S2072" s="43" t="e">
        <f t="shared" si="537"/>
        <v>#REF!</v>
      </c>
      <c r="T2072" s="92" t="s">
        <v>2992</v>
      </c>
      <c r="U2072" s="70"/>
      <c r="V2072" s="70" t="s">
        <v>4309</v>
      </c>
      <c r="W2072" s="44" t="str">
        <f t="shared" si="538"/>
        <v/>
      </c>
      <c r="X2072" s="25" t="str">
        <f t="shared" si="539"/>
        <v>P_SHADE</v>
      </c>
      <c r="Y2072" s="1">
        <f t="shared" si="540"/>
        <v>2023</v>
      </c>
      <c r="Z2072" t="str">
        <f t="shared" si="541"/>
        <v>ITM_SHADE</v>
      </c>
      <c r="AA2072" s="161" t="str">
        <f>IF(ISNA(VLOOKUP(X2072,Sheet2!J:J,1,0)),"//","")</f>
        <v/>
      </c>
      <c r="AC2072" s="110" t="str">
        <f t="shared" si="542"/>
        <v/>
      </c>
      <c r="AD2072" t="b">
        <f t="shared" si="543"/>
        <v>0</v>
      </c>
    </row>
    <row r="2073" spans="1:30">
      <c r="A2073" s="56">
        <f t="shared" si="544"/>
        <v>2073</v>
      </c>
      <c r="B2073" s="55">
        <f t="shared" si="545"/>
        <v>2024</v>
      </c>
      <c r="C2073" s="97" t="s">
        <v>4105</v>
      </c>
      <c r="D2073" s="97" t="s">
        <v>7</v>
      </c>
      <c r="E2073" s="98" t="s">
        <v>3059</v>
      </c>
      <c r="F2073" s="98" t="s">
        <v>3059</v>
      </c>
      <c r="G2073" s="99">
        <v>0</v>
      </c>
      <c r="H2073" s="99">
        <v>0</v>
      </c>
      <c r="I2073" s="183" t="s">
        <v>16</v>
      </c>
      <c r="J2073" s="98" t="s">
        <v>1556</v>
      </c>
      <c r="K2073" s="100" t="s">
        <v>4125</v>
      </c>
      <c r="L2073" s="97"/>
      <c r="M2073" s="102" t="s">
        <v>3060</v>
      </c>
      <c r="N2073" s="102"/>
      <c r="O2073"/>
      <c r="P2073" t="str">
        <f t="shared" si="546"/>
        <v/>
      </c>
      <c r="Q2073" t="str">
        <f>IF(ISNA(VLOOKUP(AC2073,#REF!,1)),"//","")</f>
        <v/>
      </c>
      <c r="R2073"/>
      <c r="S2073" s="43" t="e">
        <f t="shared" si="537"/>
        <v>#REF!</v>
      </c>
      <c r="T2073" s="92" t="s">
        <v>2444</v>
      </c>
      <c r="U2073" s="70" t="s">
        <v>2444</v>
      </c>
      <c r="V2073" s="70" t="s">
        <v>2444</v>
      </c>
      <c r="W2073" s="44" t="str">
        <f t="shared" si="538"/>
        <v/>
      </c>
      <c r="X2073" s="25" t="str">
        <f t="shared" si="539"/>
        <v/>
      </c>
      <c r="Y2073" s="1">
        <f t="shared" si="540"/>
        <v>2024</v>
      </c>
      <c r="Z2073" t="str">
        <f t="shared" si="541"/>
        <v>MNU_PLOT</v>
      </c>
      <c r="AA2073" s="161" t="str">
        <f>IF(ISNA(VLOOKUP(X2073,Sheet2!J:J,1,0)),"//","")</f>
        <v/>
      </c>
      <c r="AC2073" s="110" t="str">
        <f t="shared" si="542"/>
        <v/>
      </c>
      <c r="AD2073" t="b">
        <f t="shared" si="543"/>
        <v>1</v>
      </c>
    </row>
    <row r="2074" spans="1:30">
      <c r="A2074" s="56">
        <f t="shared" si="544"/>
        <v>2074</v>
      </c>
      <c r="B2074" s="55">
        <f t="shared" si="545"/>
        <v>2025</v>
      </c>
      <c r="C2074" s="97" t="s">
        <v>4043</v>
      </c>
      <c r="D2074" s="97" t="s">
        <v>4422</v>
      </c>
      <c r="E2074" s="235" t="s">
        <v>533</v>
      </c>
      <c r="F2074" s="98" t="s">
        <v>4115</v>
      </c>
      <c r="G2074" s="99">
        <v>0</v>
      </c>
      <c r="H2074" s="99">
        <v>0</v>
      </c>
      <c r="I2074" s="185" t="s">
        <v>1</v>
      </c>
      <c r="J2074" s="98" t="s">
        <v>1556</v>
      </c>
      <c r="K2074" s="100" t="s">
        <v>4125</v>
      </c>
      <c r="L2074" s="97"/>
      <c r="M2074" s="102" t="s">
        <v>4121</v>
      </c>
      <c r="N2074" s="102"/>
      <c r="O2074"/>
      <c r="P2074" t="str">
        <f t="shared" ref="P2074:P2081" si="549">IF(E2074=F2074,"","NOT EQUAL")</f>
        <v>NOT EQUAL</v>
      </c>
      <c r="Q2074" t="str">
        <f>IF(ISNA(VLOOKUP(AC2074,#REF!,1)),"//","")</f>
        <v/>
      </c>
      <c r="R2074"/>
      <c r="S2074" s="43" t="e">
        <f t="shared" si="537"/>
        <v>#REF!</v>
      </c>
      <c r="T2074" s="92"/>
      <c r="U2074" s="70"/>
      <c r="V2074" s="70"/>
      <c r="W2074" s="44" t="str">
        <f t="shared" si="538"/>
        <v/>
      </c>
      <c r="X2074" s="25" t="str">
        <f t="shared" si="539"/>
        <v/>
      </c>
      <c r="Y2074" s="1">
        <f t="shared" si="540"/>
        <v>2025</v>
      </c>
      <c r="Z2074" t="str">
        <f t="shared" si="541"/>
        <v>CHR_num</v>
      </c>
      <c r="AA2074" s="161" t="str">
        <f>IF(ISNA(VLOOKUP(X2074,Sheet2!J:J,1,0)),"//","")</f>
        <v/>
      </c>
      <c r="AC2074" s="110" t="str">
        <f t="shared" si="542"/>
        <v/>
      </c>
      <c r="AD2074" t="b">
        <f t="shared" si="543"/>
        <v>1</v>
      </c>
    </row>
    <row r="2075" spans="1:30">
      <c r="A2075" s="56">
        <f t="shared" si="544"/>
        <v>2075</v>
      </c>
      <c r="B2075" s="55">
        <f t="shared" si="545"/>
        <v>2026</v>
      </c>
      <c r="C2075" s="97" t="s">
        <v>4105</v>
      </c>
      <c r="D2075" s="97" t="s">
        <v>7</v>
      </c>
      <c r="E2075" s="235" t="s">
        <v>533</v>
      </c>
      <c r="F2075" s="98" t="s">
        <v>4113</v>
      </c>
      <c r="G2075" s="99">
        <v>0</v>
      </c>
      <c r="H2075" s="99">
        <v>0</v>
      </c>
      <c r="I2075" s="185" t="s">
        <v>1</v>
      </c>
      <c r="J2075" s="98" t="s">
        <v>1556</v>
      </c>
      <c r="K2075" s="100" t="s">
        <v>4125</v>
      </c>
      <c r="L2075" s="97"/>
      <c r="M2075" s="102" t="s">
        <v>4122</v>
      </c>
      <c r="N2075" s="102"/>
      <c r="O2075"/>
      <c r="P2075" t="str">
        <f t="shared" si="549"/>
        <v>NOT EQUAL</v>
      </c>
      <c r="Q2075" t="str">
        <f>IF(ISNA(VLOOKUP(AC2075,#REF!,1)),"//","")</f>
        <v/>
      </c>
      <c r="R2075"/>
      <c r="S2075" s="43" t="e">
        <f t="shared" si="537"/>
        <v>#REF!</v>
      </c>
      <c r="T2075" s="92"/>
      <c r="U2075" s="70"/>
      <c r="V2075" s="70"/>
      <c r="W2075" s="44" t="str">
        <f t="shared" si="538"/>
        <v/>
      </c>
      <c r="X2075" s="25" t="str">
        <f t="shared" si="539"/>
        <v/>
      </c>
      <c r="Y2075" s="1">
        <f t="shared" si="540"/>
        <v>2026</v>
      </c>
      <c r="Z2075" t="str">
        <f t="shared" si="541"/>
        <v>CHR_numL</v>
      </c>
      <c r="AA2075" s="161" t="str">
        <f>IF(ISNA(VLOOKUP(X2075,Sheet2!J:J,1,0)),"//","")</f>
        <v/>
      </c>
      <c r="AC2075" s="110" t="str">
        <f t="shared" si="542"/>
        <v/>
      </c>
      <c r="AD2075" t="b">
        <f t="shared" si="543"/>
        <v>1</v>
      </c>
    </row>
    <row r="2076" spans="1:30">
      <c r="A2076" s="56">
        <f t="shared" si="544"/>
        <v>2076</v>
      </c>
      <c r="B2076" s="55">
        <f t="shared" si="545"/>
        <v>2027</v>
      </c>
      <c r="C2076" s="97" t="s">
        <v>4105</v>
      </c>
      <c r="D2076" s="97" t="s">
        <v>7</v>
      </c>
      <c r="E2076" s="235" t="s">
        <v>533</v>
      </c>
      <c r="F2076" s="98" t="s">
        <v>4114</v>
      </c>
      <c r="G2076" s="99">
        <v>0</v>
      </c>
      <c r="H2076" s="99">
        <v>0</v>
      </c>
      <c r="I2076" s="185" t="s">
        <v>1</v>
      </c>
      <c r="J2076" s="98" t="s">
        <v>1556</v>
      </c>
      <c r="K2076" s="100" t="s">
        <v>4125</v>
      </c>
      <c r="L2076" s="97"/>
      <c r="M2076" s="102" t="s">
        <v>4123</v>
      </c>
      <c r="N2076" s="102"/>
      <c r="O2076"/>
      <c r="P2076" t="str">
        <f t="shared" si="549"/>
        <v>NOT EQUAL</v>
      </c>
      <c r="Q2076" t="str">
        <f>IF(ISNA(VLOOKUP(AC2076,#REF!,1)),"//","")</f>
        <v/>
      </c>
      <c r="R2076"/>
      <c r="S2076" s="43" t="e">
        <f t="shared" si="537"/>
        <v>#REF!</v>
      </c>
      <c r="T2076" s="92"/>
      <c r="U2076" s="70"/>
      <c r="V2076" s="70"/>
      <c r="W2076" s="44" t="str">
        <f t="shared" si="538"/>
        <v/>
      </c>
      <c r="X2076" s="25" t="str">
        <f t="shared" si="539"/>
        <v/>
      </c>
      <c r="Y2076" s="1">
        <f t="shared" si="540"/>
        <v>2027</v>
      </c>
      <c r="Z2076" t="str">
        <f t="shared" si="541"/>
        <v>CHR_numU</v>
      </c>
      <c r="AA2076" s="161" t="str">
        <f>IF(ISNA(VLOOKUP(X2076,Sheet2!J:J,1,0)),"//","")</f>
        <v/>
      </c>
      <c r="AC2076" s="110" t="str">
        <f t="shared" si="542"/>
        <v/>
      </c>
      <c r="AD2076" t="b">
        <f t="shared" si="543"/>
        <v>1</v>
      </c>
    </row>
    <row r="2077" spans="1:30">
      <c r="A2077" s="56">
        <f t="shared" si="544"/>
        <v>2077</v>
      </c>
      <c r="B2077" s="55">
        <f t="shared" si="545"/>
        <v>2028</v>
      </c>
      <c r="C2077" s="97" t="s">
        <v>4106</v>
      </c>
      <c r="D2077" s="97" t="s">
        <v>4112</v>
      </c>
      <c r="E2077" s="235" t="s">
        <v>533</v>
      </c>
      <c r="F2077" s="98" t="s">
        <v>774</v>
      </c>
      <c r="G2077" s="99">
        <v>0</v>
      </c>
      <c r="H2077" s="99">
        <v>0</v>
      </c>
      <c r="I2077" s="185" t="s">
        <v>1</v>
      </c>
      <c r="J2077" s="98" t="s">
        <v>1556</v>
      </c>
      <c r="K2077" s="100" t="s">
        <v>4125</v>
      </c>
      <c r="L2077" s="97"/>
      <c r="M2077" s="102" t="s">
        <v>4112</v>
      </c>
      <c r="N2077" s="102"/>
      <c r="O2077"/>
      <c r="P2077" t="str">
        <f t="shared" si="549"/>
        <v>NOT EQUAL</v>
      </c>
      <c r="Q2077" t="str">
        <f>IF(ISNA(VLOOKUP(AC2077,#REF!,1)),"//","")</f>
        <v/>
      </c>
      <c r="R2077"/>
      <c r="S2077" s="43" t="e">
        <f t="shared" si="537"/>
        <v>#REF!</v>
      </c>
      <c r="T2077" s="92"/>
      <c r="U2077" s="70"/>
      <c r="V2077" s="70"/>
      <c r="W2077" s="44" t="str">
        <f t="shared" si="538"/>
        <v/>
      </c>
      <c r="X2077" s="25" t="str">
        <f t="shared" si="539"/>
        <v/>
      </c>
      <c r="Y2077" s="1">
        <f t="shared" si="540"/>
        <v>2028</v>
      </c>
      <c r="Z2077" t="str">
        <f t="shared" si="541"/>
        <v>ITM_EEXCHR</v>
      </c>
      <c r="AA2077" s="161" t="str">
        <f>IF(ISNA(VLOOKUP(X2077,Sheet2!J:J,1,0)),"//","")</f>
        <v/>
      </c>
      <c r="AC2077" s="110" t="str">
        <f t="shared" si="542"/>
        <v/>
      </c>
      <c r="AD2077" t="b">
        <f t="shared" si="543"/>
        <v>1</v>
      </c>
    </row>
    <row r="2078" spans="1:30">
      <c r="A2078" s="56">
        <f t="shared" si="544"/>
        <v>2078</v>
      </c>
      <c r="B2078" s="55">
        <f t="shared" si="545"/>
        <v>2029</v>
      </c>
      <c r="C2078" s="59" t="s">
        <v>4303</v>
      </c>
      <c r="D2078" s="59" t="s">
        <v>7</v>
      </c>
      <c r="E2078" s="65" t="s">
        <v>4304</v>
      </c>
      <c r="F2078" s="65" t="s">
        <v>4304</v>
      </c>
      <c r="G2078" s="193">
        <v>0</v>
      </c>
      <c r="H2078" s="193">
        <v>0</v>
      </c>
      <c r="I2078" s="177" t="s">
        <v>3</v>
      </c>
      <c r="J2078" s="65" t="s">
        <v>1556</v>
      </c>
      <c r="K2078" s="66" t="s">
        <v>4289</v>
      </c>
      <c r="L2078" s="67"/>
      <c r="M2078" s="63" t="s">
        <v>4305</v>
      </c>
      <c r="N2078" s="13"/>
      <c r="O2078"/>
      <c r="P2078" t="str">
        <f t="shared" si="549"/>
        <v/>
      </c>
      <c r="Q2078" t="str">
        <f>IF(ISNA(VLOOKUP(AC2078,#REF!,1)),"//","")</f>
        <v/>
      </c>
      <c r="R2078"/>
      <c r="S2078" s="43" t="e">
        <f t="shared" si="537"/>
        <v>#REF!</v>
      </c>
      <c r="T2078" s="92" t="s">
        <v>2937</v>
      </c>
      <c r="U2078" s="70" t="s">
        <v>2868</v>
      </c>
      <c r="V2078" s="70" t="s">
        <v>2444</v>
      </c>
      <c r="W2078" s="44" t="str">
        <f t="shared" si="538"/>
        <v>"CLGRF"</v>
      </c>
      <c r="X2078" s="25" t="str">
        <f t="shared" si="539"/>
        <v>CLGRF</v>
      </c>
      <c r="Y2078" s="1">
        <f t="shared" si="540"/>
        <v>2029</v>
      </c>
      <c r="Z2078" t="str">
        <f t="shared" si="541"/>
        <v>ITM_CLGRF</v>
      </c>
      <c r="AA2078" s="161" t="str">
        <f>IF(ISNA(VLOOKUP(X2078,Sheet2!J:J,1,0)),"//","")</f>
        <v/>
      </c>
      <c r="AC2078" s="110" t="str">
        <f t="shared" si="542"/>
        <v>CLGRF</v>
      </c>
      <c r="AD2078" t="b">
        <f t="shared" si="543"/>
        <v>1</v>
      </c>
    </row>
    <row r="2079" spans="1:30">
      <c r="A2079" s="56">
        <f t="shared" si="544"/>
        <v>2079</v>
      </c>
      <c r="B2079" s="55">
        <f t="shared" si="545"/>
        <v>2030</v>
      </c>
      <c r="C2079" s="97" t="s">
        <v>4431</v>
      </c>
      <c r="D2079" s="97" t="s">
        <v>4432</v>
      </c>
      <c r="E2079" s="235" t="s">
        <v>533</v>
      </c>
      <c r="F2079" s="98" t="s">
        <v>4434</v>
      </c>
      <c r="G2079" s="99">
        <v>0</v>
      </c>
      <c r="H2079" s="99">
        <v>0</v>
      </c>
      <c r="I2079" s="185" t="s">
        <v>1</v>
      </c>
      <c r="J2079" s="98" t="s">
        <v>1556</v>
      </c>
      <c r="K2079" s="100" t="s">
        <v>4125</v>
      </c>
      <c r="L2079" s="97" t="s">
        <v>3065</v>
      </c>
      <c r="M2079" s="102" t="s">
        <v>4436</v>
      </c>
      <c r="N2079" s="102"/>
      <c r="O2079"/>
      <c r="P2079" t="str">
        <f t="shared" si="549"/>
        <v>NOT EQUAL</v>
      </c>
      <c r="Q2079" t="str">
        <f>IF(ISNA(VLOOKUP(AC2079,#REF!,1)),"//","")</f>
        <v/>
      </c>
      <c r="R2079"/>
      <c r="S2079" s="43" t="e">
        <f t="shared" si="537"/>
        <v>#REF!</v>
      </c>
      <c r="T2079" s="92" t="s">
        <v>2992</v>
      </c>
      <c r="U2079" s="70"/>
      <c r="V2079" s="70"/>
      <c r="W2079" s="44" t="str">
        <f t="shared" si="538"/>
        <v/>
      </c>
      <c r="X2079" s="25" t="str">
        <f t="shared" si="539"/>
        <v/>
      </c>
      <c r="Y2079" s="1">
        <f t="shared" si="540"/>
        <v>2030</v>
      </c>
      <c r="Z2079" t="str">
        <f t="shared" si="541"/>
        <v>ITM_PZOOMX</v>
      </c>
      <c r="AA2079" s="161" t="str">
        <f>IF(ISNA(VLOOKUP(X2079,Sheet2!J:J,1,0)),"//","")</f>
        <v/>
      </c>
      <c r="AC2079" s="110" t="str">
        <f t="shared" si="542"/>
        <v/>
      </c>
      <c r="AD2079" t="b">
        <f t="shared" si="543"/>
        <v>1</v>
      </c>
    </row>
    <row r="2080" spans="1:30">
      <c r="A2080" s="56">
        <f t="shared" si="544"/>
        <v>2080</v>
      </c>
      <c r="B2080" s="55">
        <f t="shared" si="545"/>
        <v>2031</v>
      </c>
      <c r="C2080" s="97" t="s">
        <v>4431</v>
      </c>
      <c r="D2080" s="97" t="s">
        <v>4433</v>
      </c>
      <c r="E2080" s="235" t="s">
        <v>533</v>
      </c>
      <c r="F2080" s="98" t="s">
        <v>4435</v>
      </c>
      <c r="G2080" s="99">
        <v>0</v>
      </c>
      <c r="H2080" s="99">
        <v>0</v>
      </c>
      <c r="I2080" s="185" t="s">
        <v>1</v>
      </c>
      <c r="J2080" s="98" t="s">
        <v>1556</v>
      </c>
      <c r="K2080" s="100" t="s">
        <v>4125</v>
      </c>
      <c r="L2080" s="97" t="s">
        <v>3065</v>
      </c>
      <c r="M2080" s="102" t="s">
        <v>4437</v>
      </c>
      <c r="N2080" s="102"/>
      <c r="O2080"/>
      <c r="P2080" t="str">
        <f t="shared" si="549"/>
        <v>NOT EQUAL</v>
      </c>
      <c r="Q2080" t="str">
        <f>IF(ISNA(VLOOKUP(AC2080,#REF!,1)),"//","")</f>
        <v/>
      </c>
      <c r="R2080"/>
      <c r="S2080" s="43" t="e">
        <f t="shared" si="537"/>
        <v>#REF!</v>
      </c>
      <c r="T2080" s="92" t="s">
        <v>2992</v>
      </c>
      <c r="U2080" s="70"/>
      <c r="V2080" s="70"/>
      <c r="W2080" s="44" t="str">
        <f t="shared" si="538"/>
        <v/>
      </c>
      <c r="X2080" s="25" t="str">
        <f t="shared" si="539"/>
        <v/>
      </c>
      <c r="Y2080" s="1">
        <f t="shared" si="540"/>
        <v>2031</v>
      </c>
      <c r="Z2080" t="str">
        <f t="shared" si="541"/>
        <v>ITM_PZOOMY</v>
      </c>
      <c r="AA2080" s="161" t="str">
        <f>IF(ISNA(VLOOKUP(X2080,Sheet2!J:J,1,0)),"//","")</f>
        <v/>
      </c>
      <c r="AC2080" s="110" t="str">
        <f t="shared" si="542"/>
        <v/>
      </c>
      <c r="AD2080" t="b">
        <f t="shared" si="543"/>
        <v>1</v>
      </c>
    </row>
    <row r="2081" spans="1:30">
      <c r="A2081" s="56">
        <f t="shared" si="544"/>
        <v>2081</v>
      </c>
      <c r="B2081" s="55">
        <f t="shared" si="545"/>
        <v>2032</v>
      </c>
      <c r="C2081" s="97" t="s">
        <v>4100</v>
      </c>
      <c r="D2081" s="97" t="s">
        <v>4634</v>
      </c>
      <c r="E2081" s="98" t="s">
        <v>4633</v>
      </c>
      <c r="F2081" s="98" t="s">
        <v>4633</v>
      </c>
      <c r="G2081" s="99">
        <v>0</v>
      </c>
      <c r="H2081" s="99">
        <v>0</v>
      </c>
      <c r="I2081" s="180" t="s">
        <v>3</v>
      </c>
      <c r="J2081" s="98" t="s">
        <v>1556</v>
      </c>
      <c r="K2081" s="100" t="s">
        <v>4125</v>
      </c>
      <c r="L2081" s="97"/>
      <c r="M2081" s="102" t="s">
        <v>4639</v>
      </c>
      <c r="N2081" s="102"/>
      <c r="O2081"/>
      <c r="P2081" t="str">
        <f t="shared" si="549"/>
        <v/>
      </c>
      <c r="Q2081" t="str">
        <f>IF(ISNA(VLOOKUP(AC2081,#REF!,1)),"//","")</f>
        <v/>
      </c>
      <c r="R2081"/>
      <c r="S2081" s="43" t="e">
        <f t="shared" si="537"/>
        <v>#REF!</v>
      </c>
      <c r="T2081" s="92" t="s">
        <v>2992</v>
      </c>
      <c r="U2081" s="70" t="s">
        <v>2861</v>
      </c>
      <c r="V2081" s="70" t="s">
        <v>2444</v>
      </c>
      <c r="W2081" s="44" t="str">
        <f t="shared" si="538"/>
        <v/>
      </c>
      <c r="X2081" s="25" t="str">
        <f t="shared" si="539"/>
        <v/>
      </c>
      <c r="Y2081" s="1">
        <f t="shared" si="540"/>
        <v>2032</v>
      </c>
      <c r="Z2081" t="str">
        <f t="shared" si="541"/>
        <v>ITM_XSOLV</v>
      </c>
      <c r="AA2081" s="161" t="str">
        <f>IF(ISNA(VLOOKUP(X2081,Sheet2!J:J,1,0)),"//","")</f>
        <v/>
      </c>
      <c r="AC2081" s="110" t="str">
        <f t="shared" si="542"/>
        <v/>
      </c>
      <c r="AD2081" t="b">
        <f t="shared" si="543"/>
        <v>1</v>
      </c>
    </row>
    <row r="2082" spans="1:30">
      <c r="A2082" s="56">
        <f t="shared" si="544"/>
        <v>2082</v>
      </c>
      <c r="B2082" s="55">
        <f t="shared" si="545"/>
        <v>2033</v>
      </c>
      <c r="C2082" s="97" t="s">
        <v>4100</v>
      </c>
      <c r="D2082" s="97" t="s">
        <v>4635</v>
      </c>
      <c r="E2082" s="98" t="s">
        <v>4637</v>
      </c>
      <c r="F2082" s="98" t="s">
        <v>4637</v>
      </c>
      <c r="G2082" s="99">
        <v>0</v>
      </c>
      <c r="H2082" s="99">
        <v>0</v>
      </c>
      <c r="I2082" s="180" t="s">
        <v>3</v>
      </c>
      <c r="J2082" s="98" t="s">
        <v>1556</v>
      </c>
      <c r="K2082" s="100" t="s">
        <v>4125</v>
      </c>
      <c r="L2082" s="97"/>
      <c r="M2082" s="102" t="s">
        <v>4640</v>
      </c>
      <c r="N2082" s="102"/>
      <c r="O2082"/>
      <c r="P2082" t="str">
        <f t="shared" ref="P2082:P2083" si="550">IF(E2082=F2082,"","NOT EQUAL")</f>
        <v/>
      </c>
      <c r="Q2082" t="str">
        <f>IF(ISNA(VLOOKUP(AC2082,#REF!,1)),"//","")</f>
        <v/>
      </c>
      <c r="R2082"/>
      <c r="S2082" s="43" t="e">
        <f t="shared" si="537"/>
        <v>#REF!</v>
      </c>
      <c r="T2082" s="92" t="s">
        <v>2992</v>
      </c>
      <c r="U2082" s="70" t="s">
        <v>2861</v>
      </c>
      <c r="V2082" s="70" t="s">
        <v>2444</v>
      </c>
      <c r="W2082" s="44" t="str">
        <f t="shared" si="538"/>
        <v/>
      </c>
      <c r="X2082" s="25" t="str">
        <f t="shared" si="539"/>
        <v/>
      </c>
      <c r="Y2082" s="1">
        <f t="shared" si="540"/>
        <v>2033</v>
      </c>
      <c r="Z2082" t="str">
        <f t="shared" si="541"/>
        <v>ITM_XPLOT</v>
      </c>
      <c r="AA2082" s="161" t="str">
        <f>IF(ISNA(VLOOKUP(X2082,Sheet2!J:J,1,0)),"//","")</f>
        <v/>
      </c>
      <c r="AC2082" s="110" t="str">
        <f t="shared" si="542"/>
        <v/>
      </c>
      <c r="AD2082" t="b">
        <f t="shared" si="543"/>
        <v>1</v>
      </c>
    </row>
    <row r="2083" spans="1:30">
      <c r="A2083" s="56">
        <f t="shared" si="544"/>
        <v>2083</v>
      </c>
      <c r="B2083" s="55">
        <f t="shared" si="545"/>
        <v>2034</v>
      </c>
      <c r="C2083" s="97" t="s">
        <v>4100</v>
      </c>
      <c r="D2083" s="97" t="s">
        <v>4636</v>
      </c>
      <c r="E2083" s="98" t="s">
        <v>4638</v>
      </c>
      <c r="F2083" s="98" t="s">
        <v>4638</v>
      </c>
      <c r="G2083" s="99">
        <v>0</v>
      </c>
      <c r="H2083" s="99">
        <v>0</v>
      </c>
      <c r="I2083" s="180" t="s">
        <v>3</v>
      </c>
      <c r="J2083" s="98" t="s">
        <v>1556</v>
      </c>
      <c r="K2083" s="100" t="s">
        <v>4125</v>
      </c>
      <c r="L2083" s="97"/>
      <c r="M2083" s="102" t="s">
        <v>4641</v>
      </c>
      <c r="N2083" s="102"/>
      <c r="O2083"/>
      <c r="P2083" t="str">
        <f t="shared" si="550"/>
        <v/>
      </c>
      <c r="Q2083" t="str">
        <f>IF(ISNA(VLOOKUP(AC2083,#REF!,1)),"//","")</f>
        <v/>
      </c>
      <c r="R2083"/>
      <c r="S2083" s="43" t="e">
        <f t="shared" si="537"/>
        <v>#REF!</v>
      </c>
      <c r="T2083" s="92" t="s">
        <v>2992</v>
      </c>
      <c r="U2083" s="70" t="s">
        <v>2861</v>
      </c>
      <c r="V2083" s="70" t="s">
        <v>2444</v>
      </c>
      <c r="W2083" s="44" t="str">
        <f t="shared" si="538"/>
        <v/>
      </c>
      <c r="X2083" s="25" t="str">
        <f t="shared" si="539"/>
        <v/>
      </c>
      <c r="Y2083" s="1">
        <f t="shared" si="540"/>
        <v>2034</v>
      </c>
      <c r="Z2083" t="str">
        <f t="shared" si="541"/>
        <v>ITM_XDEMO</v>
      </c>
      <c r="AA2083" s="161" t="str">
        <f>IF(ISNA(VLOOKUP(X2083,Sheet2!J:J,1,0)),"//","")</f>
        <v/>
      </c>
      <c r="AC2083" s="110" t="str">
        <f t="shared" si="542"/>
        <v/>
      </c>
      <c r="AD2083" t="b">
        <f t="shared" si="543"/>
        <v>1</v>
      </c>
    </row>
    <row r="2084" spans="1:30">
      <c r="A2084" s="56">
        <f t="shared" si="544"/>
        <v>2084</v>
      </c>
      <c r="B2084" s="55">
        <f t="shared" si="545"/>
        <v>2035</v>
      </c>
      <c r="C2084" s="97" t="s">
        <v>4029</v>
      </c>
      <c r="D2084" s="97" t="s">
        <v>4432</v>
      </c>
      <c r="E2084" s="98" t="s">
        <v>4671</v>
      </c>
      <c r="F2084" s="98" t="s">
        <v>4671</v>
      </c>
      <c r="G2084" s="99">
        <v>0</v>
      </c>
      <c r="H2084" s="99">
        <v>0</v>
      </c>
      <c r="I2084" s="180" t="s">
        <v>3</v>
      </c>
      <c r="J2084" s="98" t="s">
        <v>1556</v>
      </c>
      <c r="K2084" s="100" t="s">
        <v>4125</v>
      </c>
      <c r="L2084" s="97"/>
      <c r="M2084" s="102" t="s">
        <v>4672</v>
      </c>
      <c r="N2084" s="102"/>
      <c r="O2084"/>
      <c r="P2084" t="str">
        <f t="shared" ref="P2084:P2087" si="551">IF(E2084=F2084,"","NOT EQUAL")</f>
        <v/>
      </c>
      <c r="Q2084" t="str">
        <f>IF(ISNA(VLOOKUP(AC2084,#REF!,1)),"//","")</f>
        <v/>
      </c>
      <c r="R2084"/>
      <c r="S2084" s="43" t="e">
        <f t="shared" si="537"/>
        <v>#REF!</v>
      </c>
      <c r="T2084" s="92" t="s">
        <v>2992</v>
      </c>
      <c r="U2084" s="70" t="s">
        <v>2861</v>
      </c>
      <c r="V2084" s="70" t="s">
        <v>2444</v>
      </c>
      <c r="W2084" s="44" t="str">
        <f t="shared" si="538"/>
        <v/>
      </c>
      <c r="X2084" s="25" t="str">
        <f t="shared" si="539"/>
        <v/>
      </c>
      <c r="Y2084" s="1">
        <f t="shared" si="540"/>
        <v>2035</v>
      </c>
      <c r="Z2084" t="str">
        <f t="shared" si="541"/>
        <v>ITM_PRN</v>
      </c>
      <c r="AA2084" s="161" t="str">
        <f>IF(ISNA(VLOOKUP(X2084,Sheet2!J:J,1,0)),"//","")</f>
        <v/>
      </c>
      <c r="AC2084" s="110" t="str">
        <f t="shared" si="542"/>
        <v/>
      </c>
      <c r="AD2084" t="b">
        <f t="shared" si="543"/>
        <v>1</v>
      </c>
    </row>
    <row r="2085" spans="1:30">
      <c r="A2085" s="56">
        <f t="shared" si="544"/>
        <v>2085</v>
      </c>
      <c r="B2085" s="55">
        <f t="shared" si="545"/>
        <v>2036</v>
      </c>
      <c r="C2085" s="59" t="s">
        <v>3940</v>
      </c>
      <c r="D2085" s="97" t="s">
        <v>7</v>
      </c>
      <c r="E2085" s="65" t="s">
        <v>4979</v>
      </c>
      <c r="F2085" s="65" t="s">
        <v>4979</v>
      </c>
      <c r="G2085" s="193">
        <v>0</v>
      </c>
      <c r="H2085" s="193">
        <v>0</v>
      </c>
      <c r="I2085" s="177" t="s">
        <v>3</v>
      </c>
      <c r="J2085" s="65" t="s">
        <v>1555</v>
      </c>
      <c r="K2085" s="66" t="s">
        <v>4289</v>
      </c>
      <c r="L2085" s="67"/>
      <c r="M2085" s="63" t="s">
        <v>4983</v>
      </c>
      <c r="N2085" s="13"/>
      <c r="O2085"/>
      <c r="P2085" t="str">
        <f t="shared" si="551"/>
        <v/>
      </c>
      <c r="Q2085" t="str">
        <f>IF(ISNA(VLOOKUP(AC2085,#REF!,1)),"//","")</f>
        <v/>
      </c>
      <c r="R2085"/>
      <c r="S2085" s="43" t="e">
        <f t="shared" si="537"/>
        <v>#REF!</v>
      </c>
      <c r="T2085" s="92" t="s">
        <v>2960</v>
      </c>
      <c r="U2085" s="70" t="s">
        <v>2868</v>
      </c>
      <c r="V2085" s="70" t="s">
        <v>2444</v>
      </c>
      <c r="W2085" s="44" t="str">
        <f t="shared" si="538"/>
        <v>"PLOTXY"</v>
      </c>
      <c r="X2085" s="25" t="str">
        <f t="shared" si="539"/>
        <v>PLOTXY</v>
      </c>
      <c r="Y2085" s="1">
        <f t="shared" si="540"/>
        <v>2036</v>
      </c>
      <c r="Z2085" t="str">
        <f t="shared" si="541"/>
        <v>ITM_PLOT_XY</v>
      </c>
      <c r="AA2085" s="161" t="str">
        <f>IF(ISNA(VLOOKUP(X2085,Sheet2!J:J,1,0)),"//","")</f>
        <v/>
      </c>
      <c r="AC2085" s="110" t="str">
        <f t="shared" si="542"/>
        <v>PLOTXY</v>
      </c>
      <c r="AD2085" t="b">
        <f t="shared" si="543"/>
        <v>1</v>
      </c>
    </row>
    <row r="2086" spans="1:30">
      <c r="A2086" s="56">
        <f t="shared" si="544"/>
        <v>2086</v>
      </c>
      <c r="B2086" s="55">
        <f t="shared" si="545"/>
        <v>2037</v>
      </c>
      <c r="C2086" s="97" t="s">
        <v>4069</v>
      </c>
      <c r="D2086" s="97" t="s">
        <v>4857</v>
      </c>
      <c r="E2086" s="235" t="s">
        <v>533</v>
      </c>
      <c r="F2086" s="98" t="s">
        <v>4858</v>
      </c>
      <c r="G2086" s="99">
        <v>0</v>
      </c>
      <c r="H2086" s="99">
        <v>0</v>
      </c>
      <c r="I2086" s="185" t="s">
        <v>1</v>
      </c>
      <c r="J2086" s="98" t="s">
        <v>1556</v>
      </c>
      <c r="K2086" s="100" t="s">
        <v>4125</v>
      </c>
      <c r="L2086" s="101"/>
      <c r="M2086" s="102" t="s">
        <v>4859</v>
      </c>
      <c r="N2086" s="102"/>
      <c r="O2086"/>
      <c r="P2086" t="str">
        <f t="shared" si="551"/>
        <v>NOT EQUAL</v>
      </c>
      <c r="Q2086" t="str">
        <f>IF(ISNA(VLOOKUP(AC2086,#REF!,1)),"//","")</f>
        <v/>
      </c>
      <c r="R2086"/>
      <c r="S2086" s="43" t="e">
        <f t="shared" si="537"/>
        <v>#REF!</v>
      </c>
      <c r="T2086" s="92" t="s">
        <v>2986</v>
      </c>
      <c r="U2086" s="70" t="s">
        <v>2444</v>
      </c>
      <c r="V2086" s="70" t="s">
        <v>2444</v>
      </c>
      <c r="W2086" s="44" t="str">
        <f t="shared" si="538"/>
        <v/>
      </c>
      <c r="X2086" s="25" t="str">
        <f t="shared" si="539"/>
        <v/>
      </c>
      <c r="Y2086" s="1">
        <f t="shared" si="540"/>
        <v>2037</v>
      </c>
      <c r="Z2086" t="str">
        <f t="shared" si="541"/>
        <v>ITM_USER_DRG</v>
      </c>
      <c r="AA2086" s="161" t="str">
        <f>IF(ISNA(VLOOKUP(X2086,Sheet2!J:J,1,0)),"//","")</f>
        <v/>
      </c>
      <c r="AC2086" s="110" t="str">
        <f t="shared" si="542"/>
        <v/>
      </c>
      <c r="AD2086" t="b">
        <f t="shared" si="543"/>
        <v>1</v>
      </c>
    </row>
    <row r="2087" spans="1:30" s="230" customFormat="1">
      <c r="A2087" s="56">
        <f t="shared" si="544"/>
        <v>2087</v>
      </c>
      <c r="B2087" s="55">
        <f t="shared" si="545"/>
        <v>2038</v>
      </c>
      <c r="C2087" s="225" t="s">
        <v>4105</v>
      </c>
      <c r="D2087" s="225" t="s">
        <v>7</v>
      </c>
      <c r="E2087" s="226" t="str">
        <f t="shared" ref="E2087" si="552">CHAR(34)&amp;IF(B2087&lt;10,"000",IF(B2087&lt;100,"00",IF(B2087&lt;1000,"0","")))&amp;$B2087&amp;CHAR(34)</f>
        <v>"2038"</v>
      </c>
      <c r="F2087" s="226" t="str">
        <f t="shared" ref="F2087" si="553">E2087</f>
        <v>"2038"</v>
      </c>
      <c r="G2087" s="227">
        <v>0</v>
      </c>
      <c r="H2087" s="227">
        <v>0</v>
      </c>
      <c r="I2087" s="228" t="s">
        <v>28</v>
      </c>
      <c r="J2087" s="228" t="s">
        <v>1555</v>
      </c>
      <c r="K2087" s="229" t="s">
        <v>4289</v>
      </c>
      <c r="M2087" s="231" t="str">
        <f t="shared" ref="M2087" si="554">"ITM_"&amp;IF(B2087&lt;10,"000",IF(B2087&lt;100,"00",IF(B2087&lt;1000,"0","")))&amp;$B2087</f>
        <v>ITM_2038</v>
      </c>
      <c r="N2087" s="231"/>
      <c r="P2087" s="230" t="str">
        <f t="shared" si="551"/>
        <v/>
      </c>
      <c r="Q2087" s="230" t="str">
        <f>IF(ISNA(VLOOKUP(AC2087,#REF!,1)),"//","")</f>
        <v/>
      </c>
      <c r="S2087" s="43" t="e">
        <f t="shared" si="537"/>
        <v>#REF!</v>
      </c>
      <c r="T2087" s="224" t="s">
        <v>2444</v>
      </c>
      <c r="U2087" s="232" t="s">
        <v>2444</v>
      </c>
      <c r="V2087" s="232" t="s">
        <v>2444</v>
      </c>
      <c r="W2087" s="44" t="str">
        <f t="shared" si="538"/>
        <v/>
      </c>
      <c r="X2087" s="25" t="str">
        <f t="shared" si="539"/>
        <v/>
      </c>
      <c r="Y2087" s="1">
        <f t="shared" si="540"/>
        <v>2038</v>
      </c>
      <c r="Z2087" t="str">
        <f t="shared" si="541"/>
        <v>ITM_2038</v>
      </c>
      <c r="AA2087" s="161" t="str">
        <f>IF(ISNA(VLOOKUP(X2087,Sheet2!J:J,1,0)),"//","")</f>
        <v/>
      </c>
      <c r="AC2087" s="110" t="str">
        <f t="shared" si="542"/>
        <v/>
      </c>
      <c r="AD2087" t="b">
        <f t="shared" si="543"/>
        <v>1</v>
      </c>
    </row>
    <row r="2088" spans="1:30">
      <c r="A2088" s="56">
        <f t="shared" si="544"/>
        <v>2088</v>
      </c>
      <c r="B2088" s="55">
        <f t="shared" si="545"/>
        <v>2039</v>
      </c>
      <c r="C2088" s="59" t="s">
        <v>4984</v>
      </c>
      <c r="D2088" s="97" t="s">
        <v>7</v>
      </c>
      <c r="E2088" s="65" t="s">
        <v>4985</v>
      </c>
      <c r="F2088" s="65" t="s">
        <v>4985</v>
      </c>
      <c r="G2088" s="193">
        <v>0</v>
      </c>
      <c r="H2088" s="193">
        <v>0</v>
      </c>
      <c r="I2088" s="177" t="s">
        <v>3</v>
      </c>
      <c r="J2088" s="65" t="s">
        <v>1555</v>
      </c>
      <c r="K2088" s="66" t="s">
        <v>4289</v>
      </c>
      <c r="L2088" s="67"/>
      <c r="M2088" s="63" t="s">
        <v>4986</v>
      </c>
      <c r="N2088" s="13"/>
      <c r="O2088"/>
      <c r="P2088" t="str">
        <f t="shared" ref="P2088:P2094" si="555">IF(E2088=F2088,"","NOT EQUAL")</f>
        <v/>
      </c>
      <c r="Q2088" t="str">
        <f>IF(ISNA(VLOOKUP(AC2088,#REF!,1)),"//","")</f>
        <v/>
      </c>
      <c r="R2088"/>
      <c r="S2088" s="43" t="e">
        <f t="shared" ref="S2088:S2094" si="556">IF(X2088&lt;&gt;"",S2087+1,S2087)</f>
        <v>#REF!</v>
      </c>
      <c r="T2088" s="92" t="s">
        <v>2960</v>
      </c>
      <c r="U2088" s="70" t="s">
        <v>2868</v>
      </c>
      <c r="V2088" s="70" t="s">
        <v>2444</v>
      </c>
      <c r="W2088" s="44" t="str">
        <f t="shared" ref="W2088:W2094" si="557">IF( OR(U2088="CNST", I2088="CAT_REGS"),IF(E2088=CHAR(34)&amp;CHAR(34),F2088,E2088),
IF(U2088="YES",UPPER(IF(E2088=CHAR(34)&amp;CHAR(34),F2088,E2088)),
IF(   AND(U2088&lt;&gt;"NO",I2088="CAT_FNCT",D2088&lt;&gt;"multiply", D2088&lt;&gt;"divide"),IF(J2088="SLS_ENABLED",   UPPER(IF(E2088=CHAR(34)&amp;CHAR(34),F2088,E2088)),""),"")))</f>
        <v>"PLTRST"</v>
      </c>
      <c r="X2088" s="25" t="str">
        <f t="shared" ref="X2088:X2094" si="558">IF(LEN(V2088)&gt;0,V2088,SUBSTITUTE(SUBSTITUTE(SUBSTITUTE(SUBSTITUTE(SUBSTITUTE(SUBSTITUTE(SUBSTITUTE(SUBSTITUTE(SUBSTITUTE(SUBSTITUTE(SUBSTITUTE(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8" s="1">
        <f t="shared" ref="Y2088:Y2094" si="559">B2088</f>
        <v>2039</v>
      </c>
      <c r="Z2088" t="str">
        <f t="shared" ref="Z2088:Z2094" si="560">M2088</f>
        <v>ITM_PLOTRST</v>
      </c>
      <c r="AA2088" s="161" t="str">
        <f>IF(ISNA(VLOOKUP(X2088,Sheet2!J:J,1,0)),"//","")</f>
        <v/>
      </c>
      <c r="AC2088" s="110" t="str">
        <f t="shared" ref="AC2088:AC2094" si="561">IF(LEN(X2088)=0,"",SUBSTITUTE(SUBSTITUTE(SUBSTITUTE(SUBSTITUTE(SUBSTITUTE(SUBSTITUTE(SUBSTITUTE(SUBSTITUTE(SUBSTITUTE(SUBSTITUTE(SUBSTITUTE(SUBSTITUTE(SUBSTITUTE(SUBSTITUTE(SUBSTITUTE(SUBSTITUTE(SUBSTITUTE( (SUBSTITUTE( SUBSTITUTE( SUBSTITUTE( SUBSTITUTE(W2088,"STD_SIGMA","SUM"),"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8" t="b">
        <f t="shared" ref="AD2088:AD2094" si="562">X2088=AC2088</f>
        <v>1</v>
      </c>
    </row>
    <row r="2089" spans="1:30" s="17" customFormat="1">
      <c r="A2089" s="56">
        <f t="shared" si="544"/>
        <v>2089</v>
      </c>
      <c r="B2089" s="55">
        <f t="shared" si="545"/>
        <v>2040</v>
      </c>
      <c r="C2089" s="171" t="s">
        <v>4826</v>
      </c>
      <c r="D2089" s="171" t="s">
        <v>7</v>
      </c>
      <c r="E2089" s="235" t="s">
        <v>533</v>
      </c>
      <c r="F2089" s="172" t="s">
        <v>4827</v>
      </c>
      <c r="G2089" s="194">
        <v>0</v>
      </c>
      <c r="H2089" s="194">
        <v>0</v>
      </c>
      <c r="I2089" s="184" t="s">
        <v>1</v>
      </c>
      <c r="J2089" s="65" t="s">
        <v>1555</v>
      </c>
      <c r="K2089" s="66" t="s">
        <v>4289</v>
      </c>
      <c r="M2089" s="173" t="s">
        <v>4838</v>
      </c>
      <c r="N2089" s="16"/>
      <c r="P2089" s="17" t="str">
        <f t="shared" si="555"/>
        <v>NOT EQUAL</v>
      </c>
      <c r="Q2089" s="17" t="str">
        <f>IF(ISNA(VLOOKUP(AC2089,#REF!,1)),"//","")</f>
        <v/>
      </c>
      <c r="S2089" s="43" t="e">
        <f t="shared" si="556"/>
        <v>#REF!</v>
      </c>
      <c r="T2089" s="110" t="s">
        <v>2444</v>
      </c>
      <c r="U2089" s="117" t="s">
        <v>2444</v>
      </c>
      <c r="V2089" s="117" t="s">
        <v>2444</v>
      </c>
      <c r="W2089" s="44" t="str">
        <f t="shared" si="557"/>
        <v/>
      </c>
      <c r="X2089" s="25" t="str">
        <f t="shared" si="558"/>
        <v/>
      </c>
      <c r="Y2089" s="1">
        <f t="shared" si="559"/>
        <v>2040</v>
      </c>
      <c r="Z2089" t="str">
        <f t="shared" si="560"/>
        <v>ITM_STATDEMO0</v>
      </c>
      <c r="AA2089" s="161" t="str">
        <f>IF(ISNA(VLOOKUP(X2089,Sheet2!J:J,1,0)),"//","")</f>
        <v/>
      </c>
      <c r="AC2089" s="110" t="str">
        <f t="shared" si="561"/>
        <v/>
      </c>
      <c r="AD2089" t="b">
        <f t="shared" si="562"/>
        <v>1</v>
      </c>
    </row>
    <row r="2090" spans="1:30" s="17" customFormat="1">
      <c r="A2090" s="56">
        <f t="shared" si="544"/>
        <v>2090</v>
      </c>
      <c r="B2090" s="55">
        <f t="shared" si="545"/>
        <v>2041</v>
      </c>
      <c r="C2090" s="171" t="s">
        <v>4806</v>
      </c>
      <c r="D2090" s="171" t="s">
        <v>7</v>
      </c>
      <c r="E2090" s="235" t="s">
        <v>533</v>
      </c>
      <c r="F2090" s="172" t="s">
        <v>4811</v>
      </c>
      <c r="G2090" s="194">
        <v>0</v>
      </c>
      <c r="H2090" s="194">
        <v>0</v>
      </c>
      <c r="I2090" s="184" t="s">
        <v>1</v>
      </c>
      <c r="J2090" s="65" t="s">
        <v>1555</v>
      </c>
      <c r="K2090" s="66" t="s">
        <v>4289</v>
      </c>
      <c r="M2090" s="173" t="s">
        <v>4813</v>
      </c>
      <c r="N2090" s="16"/>
      <c r="P2090" s="17" t="str">
        <f t="shared" si="555"/>
        <v>NOT EQUAL</v>
      </c>
      <c r="Q2090" s="17" t="str">
        <f>IF(ISNA(VLOOKUP(AC2090,#REF!,1)),"//","")</f>
        <v/>
      </c>
      <c r="S2090" s="43" t="e">
        <f t="shared" si="556"/>
        <v>#REF!</v>
      </c>
      <c r="T2090" s="110" t="s">
        <v>2444</v>
      </c>
      <c r="U2090" s="117" t="s">
        <v>2444</v>
      </c>
      <c r="V2090" s="117" t="s">
        <v>2444</v>
      </c>
      <c r="W2090" s="44" t="str">
        <f t="shared" si="557"/>
        <v/>
      </c>
      <c r="X2090" s="25" t="str">
        <f t="shared" si="558"/>
        <v/>
      </c>
      <c r="Y2090" s="1">
        <f t="shared" si="559"/>
        <v>2041</v>
      </c>
      <c r="Z2090" t="str">
        <f t="shared" si="560"/>
        <v xml:space="preserve">ITM_STATDEMO1   </v>
      </c>
      <c r="AA2090" s="161" t="str">
        <f>IF(ISNA(VLOOKUP(X2090,Sheet2!J:J,1,0)),"//","")</f>
        <v/>
      </c>
      <c r="AC2090" s="110" t="str">
        <f t="shared" si="561"/>
        <v/>
      </c>
      <c r="AD2090" t="b">
        <f t="shared" si="562"/>
        <v>1</v>
      </c>
    </row>
    <row r="2091" spans="1:30" s="17" customFormat="1">
      <c r="A2091" s="56">
        <f t="shared" si="544"/>
        <v>2091</v>
      </c>
      <c r="B2091" s="55">
        <f t="shared" si="545"/>
        <v>2042</v>
      </c>
      <c r="C2091" s="171" t="s">
        <v>4807</v>
      </c>
      <c r="D2091" s="171" t="s">
        <v>7</v>
      </c>
      <c r="E2091" s="235" t="s">
        <v>533</v>
      </c>
      <c r="F2091" s="172" t="s">
        <v>4812</v>
      </c>
      <c r="G2091" s="194">
        <v>0</v>
      </c>
      <c r="H2091" s="194">
        <v>0</v>
      </c>
      <c r="I2091" s="184" t="s">
        <v>1</v>
      </c>
      <c r="J2091" s="65" t="s">
        <v>1555</v>
      </c>
      <c r="K2091" s="66" t="s">
        <v>4289</v>
      </c>
      <c r="M2091" s="173" t="s">
        <v>4814</v>
      </c>
      <c r="N2091" s="16"/>
      <c r="P2091" s="17" t="str">
        <f t="shared" si="555"/>
        <v>NOT EQUAL</v>
      </c>
      <c r="Q2091" s="17" t="str">
        <f>IF(ISNA(VLOOKUP(AC2091,#REF!,1)),"//","")</f>
        <v/>
      </c>
      <c r="S2091" s="43" t="e">
        <f t="shared" si="556"/>
        <v>#REF!</v>
      </c>
      <c r="T2091" s="110" t="s">
        <v>2444</v>
      </c>
      <c r="U2091" s="117" t="s">
        <v>2444</v>
      </c>
      <c r="V2091" s="117" t="s">
        <v>2444</v>
      </c>
      <c r="W2091" s="44" t="str">
        <f t="shared" si="557"/>
        <v/>
      </c>
      <c r="X2091" s="25" t="str">
        <f t="shared" si="558"/>
        <v/>
      </c>
      <c r="Y2091" s="1">
        <f t="shared" si="559"/>
        <v>2042</v>
      </c>
      <c r="Z2091" t="str">
        <f t="shared" si="560"/>
        <v xml:space="preserve">ITM_STATDEMO2   </v>
      </c>
      <c r="AA2091" s="161" t="str">
        <f>IF(ISNA(VLOOKUP(X2091,Sheet2!J:J,1,0)),"//","")</f>
        <v/>
      </c>
      <c r="AC2091" s="110" t="str">
        <f t="shared" si="561"/>
        <v/>
      </c>
      <c r="AD2091" t="b">
        <f t="shared" si="562"/>
        <v>1</v>
      </c>
    </row>
    <row r="2092" spans="1:30" s="206" customFormat="1">
      <c r="A2092" s="56">
        <f t="shared" si="544"/>
        <v>2092</v>
      </c>
      <c r="B2092" s="55">
        <f t="shared" si="545"/>
        <v>2043</v>
      </c>
      <c r="C2092" s="202" t="s">
        <v>4830</v>
      </c>
      <c r="D2092" s="112" t="s">
        <v>7</v>
      </c>
      <c r="E2092" s="235" t="s">
        <v>533</v>
      </c>
      <c r="F2092" s="209" t="s">
        <v>4833</v>
      </c>
      <c r="G2092" s="203">
        <v>0</v>
      </c>
      <c r="H2092" s="203">
        <v>0</v>
      </c>
      <c r="I2092" s="204" t="s">
        <v>1</v>
      </c>
      <c r="J2092" s="204" t="s">
        <v>1556</v>
      </c>
      <c r="K2092" s="205" t="s">
        <v>4125</v>
      </c>
      <c r="M2092" s="207" t="s">
        <v>4839</v>
      </c>
      <c r="N2092" s="207"/>
      <c r="P2092" s="206" t="str">
        <f t="shared" si="555"/>
        <v>NOT EQUAL</v>
      </c>
      <c r="Q2092" s="206" t="str">
        <f>IF(ISNA(VLOOKUP(AC2092,#REF!,1)),"//","")</f>
        <v/>
      </c>
      <c r="S2092" s="43" t="e">
        <f t="shared" si="556"/>
        <v>#REF!</v>
      </c>
      <c r="T2092" s="201" t="s">
        <v>2444</v>
      </c>
      <c r="U2092" s="208" t="s">
        <v>2444</v>
      </c>
      <c r="V2092" s="208" t="s">
        <v>2444</v>
      </c>
      <c r="W2092" s="44" t="str">
        <f t="shared" si="557"/>
        <v/>
      </c>
      <c r="X2092" s="25" t="str">
        <f t="shared" si="558"/>
        <v/>
      </c>
      <c r="Y2092" s="1">
        <f t="shared" si="559"/>
        <v>2043</v>
      </c>
      <c r="Z2092" t="str">
        <f t="shared" si="560"/>
        <v>ITM_STATDEM105</v>
      </c>
      <c r="AA2092" s="161" t="str">
        <f>IF(ISNA(VLOOKUP(X2092,Sheet2!J:J,1,0)),"//","")</f>
        <v/>
      </c>
      <c r="AC2092" s="110" t="str">
        <f t="shared" si="561"/>
        <v/>
      </c>
      <c r="AD2092" t="b">
        <f t="shared" si="562"/>
        <v>1</v>
      </c>
    </row>
    <row r="2093" spans="1:30" s="206" customFormat="1">
      <c r="A2093" s="56">
        <f t="shared" si="544"/>
        <v>2093</v>
      </c>
      <c r="B2093" s="55">
        <f t="shared" si="545"/>
        <v>2044</v>
      </c>
      <c r="C2093" s="202" t="s">
        <v>4831</v>
      </c>
      <c r="D2093" s="112" t="s">
        <v>7</v>
      </c>
      <c r="E2093" s="235" t="s">
        <v>533</v>
      </c>
      <c r="F2093" s="209" t="s">
        <v>4834</v>
      </c>
      <c r="G2093" s="203">
        <v>0</v>
      </c>
      <c r="H2093" s="203">
        <v>0</v>
      </c>
      <c r="I2093" s="204" t="s">
        <v>1</v>
      </c>
      <c r="J2093" s="204" t="s">
        <v>1556</v>
      </c>
      <c r="K2093" s="205" t="s">
        <v>4125</v>
      </c>
      <c r="M2093" s="207" t="s">
        <v>4840</v>
      </c>
      <c r="N2093" s="207"/>
      <c r="P2093" s="206" t="str">
        <f t="shared" si="555"/>
        <v>NOT EQUAL</v>
      </c>
      <c r="Q2093" s="206" t="str">
        <f>IF(ISNA(VLOOKUP(AC2093,#REF!,1)),"//","")</f>
        <v/>
      </c>
      <c r="S2093" s="43" t="e">
        <f t="shared" si="556"/>
        <v>#REF!</v>
      </c>
      <c r="T2093" s="201" t="s">
        <v>2444</v>
      </c>
      <c r="U2093" s="208" t="s">
        <v>2444</v>
      </c>
      <c r="V2093" s="208" t="s">
        <v>2444</v>
      </c>
      <c r="W2093" s="44" t="str">
        <f t="shared" si="557"/>
        <v/>
      </c>
      <c r="X2093" s="25" t="str">
        <f t="shared" si="558"/>
        <v/>
      </c>
      <c r="Y2093" s="1">
        <f t="shared" si="559"/>
        <v>2044</v>
      </c>
      <c r="Z2093" t="str">
        <f t="shared" si="560"/>
        <v>ITM_STATDEM107</v>
      </c>
      <c r="AA2093" s="161" t="str">
        <f>IF(ISNA(VLOOKUP(X2093,Sheet2!J:J,1,0)),"//","")</f>
        <v/>
      </c>
      <c r="AC2093" s="110" t="str">
        <f t="shared" si="561"/>
        <v/>
      </c>
      <c r="AD2093" t="b">
        <f t="shared" si="562"/>
        <v>1</v>
      </c>
    </row>
    <row r="2094" spans="1:30" s="206" customFormat="1">
      <c r="A2094" s="56">
        <f t="shared" si="544"/>
        <v>2094</v>
      </c>
      <c r="B2094" s="55">
        <f t="shared" si="545"/>
        <v>2045</v>
      </c>
      <c r="C2094" s="202" t="s">
        <v>4832</v>
      </c>
      <c r="D2094" s="112" t="s">
        <v>7</v>
      </c>
      <c r="E2094" s="235" t="s">
        <v>533</v>
      </c>
      <c r="F2094" s="209" t="s">
        <v>4835</v>
      </c>
      <c r="G2094" s="203">
        <v>0</v>
      </c>
      <c r="H2094" s="203">
        <v>0</v>
      </c>
      <c r="I2094" s="204" t="s">
        <v>1</v>
      </c>
      <c r="J2094" s="204" t="s">
        <v>1556</v>
      </c>
      <c r="K2094" s="205" t="s">
        <v>4125</v>
      </c>
      <c r="M2094" s="207" t="s">
        <v>4841</v>
      </c>
      <c r="N2094" s="207"/>
      <c r="P2094" s="206" t="str">
        <f t="shared" si="555"/>
        <v>NOT EQUAL</v>
      </c>
      <c r="Q2094" s="206" t="str">
        <f>IF(ISNA(VLOOKUP(AC2094,#REF!,1)),"//","")</f>
        <v/>
      </c>
      <c r="S2094" s="43" t="e">
        <f t="shared" si="556"/>
        <v>#REF!</v>
      </c>
      <c r="T2094" s="201" t="s">
        <v>2444</v>
      </c>
      <c r="U2094" s="208" t="s">
        <v>2444</v>
      </c>
      <c r="V2094" s="208" t="s">
        <v>2444</v>
      </c>
      <c r="W2094" s="44" t="str">
        <f t="shared" si="557"/>
        <v/>
      </c>
      <c r="X2094" s="25" t="str">
        <f t="shared" si="558"/>
        <v/>
      </c>
      <c r="Y2094" s="1">
        <f t="shared" si="559"/>
        <v>2045</v>
      </c>
      <c r="Z2094" t="str">
        <f t="shared" si="560"/>
        <v>ITM_STATDEM109</v>
      </c>
      <c r="AA2094" s="161" t="str">
        <f>IF(ISNA(VLOOKUP(X2094,Sheet2!J:J,1,0)),"//","")</f>
        <v/>
      </c>
      <c r="AC2094" s="110" t="str">
        <f t="shared" si="561"/>
        <v/>
      </c>
      <c r="AD2094" t="b">
        <f t="shared" si="562"/>
        <v>1</v>
      </c>
    </row>
    <row r="2095" spans="1:30">
      <c r="A2095" s="56"/>
      <c r="B2095" s="55"/>
      <c r="C2095" s="59"/>
      <c r="D2095" s="59"/>
      <c r="E2095" s="65"/>
      <c r="F2095" s="65"/>
      <c r="G2095" s="91"/>
      <c r="H2095" s="91"/>
      <c r="I2095" s="65"/>
      <c r="J2095" s="65"/>
      <c r="K2095" s="221"/>
      <c r="L2095" s="67"/>
      <c r="M2095" s="63"/>
      <c r="N2095" s="13"/>
      <c r="O2095"/>
      <c r="P2095"/>
      <c r="Q2095"/>
      <c r="R2095"/>
      <c r="S2095" s="43"/>
      <c r="T2095" s="92"/>
      <c r="U2095" s="70"/>
      <c r="V2095" s="70"/>
      <c r="W2095" s="44" t="str">
        <f t="shared" si="538"/>
        <v/>
      </c>
      <c r="X2095" s="25" t="str">
        <f t="shared" si="539"/>
        <v/>
      </c>
      <c r="Y2095" s="1">
        <f t="shared" si="540"/>
        <v>0</v>
      </c>
      <c r="Z2095">
        <f t="shared" si="541"/>
        <v>0</v>
      </c>
      <c r="AA2095" s="161" t="str">
        <f>IF(ISNA(VLOOKUP(X2095,Sheet2!J:J,1,0)),"//","")</f>
        <v/>
      </c>
    </row>
    <row r="2096" spans="1:30">
      <c r="A2096" s="56"/>
      <c r="B2096" s="55"/>
      <c r="C2096" s="59"/>
      <c r="D2096" s="59"/>
      <c r="E2096" s="65"/>
      <c r="F2096" s="65"/>
      <c r="G2096" s="91"/>
      <c r="H2096" s="91"/>
      <c r="I2096" s="65"/>
      <c r="J2096" s="65"/>
      <c r="K2096" s="221"/>
      <c r="L2096" s="67"/>
      <c r="M2096" s="63"/>
      <c r="N2096" s="13"/>
      <c r="O2096"/>
      <c r="P2096"/>
      <c r="Q2096"/>
      <c r="R2096"/>
      <c r="S2096" s="43"/>
      <c r="T2096" s="92"/>
      <c r="U2096" s="70"/>
      <c r="V2096" s="70"/>
      <c r="W2096" s="44" t="str">
        <f t="shared" si="538"/>
        <v/>
      </c>
      <c r="X2096" s="25" t="str">
        <f t="shared" si="539"/>
        <v/>
      </c>
      <c r="Y2096" s="1">
        <f t="shared" si="540"/>
        <v>0</v>
      </c>
      <c r="Z2096">
        <f t="shared" si="541"/>
        <v>0</v>
      </c>
      <c r="AA2096" s="161" t="str">
        <f>IF(ISNA(VLOOKUP(X2096,Sheet2!J:J,1,0)),"//","")</f>
        <v/>
      </c>
    </row>
    <row r="2097" spans="1:29" s="17" customFormat="1">
      <c r="A2097" s="110"/>
      <c r="B2097" s="111"/>
      <c r="C2097" s="112"/>
      <c r="D2097" s="112"/>
      <c r="E2097" s="114"/>
      <c r="F2097" s="114"/>
      <c r="G2097" s="132"/>
      <c r="H2097" s="132"/>
      <c r="I2097" s="114"/>
      <c r="J2097" s="114"/>
      <c r="K2097" s="133"/>
      <c r="M2097" s="16"/>
      <c r="N2097" s="16"/>
      <c r="Q2097" s="17" t="str">
        <f>IF(ISNA(VLOOKUP(AC2097,#REF!,1)),"//","")</f>
        <v/>
      </c>
      <c r="S2097" s="116"/>
      <c r="T2097" s="110"/>
      <c r="U2097" s="117"/>
      <c r="V2097" s="117"/>
      <c r="W2097" s="44" t="str">
        <f t="shared" si="538"/>
        <v/>
      </c>
      <c r="X2097" s="25" t="str">
        <f t="shared" si="539"/>
        <v/>
      </c>
      <c r="Y2097" s="1">
        <f t="shared" si="540"/>
        <v>0</v>
      </c>
      <c r="Z2097">
        <f t="shared" si="541"/>
        <v>0</v>
      </c>
      <c r="AA2097" s="161" t="str">
        <f>IF(ISNA(VLOOKUP(X2097,Sheet2!J:J,1,0)),"//","")</f>
        <v/>
      </c>
      <c r="AC2097" s="110"/>
    </row>
    <row r="2098" spans="1:29" s="17" customFormat="1">
      <c r="A2098" s="110"/>
      <c r="B2098" s="111"/>
      <c r="C2098" s="112"/>
      <c r="D2098" s="112"/>
      <c r="E2098" s="114"/>
      <c r="F2098" s="114"/>
      <c r="G2098" s="132"/>
      <c r="H2098" s="132"/>
      <c r="I2098" s="114"/>
      <c r="J2098" s="114"/>
      <c r="K2098" s="133"/>
      <c r="M2098" s="16"/>
      <c r="N2098" s="16"/>
      <c r="Q2098" s="17" t="str">
        <f>IF(ISNA(VLOOKUP(AC2098,#REF!,1)),"//","")</f>
        <v/>
      </c>
      <c r="S2098" s="116"/>
      <c r="T2098" s="110"/>
      <c r="U2098" s="117"/>
      <c r="V2098" s="117"/>
      <c r="W2098" s="44" t="str">
        <f t="shared" si="538"/>
        <v/>
      </c>
      <c r="X2098" s="25" t="str">
        <f t="shared" si="539"/>
        <v/>
      </c>
      <c r="Y2098" s="1">
        <f t="shared" si="540"/>
        <v>0</v>
      </c>
      <c r="Z2098">
        <f t="shared" si="541"/>
        <v>0</v>
      </c>
      <c r="AA2098" s="161" t="str">
        <f>IF(ISNA(VLOOKUP(X2098,Sheet2!J:J,1,0)),"//","")</f>
        <v/>
      </c>
      <c r="AC2098" s="110"/>
    </row>
    <row r="2099" spans="1:29" s="17" customFormat="1">
      <c r="A2099" s="110"/>
      <c r="B2099" s="111"/>
      <c r="C2099" s="112"/>
      <c r="D2099" s="112"/>
      <c r="E2099" s="114"/>
      <c r="F2099" s="114"/>
      <c r="G2099" s="132"/>
      <c r="H2099" s="132"/>
      <c r="I2099" s="114"/>
      <c r="J2099" s="114"/>
      <c r="K2099" s="133"/>
      <c r="M2099" s="16"/>
      <c r="N2099" s="16"/>
      <c r="Q2099" s="17" t="str">
        <f>IF(ISNA(VLOOKUP(AC2099,#REF!,1)),"//","")</f>
        <v/>
      </c>
      <c r="S2099" s="116"/>
      <c r="T2099" s="110"/>
      <c r="U2099" s="117"/>
      <c r="V2099" s="117"/>
      <c r="W2099" s="44" t="str">
        <f t="shared" si="538"/>
        <v/>
      </c>
      <c r="X2099" s="25" t="str">
        <f t="shared" si="539"/>
        <v/>
      </c>
      <c r="Y2099" s="1">
        <f t="shared" si="540"/>
        <v>0</v>
      </c>
      <c r="Z2099">
        <f t="shared" si="541"/>
        <v>0</v>
      </c>
      <c r="AA2099" s="161" t="str">
        <f>IF(ISNA(VLOOKUP(X2099,Sheet2!J:J,1,0)),"//","")</f>
        <v/>
      </c>
      <c r="AC2099" s="110"/>
    </row>
    <row r="2100" spans="1:29">
      <c r="Q2100" s="9" t="str">
        <f>IF(ISNA(VLOOKUP(AC2100,#REF!,1)),"//","")</f>
        <v/>
      </c>
      <c r="AA2100" s="161" t="str">
        <f>IF(ISNA(VLOOKUP(X2100,Sheet2!J:J,1,0)),"//","")</f>
        <v>//</v>
      </c>
    </row>
    <row r="2101" spans="1:29"/>
    <row r="2102" spans="1:29"/>
    <row r="2103" spans="1:29"/>
    <row r="2104" spans="1:29"/>
    <row r="2105" spans="1:29"/>
    <row r="2106" spans="1:29"/>
    <row r="2107" spans="1:29"/>
    <row r="2108" spans="1:29"/>
    <row r="2109" spans="1:29"/>
    <row r="2110" spans="1:29"/>
    <row r="2111" spans="1:29"/>
    <row r="2112" spans="1:29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</sheetData>
  <autoFilter ref="A1:AD2100" xr:uid="{7F87C574-9EAC-1947-98A3-1BB1CBFF73E1}"/>
  <sortState xmlns:xlrd2="http://schemas.microsoft.com/office/spreadsheetml/2017/richdata2" ref="A1816:Z2030">
    <sortCondition ref="T1816:T2030"/>
  </sortState>
  <conditionalFormatting sqref="O2100:P1048576 R2100:V1048576">
    <cfRule type="cellIs" dxfId="1317" priority="2848" operator="greaterThan">
      <formula>0</formula>
    </cfRule>
  </conditionalFormatting>
  <conditionalFormatting sqref="J1:J2 L66:N66 L895:N895 L94 L91 J1912:J1934 J1938:J1945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5 J2100:J1048576 J56:K60 J63:K70 J72:K74 K76:K81 J76:J80 K83:K105 K107:K117 J107:J113 J417:J439 J1469:K1469 K1494:K1499 K1539:K1555 K1536:K1537 K1579:K1581 K1612 K1623:K1651 K1729:K1765 K1769:K1778 J1947:J1953 J1897 K572:K634 K1780:K1795 K1653:K1669 K1723:K1725 K1557:K1577 K1671:K1683 K1501:K1508 J1813:K1815 K1584:K1586 K1614:K1621 J6:K42 J44:K53 J182:J214 J1238:K1306 K1444 J1445:K1451 K1452:K1467 J1471:K1484 K1485:K1492 J1823:K1831 J1959:J1991 J216:J228 J1871:K1879 K1588:K1610 J1350:K1428 J2032:K2034 J1904:K1904 K1959:K2008 J1889:K1895 K2010:K2030 J452:J476 K1685:K1719 K1511:K1534">
    <cfRule type="containsText" dxfId="1316" priority="2846" operator="containsText" text="DISABLED">
      <formula>NOT(ISERROR(SEARCH("DISABLED",J1)))</formula>
    </cfRule>
    <cfRule type="containsText" dxfId="1315" priority="2847" operator="containsText" text="ENABLED">
      <formula>NOT(ISERROR(SEARCH("ENABLED",J1)))</formula>
    </cfRule>
  </conditionalFormatting>
  <conditionalFormatting sqref="J3:J4">
    <cfRule type="containsText" dxfId="1314" priority="2844" operator="containsText" text="DISABLED">
      <formula>NOT(ISERROR(SEARCH("DISABLED",J3)))</formula>
    </cfRule>
    <cfRule type="containsText" dxfId="1313" priority="2845" operator="containsText" text="ENABLED">
      <formula>NOT(ISERROR(SEARCH("ENABLED",J3)))</formula>
    </cfRule>
  </conditionalFormatting>
  <conditionalFormatting sqref="O2:P2 R2:V2">
    <cfRule type="cellIs" dxfId="1312" priority="2842" operator="greaterThan">
      <formula>0</formula>
    </cfRule>
  </conditionalFormatting>
  <conditionalFormatting sqref="W2100:W1048576">
    <cfRule type="cellIs" dxfId="1311" priority="2841" operator="greaterThan">
      <formula>0</formula>
    </cfRule>
  </conditionalFormatting>
  <conditionalFormatting sqref="W2">
    <cfRule type="cellIs" dxfId="1310" priority="2839" operator="greaterThan">
      <formula>0</formula>
    </cfRule>
  </conditionalFormatting>
  <conditionalFormatting sqref="J2010">
    <cfRule type="containsText" dxfId="1309" priority="2829" operator="containsText" text="DISABLED">
      <formula>NOT(ISERROR(SEARCH("DISABLED",J2010)))</formula>
    </cfRule>
    <cfRule type="containsText" dxfId="1308" priority="2830" operator="containsText" text="ENABLED">
      <formula>NOT(ISERROR(SEARCH("ENABLED",J2010)))</formula>
    </cfRule>
  </conditionalFormatting>
  <conditionalFormatting sqref="J2011">
    <cfRule type="containsText" dxfId="1307" priority="2815" operator="containsText" text="DISABLED">
      <formula>NOT(ISERROR(SEARCH("DISABLED",J2011)))</formula>
    </cfRule>
    <cfRule type="containsText" dxfId="1306" priority="2816" operator="containsText" text="ENABLED">
      <formula>NOT(ISERROR(SEARCH("ENABLED",J2011)))</formula>
    </cfRule>
  </conditionalFormatting>
  <conditionalFormatting sqref="J2012">
    <cfRule type="containsText" dxfId="1305" priority="2813" operator="containsText" text="DISABLED">
      <formula>NOT(ISERROR(SEARCH("DISABLED",J2012)))</formula>
    </cfRule>
    <cfRule type="containsText" dxfId="1304" priority="2814" operator="containsText" text="ENABLED">
      <formula>NOT(ISERROR(SEARCH("ENABLED",J2012)))</formula>
    </cfRule>
  </conditionalFormatting>
  <conditionalFormatting sqref="J1911">
    <cfRule type="containsText" dxfId="1303" priority="2807" operator="containsText" text="DISABLED">
      <formula>NOT(ISERROR(SEARCH("DISABLED",J1911)))</formula>
    </cfRule>
    <cfRule type="containsText" dxfId="1302" priority="2808" operator="containsText" text="ENABLED">
      <formula>NOT(ISERROR(SEARCH("ENABLED",J1911)))</formula>
    </cfRule>
  </conditionalFormatting>
  <conditionalFormatting sqref="J2014:J2020">
    <cfRule type="containsText" dxfId="1301" priority="2805" operator="containsText" text="DISABLED">
      <formula>NOT(ISERROR(SEARCH("DISABLED",J2014)))</formula>
    </cfRule>
    <cfRule type="containsText" dxfId="1300" priority="2806" operator="containsText" text="ENABLED">
      <formula>NOT(ISERROR(SEARCH("ENABLED",J2014)))</formula>
    </cfRule>
  </conditionalFormatting>
  <conditionalFormatting sqref="J2021">
    <cfRule type="containsText" dxfId="1299" priority="2803" operator="containsText" text="DISABLED">
      <formula>NOT(ISERROR(SEARCH("DISABLED",J2021)))</formula>
    </cfRule>
    <cfRule type="containsText" dxfId="1298" priority="2804" operator="containsText" text="ENABLED">
      <formula>NOT(ISERROR(SEARCH("ENABLED",J2021)))</formula>
    </cfRule>
  </conditionalFormatting>
  <conditionalFormatting sqref="J2023">
    <cfRule type="containsText" dxfId="1297" priority="2797" operator="containsText" text="DISABLED">
      <formula>NOT(ISERROR(SEARCH("DISABLED",J2023)))</formula>
    </cfRule>
    <cfRule type="containsText" dxfId="1296" priority="2798" operator="containsText" text="ENABLED">
      <formula>NOT(ISERROR(SEARCH("ENABLED",J2023)))</formula>
    </cfRule>
  </conditionalFormatting>
  <conditionalFormatting sqref="J2024:J2026">
    <cfRule type="containsText" dxfId="1295" priority="2795" operator="containsText" text="DISABLED">
      <formula>NOT(ISERROR(SEARCH("DISABLED",J2024)))</formula>
    </cfRule>
    <cfRule type="containsText" dxfId="1294" priority="2796" operator="containsText" text="ENABLED">
      <formula>NOT(ISERROR(SEARCH("ENABLED",J2024)))</formula>
    </cfRule>
  </conditionalFormatting>
  <conditionalFormatting sqref="J2027">
    <cfRule type="containsText" dxfId="1293" priority="2793" operator="containsText" text="DISABLED">
      <formula>NOT(ISERROR(SEARCH("DISABLED",J2027)))</formula>
    </cfRule>
    <cfRule type="containsText" dxfId="1292" priority="2794" operator="containsText" text="ENABLED">
      <formula>NOT(ISERROR(SEARCH("ENABLED",J2027)))</formula>
    </cfRule>
  </conditionalFormatting>
  <conditionalFormatting sqref="J2030">
    <cfRule type="containsText" dxfId="1291" priority="2787" operator="containsText" text="DISABLED">
      <formula>NOT(ISERROR(SEARCH("DISABLED",J2030)))</formula>
    </cfRule>
    <cfRule type="containsText" dxfId="1290" priority="2788" operator="containsText" text="ENABLED">
      <formula>NOT(ISERROR(SEARCH("ENABLED",J2030)))</formula>
    </cfRule>
  </conditionalFormatting>
  <conditionalFormatting sqref="J863:J864">
    <cfRule type="containsText" dxfId="1289" priority="2781" operator="containsText" text="DISABLED">
      <formula>NOT(ISERROR(SEARCH("DISABLED",J863)))</formula>
    </cfRule>
    <cfRule type="containsText" dxfId="1288" priority="2782" operator="containsText" text="ENABLED">
      <formula>NOT(ISERROR(SEARCH("ENABLED",J863)))</formula>
    </cfRule>
  </conditionalFormatting>
  <conditionalFormatting sqref="J81">
    <cfRule type="containsText" dxfId="1287" priority="2767" operator="containsText" text="DISABLED">
      <formula>NOT(ISERROR(SEARCH("DISABLED",J81)))</formula>
    </cfRule>
    <cfRule type="containsText" dxfId="1286" priority="2768" operator="containsText" text="ENABLED">
      <formula>NOT(ISERROR(SEARCH("ENABLED",J81)))</formula>
    </cfRule>
  </conditionalFormatting>
  <conditionalFormatting sqref="J103">
    <cfRule type="containsText" dxfId="1285" priority="2763" operator="containsText" text="DISABLED">
      <formula>NOT(ISERROR(SEARCH("DISABLED",J103)))</formula>
    </cfRule>
    <cfRule type="containsText" dxfId="1284" priority="2764" operator="containsText" text="ENABLED">
      <formula>NOT(ISERROR(SEARCH("ENABLED",J103)))</formula>
    </cfRule>
  </conditionalFormatting>
  <conditionalFormatting sqref="J155">
    <cfRule type="containsText" dxfId="1283" priority="2755" operator="containsText" text="DISABLED">
      <formula>NOT(ISERROR(SEARCH("DISABLED",J155)))</formula>
    </cfRule>
    <cfRule type="containsText" dxfId="1282" priority="2756" operator="containsText" text="ENABLED">
      <formula>NOT(ISERROR(SEARCH("ENABLED",J155)))</formula>
    </cfRule>
  </conditionalFormatting>
  <conditionalFormatting sqref="J263">
    <cfRule type="containsText" dxfId="1281" priority="2753" operator="containsText" text="DISABLED">
      <formula>NOT(ISERROR(SEARCH("DISABLED",J263)))</formula>
    </cfRule>
    <cfRule type="containsText" dxfId="1280" priority="2754" operator="containsText" text="ENABLED">
      <formula>NOT(ISERROR(SEARCH("ENABLED",J263)))</formula>
    </cfRule>
  </conditionalFormatting>
  <conditionalFormatting sqref="J573">
    <cfRule type="containsText" dxfId="1279" priority="2727" operator="containsText" text="DISABLED">
      <formula>NOT(ISERROR(SEARCH("DISABLED",J573)))</formula>
    </cfRule>
    <cfRule type="containsText" dxfId="1278" priority="2728" operator="containsText" text="ENABLED">
      <formula>NOT(ISERROR(SEARCH("ENABLED",J573)))</formula>
    </cfRule>
  </conditionalFormatting>
  <conditionalFormatting sqref="J613">
    <cfRule type="containsText" dxfId="1277" priority="2723" operator="containsText" text="DISABLED">
      <formula>NOT(ISERROR(SEARCH("DISABLED",J613)))</formula>
    </cfRule>
    <cfRule type="containsText" dxfId="1276" priority="2724" operator="containsText" text="ENABLED">
      <formula>NOT(ISERROR(SEARCH("ENABLED",J613)))</formula>
    </cfRule>
  </conditionalFormatting>
  <conditionalFormatting sqref="J654">
    <cfRule type="containsText" dxfId="1275" priority="2721" operator="containsText" text="DISABLED">
      <formula>NOT(ISERROR(SEARCH("DISABLED",J654)))</formula>
    </cfRule>
    <cfRule type="containsText" dxfId="1274" priority="2722" operator="containsText" text="ENABLED">
      <formula>NOT(ISERROR(SEARCH("ENABLED",J654)))</formula>
    </cfRule>
  </conditionalFormatting>
  <conditionalFormatting sqref="J977">
    <cfRule type="containsText" dxfId="1273" priority="2717" operator="containsText" text="DISABLED">
      <formula>NOT(ISERROR(SEARCH("DISABLED",J977)))</formula>
    </cfRule>
    <cfRule type="containsText" dxfId="1272" priority="2718" operator="containsText" text="ENABLED">
      <formula>NOT(ISERROR(SEARCH("ENABLED",J977)))</formula>
    </cfRule>
  </conditionalFormatting>
  <conditionalFormatting sqref="J805:J807">
    <cfRule type="containsText" dxfId="1271" priority="2697" operator="containsText" text="DISABLED">
      <formula>NOT(ISERROR(SEARCH("DISABLED",J805)))</formula>
    </cfRule>
    <cfRule type="containsText" dxfId="1270" priority="2698" operator="containsText" text="ENABLED">
      <formula>NOT(ISERROR(SEARCH("ENABLED",J805)))</formula>
    </cfRule>
  </conditionalFormatting>
  <conditionalFormatting sqref="J1935">
    <cfRule type="containsText" dxfId="1269" priority="2689" operator="containsText" text="DISABLED">
      <formula>NOT(ISERROR(SEARCH("DISABLED",J1935)))</formula>
    </cfRule>
    <cfRule type="containsText" dxfId="1268" priority="2690" operator="containsText" text="ENABLED">
      <formula>NOT(ISERROR(SEARCH("ENABLED",J1935)))</formula>
    </cfRule>
  </conditionalFormatting>
  <conditionalFormatting sqref="J101:J102">
    <cfRule type="containsText" dxfId="1267" priority="2671" operator="containsText" text="DISABLED">
      <formula>NOT(ISERROR(SEARCH("DISABLED",J101)))</formula>
    </cfRule>
    <cfRule type="containsText" dxfId="1266" priority="2672" operator="containsText" text="ENABLED">
      <formula>NOT(ISERROR(SEARCH("ENABLED",J101)))</formula>
    </cfRule>
  </conditionalFormatting>
  <conditionalFormatting sqref="J2022">
    <cfRule type="containsText" dxfId="1265" priority="2665" operator="containsText" text="DISABLED">
      <formula>NOT(ISERROR(SEARCH("DISABLED",J2022)))</formula>
    </cfRule>
    <cfRule type="containsText" dxfId="1264" priority="2666" operator="containsText" text="ENABLED">
      <formula>NOT(ISERROR(SEARCH("ENABLED",J2022)))</formula>
    </cfRule>
  </conditionalFormatting>
  <conditionalFormatting sqref="J114">
    <cfRule type="containsText" dxfId="1263" priority="2663" operator="containsText" text="DISABLED">
      <formula>NOT(ISERROR(SEARCH("DISABLED",J114)))</formula>
    </cfRule>
    <cfRule type="containsText" dxfId="1262" priority="2664" operator="containsText" text="ENABLED">
      <formula>NOT(ISERROR(SEARCH("ENABLED",J114)))</formula>
    </cfRule>
  </conditionalFormatting>
  <conditionalFormatting sqref="J181">
    <cfRule type="containsText" dxfId="1261" priority="2661" operator="containsText" text="DISABLED">
      <formula>NOT(ISERROR(SEARCH("DISABLED",J181)))</formula>
    </cfRule>
    <cfRule type="containsText" dxfId="1260" priority="2662" operator="containsText" text="ENABLED">
      <formula>NOT(ISERROR(SEARCH("ENABLED",J181)))</formula>
    </cfRule>
  </conditionalFormatting>
  <conditionalFormatting sqref="J642">
    <cfRule type="containsText" dxfId="1259" priority="2657" operator="containsText" text="DISABLED">
      <formula>NOT(ISERROR(SEARCH("DISABLED",J642)))</formula>
    </cfRule>
    <cfRule type="containsText" dxfId="1258" priority="2658" operator="containsText" text="ENABLED">
      <formula>NOT(ISERROR(SEARCH("ENABLED",J642)))</formula>
    </cfRule>
  </conditionalFormatting>
  <conditionalFormatting sqref="J347:J348">
    <cfRule type="containsText" dxfId="1257" priority="2649" operator="containsText" text="DISABLED">
      <formula>NOT(ISERROR(SEARCH("DISABLED",J347)))</formula>
    </cfRule>
    <cfRule type="containsText" dxfId="1256" priority="2650" operator="containsText" text="ENABLED">
      <formula>NOT(ISERROR(SEARCH("ENABLED",J347)))</formula>
    </cfRule>
  </conditionalFormatting>
  <conditionalFormatting sqref="J421">
    <cfRule type="containsText" dxfId="1255" priority="2647" operator="containsText" text="DISABLED">
      <formula>NOT(ISERROR(SEARCH("DISABLED",J421)))</formula>
    </cfRule>
    <cfRule type="containsText" dxfId="1254" priority="2648" operator="containsText" text="ENABLED">
      <formula>NOT(ISERROR(SEARCH("ENABLED",J421)))</formula>
    </cfRule>
  </conditionalFormatting>
  <conditionalFormatting sqref="J802">
    <cfRule type="containsText" dxfId="1253" priority="2633" operator="containsText" text="DISABLED">
      <formula>NOT(ISERROR(SEARCH("DISABLED",J802)))</formula>
    </cfRule>
    <cfRule type="containsText" dxfId="1252" priority="2634" operator="containsText" text="ENABLED">
      <formula>NOT(ISERROR(SEARCH("ENABLED",J802)))</formula>
    </cfRule>
  </conditionalFormatting>
  <conditionalFormatting sqref="J803">
    <cfRule type="containsText" dxfId="1251" priority="2631" operator="containsText" text="DISABLED">
      <formula>NOT(ISERROR(SEARCH("DISABLED",J803)))</formula>
    </cfRule>
    <cfRule type="containsText" dxfId="1250" priority="2632" operator="containsText" text="ENABLED">
      <formula>NOT(ISERROR(SEARCH("ENABLED",J803)))</formula>
    </cfRule>
  </conditionalFormatting>
  <conditionalFormatting sqref="X1:X4 X1822:X2087 X2095:X1048576 X6:X1198 X1813:X1820 X1809:X1810 X1440:X1806 X1200:X1437">
    <cfRule type="notContainsBlanks" dxfId="1249" priority="2626">
      <formula>LEN(TRIM(X1))&gt;0</formula>
    </cfRule>
  </conditionalFormatting>
  <conditionalFormatting sqref="J2013">
    <cfRule type="containsText" dxfId="1248" priority="2577" operator="containsText" text="DISABLED">
      <formula>NOT(ISERROR(SEARCH("DISABLED",J2013)))</formula>
    </cfRule>
    <cfRule type="containsText" dxfId="1247" priority="2578" operator="containsText" text="ENABLED">
      <formula>NOT(ISERROR(SEARCH("ENABLED",J2013)))</formula>
    </cfRule>
  </conditionalFormatting>
  <conditionalFormatting sqref="X2013">
    <cfRule type="notContainsBlanks" dxfId="1246" priority="2576">
      <formula>LEN(TRIM(X2013))&gt;0</formula>
    </cfRule>
  </conditionalFormatting>
  <conditionalFormatting sqref="K1938:K1945 K485:K524 K1:K4 K119 K232:K383 K1882:K1887 K1955 K2100:K1048576 K411:K439 K1947:K1953 K1897 K137:K214 K1905:K1935 K216:K228 K452:K476">
    <cfRule type="containsText" dxfId="1245" priority="2568" operator="containsText" text="DISABLED">
      <formula>NOT(ISERROR(SEARCH("DISABLED",K1)))</formula>
    </cfRule>
    <cfRule type="containsText" dxfId="1244" priority="2569" operator="containsText" text="ENABLED">
      <formula>NOT(ISERROR(SEARCH("ENABLED",K1)))</formula>
    </cfRule>
  </conditionalFormatting>
  <conditionalFormatting sqref="J1936">
    <cfRule type="containsText" dxfId="1243" priority="2563" operator="containsText" text="DISABLED">
      <formula>NOT(ISERROR(SEARCH("DISABLED",J1936)))</formula>
    </cfRule>
    <cfRule type="containsText" dxfId="1242" priority="2564" operator="containsText" text="ENABLED">
      <formula>NOT(ISERROR(SEARCH("ENABLED",J1936)))</formula>
    </cfRule>
  </conditionalFormatting>
  <conditionalFormatting sqref="X1936">
    <cfRule type="notContainsBlanks" dxfId="1241" priority="2562">
      <formula>LEN(TRIM(X1936))&gt;0</formula>
    </cfRule>
  </conditionalFormatting>
  <conditionalFormatting sqref="K1936">
    <cfRule type="containsText" dxfId="1240" priority="2559" operator="containsText" text="DISABLED">
      <formula>NOT(ISERROR(SEARCH("DISABLED",K1936)))</formula>
    </cfRule>
    <cfRule type="containsText" dxfId="1239" priority="2560" operator="containsText" text="ENABLED">
      <formula>NOT(ISERROR(SEARCH("ENABLED",K1936)))</formula>
    </cfRule>
  </conditionalFormatting>
  <conditionalFormatting sqref="J1937">
    <cfRule type="containsText" dxfId="1238" priority="2557" operator="containsText" text="DISABLED">
      <formula>NOT(ISERROR(SEARCH("DISABLED",J1937)))</formula>
    </cfRule>
    <cfRule type="containsText" dxfId="1237" priority="2558" operator="containsText" text="ENABLED">
      <formula>NOT(ISERROR(SEARCH("ENABLED",J1937)))</formula>
    </cfRule>
  </conditionalFormatting>
  <conditionalFormatting sqref="X1937">
    <cfRule type="notContainsBlanks" dxfId="1236" priority="2556">
      <formula>LEN(TRIM(X1937))&gt;0</formula>
    </cfRule>
  </conditionalFormatting>
  <conditionalFormatting sqref="K1937">
    <cfRule type="containsText" dxfId="1235" priority="2553" operator="containsText" text="DISABLED">
      <formula>NOT(ISERROR(SEARCH("DISABLED",K1937)))</formula>
    </cfRule>
    <cfRule type="containsText" dxfId="1234" priority="2554" operator="containsText" text="ENABLED">
      <formula>NOT(ISERROR(SEARCH("ENABLED",K1937)))</formula>
    </cfRule>
  </conditionalFormatting>
  <conditionalFormatting sqref="J1880">
    <cfRule type="containsText" dxfId="1233" priority="2546" operator="containsText" text="DISABLED">
      <formula>NOT(ISERROR(SEARCH("DISABLED",J1880)))</formula>
    </cfRule>
    <cfRule type="containsText" dxfId="1232" priority="2547" operator="containsText" text="ENABLED">
      <formula>NOT(ISERROR(SEARCH("ENABLED",J1880)))</formula>
    </cfRule>
  </conditionalFormatting>
  <conditionalFormatting sqref="K1880">
    <cfRule type="containsText" dxfId="1231" priority="2543" operator="containsText" text="DISABLED">
      <formula>NOT(ISERROR(SEARCH("DISABLED",K1880)))</formula>
    </cfRule>
    <cfRule type="containsText" dxfId="1230" priority="2544" operator="containsText" text="ENABLED">
      <formula>NOT(ISERROR(SEARCH("ENABLED",K1880)))</formula>
    </cfRule>
  </conditionalFormatting>
  <conditionalFormatting sqref="J451">
    <cfRule type="containsText" dxfId="1229" priority="2541" operator="containsText" text="DISABLED">
      <formula>NOT(ISERROR(SEARCH("DISABLED",J451)))</formula>
    </cfRule>
    <cfRule type="containsText" dxfId="1228" priority="2542" operator="containsText" text="ENABLED">
      <formula>NOT(ISERROR(SEARCH("ENABLED",J451)))</formula>
    </cfRule>
  </conditionalFormatting>
  <conditionalFormatting sqref="X451">
    <cfRule type="notContainsBlanks" dxfId="1227" priority="2540">
      <formula>LEN(TRIM(X451))&gt;0</formula>
    </cfRule>
  </conditionalFormatting>
  <conditionalFormatting sqref="K451">
    <cfRule type="containsText" dxfId="1226" priority="2537" operator="containsText" text="DISABLED">
      <formula>NOT(ISERROR(SEARCH("DISABLED",K451)))</formula>
    </cfRule>
    <cfRule type="containsText" dxfId="1225" priority="2538" operator="containsText" text="ENABLED">
      <formula>NOT(ISERROR(SEARCH("ENABLED",K451)))</formula>
    </cfRule>
  </conditionalFormatting>
  <conditionalFormatting sqref="X484">
    <cfRule type="notContainsBlanks" dxfId="1224" priority="2534">
      <formula>LEN(TRIM(X484))&gt;0</formula>
    </cfRule>
  </conditionalFormatting>
  <conditionalFormatting sqref="K484">
    <cfRule type="containsText" dxfId="1223" priority="2531" operator="containsText" text="DISABLED">
      <formula>NOT(ISERROR(SEARCH("DISABLED",K484)))</formula>
    </cfRule>
    <cfRule type="containsText" dxfId="1222" priority="2532" operator="containsText" text="ENABLED">
      <formula>NOT(ISERROR(SEARCH("ENABLED",K484)))</formula>
    </cfRule>
  </conditionalFormatting>
  <conditionalFormatting sqref="J551">
    <cfRule type="containsText" dxfId="1221" priority="2529" operator="containsText" text="DISABLED">
      <formula>NOT(ISERROR(SEARCH("DISABLED",J551)))</formula>
    </cfRule>
    <cfRule type="containsText" dxfId="1220" priority="2530" operator="containsText" text="ENABLED">
      <formula>NOT(ISERROR(SEARCH("ENABLED",J551)))</formula>
    </cfRule>
  </conditionalFormatting>
  <conditionalFormatting sqref="X551">
    <cfRule type="notContainsBlanks" dxfId="1219" priority="2528">
      <formula>LEN(TRIM(X551))&gt;0</formula>
    </cfRule>
  </conditionalFormatting>
  <conditionalFormatting sqref="K551">
    <cfRule type="containsText" dxfId="1218" priority="2525" operator="containsText" text="DISABLED">
      <formula>NOT(ISERROR(SEARCH("DISABLED",K551)))</formula>
    </cfRule>
    <cfRule type="containsText" dxfId="1217" priority="2526" operator="containsText" text="ENABLED">
      <formula>NOT(ISERROR(SEARCH("ENABLED",K551)))</formula>
    </cfRule>
  </conditionalFormatting>
  <conditionalFormatting sqref="J636">
    <cfRule type="containsText" dxfId="1216" priority="2521" operator="containsText" text="DISABLED">
      <formula>NOT(ISERROR(SEARCH("DISABLED",J636)))</formula>
    </cfRule>
    <cfRule type="containsText" dxfId="1215" priority="2522" operator="containsText" text="ENABLED">
      <formula>NOT(ISERROR(SEARCH("ENABLED",J636)))</formula>
    </cfRule>
  </conditionalFormatting>
  <conditionalFormatting sqref="X636">
    <cfRule type="notContainsBlanks" dxfId="1214" priority="2520">
      <formula>LEN(TRIM(X636))&gt;0</formula>
    </cfRule>
  </conditionalFormatting>
  <conditionalFormatting sqref="K636">
    <cfRule type="containsText" dxfId="1213" priority="2517" operator="containsText" text="DISABLED">
      <formula>NOT(ISERROR(SEARCH("DISABLED",K636)))</formula>
    </cfRule>
    <cfRule type="containsText" dxfId="1212" priority="2518" operator="containsText" text="ENABLED">
      <formula>NOT(ISERROR(SEARCH("ENABLED",K636)))</formula>
    </cfRule>
  </conditionalFormatting>
  <conditionalFormatting sqref="J641">
    <cfRule type="containsText" dxfId="1211" priority="2515" operator="containsText" text="DISABLED">
      <formula>NOT(ISERROR(SEARCH("DISABLED",J641)))</formula>
    </cfRule>
    <cfRule type="containsText" dxfId="1210" priority="2516" operator="containsText" text="ENABLED">
      <formula>NOT(ISERROR(SEARCH("ENABLED",J641)))</formula>
    </cfRule>
  </conditionalFormatting>
  <conditionalFormatting sqref="X641">
    <cfRule type="notContainsBlanks" dxfId="1209" priority="2514">
      <formula>LEN(TRIM(X641))&gt;0</formula>
    </cfRule>
  </conditionalFormatting>
  <conditionalFormatting sqref="K641">
    <cfRule type="containsText" dxfId="1208" priority="2511" operator="containsText" text="DISABLED">
      <formula>NOT(ISERROR(SEARCH("DISABLED",K641)))</formula>
    </cfRule>
    <cfRule type="containsText" dxfId="1207" priority="2512" operator="containsText" text="ENABLED">
      <formula>NOT(ISERROR(SEARCH("ENABLED",K641)))</formula>
    </cfRule>
  </conditionalFormatting>
  <conditionalFormatting sqref="J648">
    <cfRule type="containsText" dxfId="1206" priority="2503" operator="containsText" text="DISABLED">
      <formula>NOT(ISERROR(SEARCH("DISABLED",J648)))</formula>
    </cfRule>
    <cfRule type="containsText" dxfId="1205" priority="2504" operator="containsText" text="ENABLED">
      <formula>NOT(ISERROR(SEARCH("ENABLED",J648)))</formula>
    </cfRule>
  </conditionalFormatting>
  <conditionalFormatting sqref="X648">
    <cfRule type="notContainsBlanks" dxfId="1204" priority="2502">
      <formula>LEN(TRIM(X648))&gt;0</formula>
    </cfRule>
  </conditionalFormatting>
  <conditionalFormatting sqref="K648">
    <cfRule type="containsText" dxfId="1203" priority="2499" operator="containsText" text="DISABLED">
      <formula>NOT(ISERROR(SEARCH("DISABLED",K648)))</formula>
    </cfRule>
    <cfRule type="containsText" dxfId="1202" priority="2500" operator="containsText" text="ENABLED">
      <formula>NOT(ISERROR(SEARCH("ENABLED",K648)))</formula>
    </cfRule>
  </conditionalFormatting>
  <conditionalFormatting sqref="J656">
    <cfRule type="containsText" dxfId="1201" priority="2497" operator="containsText" text="DISABLED">
      <formula>NOT(ISERROR(SEARCH("DISABLED",J656)))</formula>
    </cfRule>
    <cfRule type="containsText" dxfId="1200" priority="2498" operator="containsText" text="ENABLED">
      <formula>NOT(ISERROR(SEARCH("ENABLED",J656)))</formula>
    </cfRule>
  </conditionalFormatting>
  <conditionalFormatting sqref="X656">
    <cfRule type="notContainsBlanks" dxfId="1199" priority="2496">
      <formula>LEN(TRIM(X656))&gt;0</formula>
    </cfRule>
  </conditionalFormatting>
  <conditionalFormatting sqref="K656">
    <cfRule type="containsText" dxfId="1198" priority="2493" operator="containsText" text="DISABLED">
      <formula>NOT(ISERROR(SEARCH("DISABLED",K656)))</formula>
    </cfRule>
    <cfRule type="containsText" dxfId="1197" priority="2494" operator="containsText" text="ENABLED">
      <formula>NOT(ISERROR(SEARCH("ENABLED",K656)))</formula>
    </cfRule>
  </conditionalFormatting>
  <conditionalFormatting sqref="J660">
    <cfRule type="containsText" dxfId="1196" priority="2491" operator="containsText" text="DISABLED">
      <formula>NOT(ISERROR(SEARCH("DISABLED",J660)))</formula>
    </cfRule>
    <cfRule type="containsText" dxfId="1195" priority="2492" operator="containsText" text="ENABLED">
      <formula>NOT(ISERROR(SEARCH("ENABLED",J660)))</formula>
    </cfRule>
  </conditionalFormatting>
  <conditionalFormatting sqref="X660">
    <cfRule type="notContainsBlanks" dxfId="1194" priority="2490">
      <formula>LEN(TRIM(X660))&gt;0</formula>
    </cfRule>
  </conditionalFormatting>
  <conditionalFormatting sqref="K660">
    <cfRule type="containsText" dxfId="1193" priority="2487" operator="containsText" text="DISABLED">
      <formula>NOT(ISERROR(SEARCH("DISABLED",K660)))</formula>
    </cfRule>
    <cfRule type="containsText" dxfId="1192" priority="2488" operator="containsText" text="ENABLED">
      <formula>NOT(ISERROR(SEARCH("ENABLED",K660)))</formula>
    </cfRule>
  </conditionalFormatting>
  <conditionalFormatting sqref="J663">
    <cfRule type="containsText" dxfId="1191" priority="2485" operator="containsText" text="DISABLED">
      <formula>NOT(ISERROR(SEARCH("DISABLED",J663)))</formula>
    </cfRule>
    <cfRule type="containsText" dxfId="1190" priority="2486" operator="containsText" text="ENABLED">
      <formula>NOT(ISERROR(SEARCH("ENABLED",J663)))</formula>
    </cfRule>
  </conditionalFormatting>
  <conditionalFormatting sqref="X663">
    <cfRule type="notContainsBlanks" dxfId="1189" priority="2484">
      <formula>LEN(TRIM(X663))&gt;0</formula>
    </cfRule>
  </conditionalFormatting>
  <conditionalFormatting sqref="K663">
    <cfRule type="containsText" dxfId="1188" priority="2481" operator="containsText" text="DISABLED">
      <formula>NOT(ISERROR(SEARCH("DISABLED",K663)))</formula>
    </cfRule>
    <cfRule type="containsText" dxfId="1187" priority="2482" operator="containsText" text="ENABLED">
      <formula>NOT(ISERROR(SEARCH("ENABLED",K663)))</formula>
    </cfRule>
  </conditionalFormatting>
  <conditionalFormatting sqref="J665">
    <cfRule type="containsText" dxfId="1186" priority="2479" operator="containsText" text="DISABLED">
      <formula>NOT(ISERROR(SEARCH("DISABLED",J665)))</formula>
    </cfRule>
    <cfRule type="containsText" dxfId="1185" priority="2480" operator="containsText" text="ENABLED">
      <formula>NOT(ISERROR(SEARCH("ENABLED",J665)))</formula>
    </cfRule>
  </conditionalFormatting>
  <conditionalFormatting sqref="X665">
    <cfRule type="notContainsBlanks" dxfId="1184" priority="2478">
      <formula>LEN(TRIM(X665))&gt;0</formula>
    </cfRule>
  </conditionalFormatting>
  <conditionalFormatting sqref="K665">
    <cfRule type="containsText" dxfId="1183" priority="2475" operator="containsText" text="DISABLED">
      <formula>NOT(ISERROR(SEARCH("DISABLED",K665)))</formula>
    </cfRule>
    <cfRule type="containsText" dxfId="1182" priority="2476" operator="containsText" text="ENABLED">
      <formula>NOT(ISERROR(SEARCH("ENABLED",K665)))</formula>
    </cfRule>
  </conditionalFormatting>
  <conditionalFormatting sqref="J670">
    <cfRule type="containsText" dxfId="1181" priority="2473" operator="containsText" text="DISABLED">
      <formula>NOT(ISERROR(SEARCH("DISABLED",J670)))</formula>
    </cfRule>
    <cfRule type="containsText" dxfId="1180" priority="2474" operator="containsText" text="ENABLED">
      <formula>NOT(ISERROR(SEARCH("ENABLED",J670)))</formula>
    </cfRule>
  </conditionalFormatting>
  <conditionalFormatting sqref="X670">
    <cfRule type="notContainsBlanks" dxfId="1179" priority="2472">
      <formula>LEN(TRIM(X670))&gt;0</formula>
    </cfRule>
  </conditionalFormatting>
  <conditionalFormatting sqref="K670">
    <cfRule type="containsText" dxfId="1178" priority="2469" operator="containsText" text="DISABLED">
      <formula>NOT(ISERROR(SEARCH("DISABLED",K670)))</formula>
    </cfRule>
    <cfRule type="containsText" dxfId="1177" priority="2470" operator="containsText" text="ENABLED">
      <formula>NOT(ISERROR(SEARCH("ENABLED",K670)))</formula>
    </cfRule>
  </conditionalFormatting>
  <conditionalFormatting sqref="J712">
    <cfRule type="containsText" dxfId="1176" priority="2437" operator="containsText" text="DISABLED">
      <formula>NOT(ISERROR(SEARCH("DISABLED",J712)))</formula>
    </cfRule>
    <cfRule type="containsText" dxfId="1175" priority="2438" operator="containsText" text="ENABLED">
      <formula>NOT(ISERROR(SEARCH("ENABLED",J712)))</formula>
    </cfRule>
  </conditionalFormatting>
  <conditionalFormatting sqref="X712">
    <cfRule type="notContainsBlanks" dxfId="1174" priority="2436">
      <formula>LEN(TRIM(X712))&gt;0</formula>
    </cfRule>
  </conditionalFormatting>
  <conditionalFormatting sqref="K712">
    <cfRule type="containsText" dxfId="1173" priority="2433" operator="containsText" text="DISABLED">
      <formula>NOT(ISERROR(SEARCH("DISABLED",K712)))</formula>
    </cfRule>
    <cfRule type="containsText" dxfId="1172" priority="2434" operator="containsText" text="ENABLED">
      <formula>NOT(ISERROR(SEARCH("ENABLED",K712)))</formula>
    </cfRule>
  </conditionalFormatting>
  <conditionalFormatting sqref="J736">
    <cfRule type="containsText" dxfId="1171" priority="2431" operator="containsText" text="DISABLED">
      <formula>NOT(ISERROR(SEARCH("DISABLED",J736)))</formula>
    </cfRule>
    <cfRule type="containsText" dxfId="1170" priority="2432" operator="containsText" text="ENABLED">
      <formula>NOT(ISERROR(SEARCH("ENABLED",J736)))</formula>
    </cfRule>
  </conditionalFormatting>
  <conditionalFormatting sqref="X736">
    <cfRule type="notContainsBlanks" dxfId="1169" priority="2430">
      <formula>LEN(TRIM(X736))&gt;0</formula>
    </cfRule>
  </conditionalFormatting>
  <conditionalFormatting sqref="K736">
    <cfRule type="containsText" dxfId="1168" priority="2427" operator="containsText" text="DISABLED">
      <formula>NOT(ISERROR(SEARCH("DISABLED",K736)))</formula>
    </cfRule>
    <cfRule type="containsText" dxfId="1167" priority="2428" operator="containsText" text="ENABLED">
      <formula>NOT(ISERROR(SEARCH("ENABLED",K736)))</formula>
    </cfRule>
  </conditionalFormatting>
  <conditionalFormatting sqref="J792">
    <cfRule type="containsText" dxfId="1166" priority="2354" operator="containsText" text="DISABLED">
      <formula>NOT(ISERROR(SEARCH("DISABLED",J792)))</formula>
    </cfRule>
    <cfRule type="containsText" dxfId="1165" priority="2355" operator="containsText" text="ENABLED">
      <formula>NOT(ISERROR(SEARCH("ENABLED",J792)))</formula>
    </cfRule>
  </conditionalFormatting>
  <conditionalFormatting sqref="J762">
    <cfRule type="containsText" dxfId="1164" priority="2417" operator="containsText" text="DISABLED">
      <formula>NOT(ISERROR(SEARCH("DISABLED",J762)))</formula>
    </cfRule>
    <cfRule type="containsText" dxfId="1163" priority="2418" operator="containsText" text="ENABLED">
      <formula>NOT(ISERROR(SEARCH("ENABLED",J762)))</formula>
    </cfRule>
  </conditionalFormatting>
  <conditionalFormatting sqref="X762">
    <cfRule type="notContainsBlanks" dxfId="1162" priority="2416">
      <formula>LEN(TRIM(X762))&gt;0</formula>
    </cfRule>
  </conditionalFormatting>
  <conditionalFormatting sqref="K762">
    <cfRule type="containsText" dxfId="1161" priority="2413" operator="containsText" text="DISABLED">
      <formula>NOT(ISERROR(SEARCH("DISABLED",K762)))</formula>
    </cfRule>
    <cfRule type="containsText" dxfId="1160" priority="2414" operator="containsText" text="ENABLED">
      <formula>NOT(ISERROR(SEARCH("ENABLED",K762)))</formula>
    </cfRule>
  </conditionalFormatting>
  <conditionalFormatting sqref="K792">
    <cfRule type="containsText" dxfId="1159" priority="2350" operator="containsText" text="DISABLED">
      <formula>NOT(ISERROR(SEARCH("DISABLED",K792)))</formula>
    </cfRule>
    <cfRule type="containsText" dxfId="1158" priority="2351" operator="containsText" text="ENABLED">
      <formula>NOT(ISERROR(SEARCH("ENABLED",K792)))</formula>
    </cfRule>
  </conditionalFormatting>
  <conditionalFormatting sqref="J780">
    <cfRule type="containsText" dxfId="1157" priority="2396" operator="containsText" text="DISABLED">
      <formula>NOT(ISERROR(SEARCH("DISABLED",J780)))</formula>
    </cfRule>
    <cfRule type="containsText" dxfId="1156" priority="2397" operator="containsText" text="ENABLED">
      <formula>NOT(ISERROR(SEARCH("ENABLED",J780)))</formula>
    </cfRule>
  </conditionalFormatting>
  <conditionalFormatting sqref="X780">
    <cfRule type="notContainsBlanks" dxfId="1155" priority="2395">
      <formula>LEN(TRIM(X780))&gt;0</formula>
    </cfRule>
  </conditionalFormatting>
  <conditionalFormatting sqref="K780">
    <cfRule type="containsText" dxfId="1154" priority="2392" operator="containsText" text="DISABLED">
      <formula>NOT(ISERROR(SEARCH("DISABLED",K780)))</formula>
    </cfRule>
    <cfRule type="containsText" dxfId="1153" priority="2393" operator="containsText" text="ENABLED">
      <formula>NOT(ISERROR(SEARCH("ENABLED",K780)))</formula>
    </cfRule>
  </conditionalFormatting>
  <conditionalFormatting sqref="X792">
    <cfRule type="notContainsBlanks" dxfId="1152" priority="2353">
      <formula>LEN(TRIM(X792))&gt;0</formula>
    </cfRule>
  </conditionalFormatting>
  <conditionalFormatting sqref="J872">
    <cfRule type="containsText" dxfId="1151" priority="2312" operator="containsText" text="DISABLED">
      <formula>NOT(ISERROR(SEARCH("DISABLED",J872)))</formula>
    </cfRule>
    <cfRule type="containsText" dxfId="1150" priority="2313" operator="containsText" text="ENABLED">
      <formula>NOT(ISERROR(SEARCH("ENABLED",J872)))</formula>
    </cfRule>
  </conditionalFormatting>
  <conditionalFormatting sqref="X872">
    <cfRule type="notContainsBlanks" dxfId="1149" priority="2311">
      <formula>LEN(TRIM(X872))&gt;0</formula>
    </cfRule>
  </conditionalFormatting>
  <conditionalFormatting sqref="K872">
    <cfRule type="containsText" dxfId="1148" priority="2308" operator="containsText" text="DISABLED">
      <formula>NOT(ISERROR(SEARCH("DISABLED",K872)))</formula>
    </cfRule>
    <cfRule type="containsText" dxfId="1147" priority="2309" operator="containsText" text="ENABLED">
      <formula>NOT(ISERROR(SEARCH("ENABLED",K872)))</formula>
    </cfRule>
  </conditionalFormatting>
  <conditionalFormatting sqref="J970">
    <cfRule type="containsText" dxfId="1146" priority="2305" operator="containsText" text="DISABLED">
      <formula>NOT(ISERROR(SEARCH("DISABLED",J970)))</formula>
    </cfRule>
    <cfRule type="containsText" dxfId="1145" priority="2306" operator="containsText" text="ENABLED">
      <formula>NOT(ISERROR(SEARCH("ENABLED",J970)))</formula>
    </cfRule>
  </conditionalFormatting>
  <conditionalFormatting sqref="X970">
    <cfRule type="notContainsBlanks" dxfId="1144" priority="2304">
      <formula>LEN(TRIM(X970))&gt;0</formula>
    </cfRule>
  </conditionalFormatting>
  <conditionalFormatting sqref="K970">
    <cfRule type="containsText" dxfId="1143" priority="2301" operator="containsText" text="DISABLED">
      <formula>NOT(ISERROR(SEARCH("DISABLED",K970)))</formula>
    </cfRule>
    <cfRule type="containsText" dxfId="1142" priority="2302" operator="containsText" text="ENABLED">
      <formula>NOT(ISERROR(SEARCH("ENABLED",K970)))</formula>
    </cfRule>
  </conditionalFormatting>
  <conditionalFormatting sqref="J989">
    <cfRule type="containsText" dxfId="1141" priority="2298" operator="containsText" text="DISABLED">
      <formula>NOT(ISERROR(SEARCH("DISABLED",J989)))</formula>
    </cfRule>
    <cfRule type="containsText" dxfId="1140" priority="2299" operator="containsText" text="ENABLED">
      <formula>NOT(ISERROR(SEARCH("ENABLED",J989)))</formula>
    </cfRule>
  </conditionalFormatting>
  <conditionalFormatting sqref="X989">
    <cfRule type="notContainsBlanks" dxfId="1139" priority="2297">
      <formula>LEN(TRIM(X989))&gt;0</formula>
    </cfRule>
  </conditionalFormatting>
  <conditionalFormatting sqref="K989">
    <cfRule type="containsText" dxfId="1138" priority="2294" operator="containsText" text="DISABLED">
      <formula>NOT(ISERROR(SEARCH("DISABLED",K989)))</formula>
    </cfRule>
    <cfRule type="containsText" dxfId="1137" priority="2295" operator="containsText" text="ENABLED">
      <formula>NOT(ISERROR(SEARCH("ENABLED",K989)))</formula>
    </cfRule>
  </conditionalFormatting>
  <conditionalFormatting sqref="J1054">
    <cfRule type="containsText" dxfId="1136" priority="2284" operator="containsText" text="DISABLED">
      <formula>NOT(ISERROR(SEARCH("DISABLED",J1054)))</formula>
    </cfRule>
    <cfRule type="containsText" dxfId="1135" priority="2285" operator="containsText" text="ENABLED">
      <formula>NOT(ISERROR(SEARCH("ENABLED",J1054)))</formula>
    </cfRule>
  </conditionalFormatting>
  <conditionalFormatting sqref="X1054">
    <cfRule type="notContainsBlanks" dxfId="1134" priority="2283">
      <formula>LEN(TRIM(X1054))&gt;0</formula>
    </cfRule>
  </conditionalFormatting>
  <conditionalFormatting sqref="K1054">
    <cfRule type="containsText" dxfId="1133" priority="2280" operator="containsText" text="DISABLED">
      <formula>NOT(ISERROR(SEARCH("DISABLED",K1054)))</formula>
    </cfRule>
    <cfRule type="containsText" dxfId="1132" priority="2281" operator="containsText" text="ENABLED">
      <formula>NOT(ISERROR(SEARCH("ENABLED",K1054)))</formula>
    </cfRule>
  </conditionalFormatting>
  <conditionalFormatting sqref="J1068">
    <cfRule type="containsText" dxfId="1131" priority="2277" operator="containsText" text="DISABLED">
      <formula>NOT(ISERROR(SEARCH("DISABLED",J1068)))</formula>
    </cfRule>
    <cfRule type="containsText" dxfId="1130" priority="2278" operator="containsText" text="ENABLED">
      <formula>NOT(ISERROR(SEARCH("ENABLED",J1068)))</formula>
    </cfRule>
  </conditionalFormatting>
  <conditionalFormatting sqref="X1068">
    <cfRule type="notContainsBlanks" dxfId="1129" priority="2276">
      <formula>LEN(TRIM(X1068))&gt;0</formula>
    </cfRule>
  </conditionalFormatting>
  <conditionalFormatting sqref="K1068">
    <cfRule type="containsText" dxfId="1128" priority="2273" operator="containsText" text="DISABLED">
      <formula>NOT(ISERROR(SEARCH("DISABLED",K1068)))</formula>
    </cfRule>
    <cfRule type="containsText" dxfId="1127" priority="2274" operator="containsText" text="ENABLED">
      <formula>NOT(ISERROR(SEARCH("ENABLED",K1068)))</formula>
    </cfRule>
  </conditionalFormatting>
  <conditionalFormatting sqref="J1071">
    <cfRule type="containsText" dxfId="1126" priority="2270" operator="containsText" text="DISABLED">
      <formula>NOT(ISERROR(SEARCH("DISABLED",J1071)))</formula>
    </cfRule>
    <cfRule type="containsText" dxfId="1125" priority="2271" operator="containsText" text="ENABLED">
      <formula>NOT(ISERROR(SEARCH("ENABLED",J1071)))</formula>
    </cfRule>
  </conditionalFormatting>
  <conditionalFormatting sqref="X1071">
    <cfRule type="notContainsBlanks" dxfId="1124" priority="2269">
      <formula>LEN(TRIM(X1071))&gt;0</formula>
    </cfRule>
  </conditionalFormatting>
  <conditionalFormatting sqref="K1071">
    <cfRule type="containsText" dxfId="1123" priority="2266" operator="containsText" text="DISABLED">
      <formula>NOT(ISERROR(SEARCH("DISABLED",K1071)))</formula>
    </cfRule>
    <cfRule type="containsText" dxfId="1122" priority="2267" operator="containsText" text="ENABLED">
      <formula>NOT(ISERROR(SEARCH("ENABLED",K1071)))</formula>
    </cfRule>
  </conditionalFormatting>
  <conditionalFormatting sqref="J1094">
    <cfRule type="containsText" dxfId="1121" priority="2256" operator="containsText" text="DISABLED">
      <formula>NOT(ISERROR(SEARCH("DISABLED",J1094)))</formula>
    </cfRule>
    <cfRule type="containsText" dxfId="1120" priority="2257" operator="containsText" text="ENABLED">
      <formula>NOT(ISERROR(SEARCH("ENABLED",J1094)))</formula>
    </cfRule>
  </conditionalFormatting>
  <conditionalFormatting sqref="X1094">
    <cfRule type="notContainsBlanks" dxfId="1119" priority="2255">
      <formula>LEN(TRIM(X1094))&gt;0</formula>
    </cfRule>
  </conditionalFormatting>
  <conditionalFormatting sqref="K1094">
    <cfRule type="containsText" dxfId="1118" priority="2252" operator="containsText" text="DISABLED">
      <formula>NOT(ISERROR(SEARCH("DISABLED",K1094)))</formula>
    </cfRule>
    <cfRule type="containsText" dxfId="1117" priority="2253" operator="containsText" text="ENABLED">
      <formula>NOT(ISERROR(SEARCH("ENABLED",K1094)))</formula>
    </cfRule>
  </conditionalFormatting>
  <conditionalFormatting sqref="J1097">
    <cfRule type="containsText" dxfId="1116" priority="2242" operator="containsText" text="DISABLED">
      <formula>NOT(ISERROR(SEARCH("DISABLED",J1097)))</formula>
    </cfRule>
    <cfRule type="containsText" dxfId="1115" priority="2243" operator="containsText" text="ENABLED">
      <formula>NOT(ISERROR(SEARCH("ENABLED",J1097)))</formula>
    </cfRule>
  </conditionalFormatting>
  <conditionalFormatting sqref="X1097">
    <cfRule type="notContainsBlanks" dxfId="1114" priority="2241">
      <formula>LEN(TRIM(X1097))&gt;0</formula>
    </cfRule>
  </conditionalFormatting>
  <conditionalFormatting sqref="K1097">
    <cfRule type="containsText" dxfId="1113" priority="2238" operator="containsText" text="DISABLED">
      <formula>NOT(ISERROR(SEARCH("DISABLED",K1097)))</formula>
    </cfRule>
    <cfRule type="containsText" dxfId="1112" priority="2239" operator="containsText" text="ENABLED">
      <formula>NOT(ISERROR(SEARCH("ENABLED",K1097)))</formula>
    </cfRule>
  </conditionalFormatting>
  <conditionalFormatting sqref="J1202:J1231">
    <cfRule type="containsText" dxfId="1111" priority="2172" operator="containsText" text="DISABLED">
      <formula>NOT(ISERROR(SEARCH("DISABLED",J1202)))</formula>
    </cfRule>
    <cfRule type="containsText" dxfId="1110" priority="2173" operator="containsText" text="ENABLED">
      <formula>NOT(ISERROR(SEARCH("ENABLED",J1202)))</formula>
    </cfRule>
  </conditionalFormatting>
  <conditionalFormatting sqref="X1202">
    <cfRule type="notContainsBlanks" dxfId="1109" priority="2171">
      <formula>LEN(TRIM(X1202))&gt;0</formula>
    </cfRule>
  </conditionalFormatting>
  <conditionalFormatting sqref="K1202:K1231">
    <cfRule type="containsText" dxfId="1108" priority="2168" operator="containsText" text="DISABLED">
      <formula>NOT(ISERROR(SEARCH("DISABLED",K1202)))</formula>
    </cfRule>
    <cfRule type="containsText" dxfId="1107" priority="2169" operator="containsText" text="ENABLED">
      <formula>NOT(ISERROR(SEARCH("ENABLED",K1202)))</formula>
    </cfRule>
  </conditionalFormatting>
  <conditionalFormatting sqref="X1228">
    <cfRule type="notContainsBlanks" dxfId="1106" priority="2164">
      <formula>LEN(TRIM(X1228))&gt;0</formula>
    </cfRule>
  </conditionalFormatting>
  <conditionalFormatting sqref="X1229">
    <cfRule type="notContainsBlanks" dxfId="1105" priority="2157">
      <formula>LEN(TRIM(X1229))&gt;0</formula>
    </cfRule>
  </conditionalFormatting>
  <conditionalFormatting sqref="X1230">
    <cfRule type="notContainsBlanks" dxfId="1104" priority="2150">
      <formula>LEN(TRIM(X1230))&gt;0</formula>
    </cfRule>
  </conditionalFormatting>
  <conditionalFormatting sqref="X1231">
    <cfRule type="notContainsBlanks" dxfId="1103" priority="2143">
      <formula>LEN(TRIM(X1231))&gt;0</formula>
    </cfRule>
  </conditionalFormatting>
  <conditionalFormatting sqref="J1237">
    <cfRule type="containsText" dxfId="1102" priority="2123" operator="containsText" text="DISABLED">
      <formula>NOT(ISERROR(SEARCH("DISABLED",J1237)))</formula>
    </cfRule>
    <cfRule type="containsText" dxfId="1101" priority="2124" operator="containsText" text="ENABLED">
      <formula>NOT(ISERROR(SEARCH("ENABLED",J1237)))</formula>
    </cfRule>
  </conditionalFormatting>
  <conditionalFormatting sqref="X1237">
    <cfRule type="notContainsBlanks" dxfId="1100" priority="2122">
      <formula>LEN(TRIM(X1237))&gt;0</formula>
    </cfRule>
  </conditionalFormatting>
  <conditionalFormatting sqref="K1237">
    <cfRule type="containsText" dxfId="1099" priority="2119" operator="containsText" text="DISABLED">
      <formula>NOT(ISERROR(SEARCH("DISABLED",K1237)))</formula>
    </cfRule>
    <cfRule type="containsText" dxfId="1098" priority="2120" operator="containsText" text="ENABLED">
      <formula>NOT(ISERROR(SEARCH("ENABLED",K1237)))</formula>
    </cfRule>
  </conditionalFormatting>
  <conditionalFormatting sqref="K1330">
    <cfRule type="containsText" dxfId="1097" priority="1979" operator="containsText" text="DISABLED">
      <formula>NOT(ISERROR(SEARCH("DISABLED",K1330)))</formula>
    </cfRule>
    <cfRule type="containsText" dxfId="1096" priority="1980" operator="containsText" text="ENABLED">
      <formula>NOT(ISERROR(SEARCH("ENABLED",K1330)))</formula>
    </cfRule>
  </conditionalFormatting>
  <conditionalFormatting sqref="X1330">
    <cfRule type="notContainsBlanks" dxfId="1095" priority="1982">
      <formula>LEN(TRIM(X1330))&gt;0</formula>
    </cfRule>
  </conditionalFormatting>
  <conditionalFormatting sqref="J1349">
    <cfRule type="containsText" dxfId="1094" priority="1948" operator="containsText" text="DISABLED">
      <formula>NOT(ISERROR(SEARCH("DISABLED",J1349)))</formula>
    </cfRule>
    <cfRule type="containsText" dxfId="1093" priority="1949" operator="containsText" text="ENABLED">
      <formula>NOT(ISERROR(SEARCH("ENABLED",J1349)))</formula>
    </cfRule>
  </conditionalFormatting>
  <conditionalFormatting sqref="X1349">
    <cfRule type="notContainsBlanks" dxfId="1092" priority="1947">
      <formula>LEN(TRIM(X1349))&gt;0</formula>
    </cfRule>
  </conditionalFormatting>
  <conditionalFormatting sqref="K1349">
    <cfRule type="containsText" dxfId="1091" priority="1944" operator="containsText" text="DISABLED">
      <formula>NOT(ISERROR(SEARCH("DISABLED",K1349)))</formula>
    </cfRule>
    <cfRule type="containsText" dxfId="1090" priority="1945" operator="containsText" text="ENABLED">
      <formula>NOT(ISERROR(SEARCH("ENABLED",K1349)))</formula>
    </cfRule>
  </conditionalFormatting>
  <conditionalFormatting sqref="K1443">
    <cfRule type="containsText" dxfId="1089" priority="1864" operator="containsText" text="DISABLED">
      <formula>NOT(ISERROR(SEARCH("DISABLED",K1443)))</formula>
    </cfRule>
    <cfRule type="containsText" dxfId="1088" priority="1865" operator="containsText" text="ENABLED">
      <formula>NOT(ISERROR(SEARCH("ENABLED",K1443)))</formula>
    </cfRule>
  </conditionalFormatting>
  <conditionalFormatting sqref="J1429">
    <cfRule type="containsText" dxfId="1087" priority="1931" operator="containsText" text="DISABLED">
      <formula>NOT(ISERROR(SEARCH("DISABLED",J1429)))</formula>
    </cfRule>
    <cfRule type="containsText" dxfId="1086" priority="1932" operator="containsText" text="ENABLED">
      <formula>NOT(ISERROR(SEARCH("ENABLED",J1429)))</formula>
    </cfRule>
  </conditionalFormatting>
  <conditionalFormatting sqref="X1429">
    <cfRule type="notContainsBlanks" dxfId="1085" priority="1930">
      <formula>LEN(TRIM(X1429))&gt;0</formula>
    </cfRule>
  </conditionalFormatting>
  <conditionalFormatting sqref="K1429">
    <cfRule type="containsText" dxfId="1084" priority="1927" operator="containsText" text="DISABLED">
      <formula>NOT(ISERROR(SEARCH("DISABLED",K1429)))</formula>
    </cfRule>
    <cfRule type="containsText" dxfId="1083" priority="1928" operator="containsText" text="ENABLED">
      <formula>NOT(ISERROR(SEARCH("ENABLED",K1429)))</formula>
    </cfRule>
  </conditionalFormatting>
  <conditionalFormatting sqref="J1430">
    <cfRule type="containsText" dxfId="1082" priority="1924" operator="containsText" text="DISABLED">
      <formula>NOT(ISERROR(SEARCH("DISABLED",J1430)))</formula>
    </cfRule>
    <cfRule type="containsText" dxfId="1081" priority="1925" operator="containsText" text="ENABLED">
      <formula>NOT(ISERROR(SEARCH("ENABLED",J1430)))</formula>
    </cfRule>
  </conditionalFormatting>
  <conditionalFormatting sqref="X1430">
    <cfRule type="notContainsBlanks" dxfId="1080" priority="1923">
      <formula>LEN(TRIM(X1430))&gt;0</formula>
    </cfRule>
  </conditionalFormatting>
  <conditionalFormatting sqref="K1430">
    <cfRule type="containsText" dxfId="1079" priority="1920" operator="containsText" text="DISABLED">
      <formula>NOT(ISERROR(SEARCH("DISABLED",K1430)))</formula>
    </cfRule>
    <cfRule type="containsText" dxfId="1078" priority="1921" operator="containsText" text="ENABLED">
      <formula>NOT(ISERROR(SEARCH("ENABLED",K1430)))</formula>
    </cfRule>
  </conditionalFormatting>
  <conditionalFormatting sqref="X1443">
    <cfRule type="notContainsBlanks" dxfId="1077" priority="1867">
      <formula>LEN(TRIM(X1443))&gt;0</formula>
    </cfRule>
  </conditionalFormatting>
  <conditionalFormatting sqref="J550">
    <cfRule type="containsText" dxfId="1076" priority="1716" operator="containsText" text="DISABLED">
      <formula>NOT(ISERROR(SEARCH("DISABLED",J550)))</formula>
    </cfRule>
    <cfRule type="containsText" dxfId="1075" priority="1717" operator="containsText" text="ENABLED">
      <formula>NOT(ISERROR(SEARCH("ENABLED",J550)))</formula>
    </cfRule>
  </conditionalFormatting>
  <conditionalFormatting sqref="X550">
    <cfRule type="notContainsBlanks" dxfId="1074" priority="1715">
      <formula>LEN(TRIM(X550))&gt;0</formula>
    </cfRule>
  </conditionalFormatting>
  <conditionalFormatting sqref="J5">
    <cfRule type="containsText" dxfId="1073" priority="1836" operator="containsText" text="DISABLED">
      <formula>NOT(ISERROR(SEARCH("DISABLED",J5)))</formula>
    </cfRule>
    <cfRule type="containsText" dxfId="1072" priority="1837" operator="containsText" text="ENABLED">
      <formula>NOT(ISERROR(SEARCH("ENABLED",J5)))</formula>
    </cfRule>
  </conditionalFormatting>
  <conditionalFormatting sqref="X5">
    <cfRule type="notContainsBlanks" dxfId="1071" priority="1835">
      <formula>LEN(TRIM(X5))&gt;0</formula>
    </cfRule>
  </conditionalFormatting>
  <conditionalFormatting sqref="K5">
    <cfRule type="containsText" dxfId="1070" priority="1832" operator="containsText" text="DISABLED">
      <formula>NOT(ISERROR(SEARCH("DISABLED",K5)))</formula>
    </cfRule>
    <cfRule type="containsText" dxfId="1069" priority="1833" operator="containsText" text="ENABLED">
      <formula>NOT(ISERROR(SEARCH("ENABLED",K5)))</formula>
    </cfRule>
  </conditionalFormatting>
  <conditionalFormatting sqref="J133">
    <cfRule type="containsText" dxfId="1068" priority="1824" operator="containsText" text="DISABLED">
      <formula>NOT(ISERROR(SEARCH("DISABLED",J133)))</formula>
    </cfRule>
    <cfRule type="containsText" dxfId="1067" priority="1825" operator="containsText" text="ENABLED">
      <formula>NOT(ISERROR(SEARCH("ENABLED",J133)))</formula>
    </cfRule>
  </conditionalFormatting>
  <conditionalFormatting sqref="X133">
    <cfRule type="notContainsBlanks" dxfId="1066" priority="1823">
      <formula>LEN(TRIM(X133))&gt;0</formula>
    </cfRule>
  </conditionalFormatting>
  <conditionalFormatting sqref="K133">
    <cfRule type="containsText" dxfId="1065" priority="1820" operator="containsText" text="DISABLED">
      <formula>NOT(ISERROR(SEARCH("DISABLED",K133)))</formula>
    </cfRule>
    <cfRule type="containsText" dxfId="1064" priority="1821" operator="containsText" text="ENABLED">
      <formula>NOT(ISERROR(SEARCH("ENABLED",K133)))</formula>
    </cfRule>
  </conditionalFormatting>
  <conditionalFormatting sqref="J134">
    <cfRule type="containsText" dxfId="1063" priority="1818" operator="containsText" text="DISABLED">
      <formula>NOT(ISERROR(SEARCH("DISABLED",J134)))</formula>
    </cfRule>
    <cfRule type="containsText" dxfId="1062" priority="1819" operator="containsText" text="ENABLED">
      <formula>NOT(ISERROR(SEARCH("ENABLED",J134)))</formula>
    </cfRule>
  </conditionalFormatting>
  <conditionalFormatting sqref="X134">
    <cfRule type="notContainsBlanks" dxfId="1061" priority="1817">
      <formula>LEN(TRIM(X134))&gt;0</formula>
    </cfRule>
  </conditionalFormatting>
  <conditionalFormatting sqref="K134">
    <cfRule type="containsText" dxfId="1060" priority="1814" operator="containsText" text="DISABLED">
      <formula>NOT(ISERROR(SEARCH("DISABLED",K134)))</formula>
    </cfRule>
    <cfRule type="containsText" dxfId="1059" priority="1815" operator="containsText" text="ENABLED">
      <formula>NOT(ISERROR(SEARCH("ENABLED",K134)))</formula>
    </cfRule>
  </conditionalFormatting>
  <conditionalFormatting sqref="J135">
    <cfRule type="containsText" dxfId="1058" priority="1812" operator="containsText" text="DISABLED">
      <formula>NOT(ISERROR(SEARCH("DISABLED",J135)))</formula>
    </cfRule>
    <cfRule type="containsText" dxfId="1057" priority="1813" operator="containsText" text="ENABLED">
      <formula>NOT(ISERROR(SEARCH("ENABLED",J135)))</formula>
    </cfRule>
  </conditionalFormatting>
  <conditionalFormatting sqref="X135">
    <cfRule type="notContainsBlanks" dxfId="1056" priority="1811">
      <formula>LEN(TRIM(X135))&gt;0</formula>
    </cfRule>
  </conditionalFormatting>
  <conditionalFormatting sqref="K135">
    <cfRule type="containsText" dxfId="1055" priority="1808" operator="containsText" text="DISABLED">
      <formula>NOT(ISERROR(SEARCH("DISABLED",K135)))</formula>
    </cfRule>
    <cfRule type="containsText" dxfId="1054" priority="1809" operator="containsText" text="ENABLED">
      <formula>NOT(ISERROR(SEARCH("ENABLED",K135)))</formula>
    </cfRule>
  </conditionalFormatting>
  <conditionalFormatting sqref="J136">
    <cfRule type="containsText" dxfId="1053" priority="1806" operator="containsText" text="DISABLED">
      <formula>NOT(ISERROR(SEARCH("DISABLED",J136)))</formula>
    </cfRule>
    <cfRule type="containsText" dxfId="1052" priority="1807" operator="containsText" text="ENABLED">
      <formula>NOT(ISERROR(SEARCH("ENABLED",J136)))</formula>
    </cfRule>
  </conditionalFormatting>
  <conditionalFormatting sqref="X136">
    <cfRule type="notContainsBlanks" dxfId="1051" priority="1805">
      <formula>LEN(TRIM(X136))&gt;0</formula>
    </cfRule>
  </conditionalFormatting>
  <conditionalFormatting sqref="K136">
    <cfRule type="containsText" dxfId="1050" priority="1802" operator="containsText" text="DISABLED">
      <formula>NOT(ISERROR(SEARCH("DISABLED",K136)))</formula>
    </cfRule>
    <cfRule type="containsText" dxfId="1049" priority="1803" operator="containsText" text="ENABLED">
      <formula>NOT(ISERROR(SEARCH("ENABLED",K136)))</formula>
    </cfRule>
  </conditionalFormatting>
  <conditionalFormatting sqref="J229">
    <cfRule type="containsText" dxfId="1048" priority="1800" operator="containsText" text="DISABLED">
      <formula>NOT(ISERROR(SEARCH("DISABLED",J229)))</formula>
    </cfRule>
    <cfRule type="containsText" dxfId="1047" priority="1801" operator="containsText" text="ENABLED">
      <formula>NOT(ISERROR(SEARCH("ENABLED",J229)))</formula>
    </cfRule>
  </conditionalFormatting>
  <conditionalFormatting sqref="X229">
    <cfRule type="notContainsBlanks" dxfId="1046" priority="1799">
      <formula>LEN(TRIM(X229))&gt;0</formula>
    </cfRule>
  </conditionalFormatting>
  <conditionalFormatting sqref="K229">
    <cfRule type="containsText" dxfId="1045" priority="1796" operator="containsText" text="DISABLED">
      <formula>NOT(ISERROR(SEARCH("DISABLED",K229)))</formula>
    </cfRule>
    <cfRule type="containsText" dxfId="1044" priority="1797" operator="containsText" text="ENABLED">
      <formula>NOT(ISERROR(SEARCH("ENABLED",K229)))</formula>
    </cfRule>
  </conditionalFormatting>
  <conditionalFormatting sqref="J230">
    <cfRule type="containsText" dxfId="1043" priority="1794" operator="containsText" text="DISABLED">
      <formula>NOT(ISERROR(SEARCH("DISABLED",J230)))</formula>
    </cfRule>
    <cfRule type="containsText" dxfId="1042" priority="1795" operator="containsText" text="ENABLED">
      <formula>NOT(ISERROR(SEARCH("ENABLED",J230)))</formula>
    </cfRule>
  </conditionalFormatting>
  <conditionalFormatting sqref="X230">
    <cfRule type="notContainsBlanks" dxfId="1041" priority="1793">
      <formula>LEN(TRIM(X230))&gt;0</formula>
    </cfRule>
  </conditionalFormatting>
  <conditionalFormatting sqref="K230">
    <cfRule type="containsText" dxfId="1040" priority="1790" operator="containsText" text="DISABLED">
      <formula>NOT(ISERROR(SEARCH("DISABLED",K230)))</formula>
    </cfRule>
    <cfRule type="containsText" dxfId="1039" priority="1791" operator="containsText" text="ENABLED">
      <formula>NOT(ISERROR(SEARCH("ENABLED",K230)))</formula>
    </cfRule>
  </conditionalFormatting>
  <conditionalFormatting sqref="J231">
    <cfRule type="containsText" dxfId="1038" priority="1788" operator="containsText" text="DISABLED">
      <formula>NOT(ISERROR(SEARCH("DISABLED",J231)))</formula>
    </cfRule>
    <cfRule type="containsText" dxfId="1037" priority="1789" operator="containsText" text="ENABLED">
      <formula>NOT(ISERROR(SEARCH("ENABLED",J231)))</formula>
    </cfRule>
  </conditionalFormatting>
  <conditionalFormatting sqref="X231">
    <cfRule type="notContainsBlanks" dxfId="1036" priority="1787">
      <formula>LEN(TRIM(X231))&gt;0</formula>
    </cfRule>
  </conditionalFormatting>
  <conditionalFormatting sqref="K231">
    <cfRule type="containsText" dxfId="1035" priority="1784" operator="containsText" text="DISABLED">
      <formula>NOT(ISERROR(SEARCH("DISABLED",K231)))</formula>
    </cfRule>
    <cfRule type="containsText" dxfId="1034" priority="1785" operator="containsText" text="ENABLED">
      <formula>NOT(ISERROR(SEARCH("ENABLED",K231)))</formula>
    </cfRule>
  </conditionalFormatting>
  <conditionalFormatting sqref="J408">
    <cfRule type="containsText" dxfId="1033" priority="1782" operator="containsText" text="DISABLED">
      <formula>NOT(ISERROR(SEARCH("DISABLED",J408)))</formula>
    </cfRule>
    <cfRule type="containsText" dxfId="1032" priority="1783" operator="containsText" text="ENABLED">
      <formula>NOT(ISERROR(SEARCH("ENABLED",J408)))</formula>
    </cfRule>
  </conditionalFormatting>
  <conditionalFormatting sqref="X408">
    <cfRule type="notContainsBlanks" dxfId="1031" priority="1781">
      <formula>LEN(TRIM(X408))&gt;0</formula>
    </cfRule>
  </conditionalFormatting>
  <conditionalFormatting sqref="K408">
    <cfRule type="containsText" dxfId="1030" priority="1778" operator="containsText" text="DISABLED">
      <formula>NOT(ISERROR(SEARCH("DISABLED",K408)))</formula>
    </cfRule>
    <cfRule type="containsText" dxfId="1029" priority="1779" operator="containsText" text="ENABLED">
      <formula>NOT(ISERROR(SEARCH("ENABLED",K408)))</formula>
    </cfRule>
  </conditionalFormatting>
  <conditionalFormatting sqref="J409">
    <cfRule type="containsText" dxfId="1028" priority="1776" operator="containsText" text="DISABLED">
      <formula>NOT(ISERROR(SEARCH("DISABLED",J409)))</formula>
    </cfRule>
    <cfRule type="containsText" dxfId="1027" priority="1777" operator="containsText" text="ENABLED">
      <formula>NOT(ISERROR(SEARCH("ENABLED",J409)))</formula>
    </cfRule>
  </conditionalFormatting>
  <conditionalFormatting sqref="X409">
    <cfRule type="notContainsBlanks" dxfId="1026" priority="1775">
      <formula>LEN(TRIM(X409))&gt;0</formula>
    </cfRule>
  </conditionalFormatting>
  <conditionalFormatting sqref="K409">
    <cfRule type="containsText" dxfId="1025" priority="1772" operator="containsText" text="DISABLED">
      <formula>NOT(ISERROR(SEARCH("DISABLED",K409)))</formula>
    </cfRule>
    <cfRule type="containsText" dxfId="1024" priority="1773" operator="containsText" text="ENABLED">
      <formula>NOT(ISERROR(SEARCH("ENABLED",K409)))</formula>
    </cfRule>
  </conditionalFormatting>
  <conditionalFormatting sqref="J410">
    <cfRule type="containsText" dxfId="1023" priority="1770" operator="containsText" text="DISABLED">
      <formula>NOT(ISERROR(SEARCH("DISABLED",J410)))</formula>
    </cfRule>
    <cfRule type="containsText" dxfId="1022" priority="1771" operator="containsText" text="ENABLED">
      <formula>NOT(ISERROR(SEARCH("ENABLED",J410)))</formula>
    </cfRule>
  </conditionalFormatting>
  <conditionalFormatting sqref="X410">
    <cfRule type="notContainsBlanks" dxfId="1021" priority="1769">
      <formula>LEN(TRIM(X410))&gt;0</formula>
    </cfRule>
  </conditionalFormatting>
  <conditionalFormatting sqref="K410">
    <cfRule type="containsText" dxfId="1020" priority="1766" operator="containsText" text="DISABLED">
      <formula>NOT(ISERROR(SEARCH("DISABLED",K410)))</formula>
    </cfRule>
    <cfRule type="containsText" dxfId="1019" priority="1767" operator="containsText" text="ENABLED">
      <formula>NOT(ISERROR(SEARCH("ENABLED",K410)))</formula>
    </cfRule>
  </conditionalFormatting>
  <conditionalFormatting sqref="J448">
    <cfRule type="containsText" dxfId="1018" priority="1764" operator="containsText" text="DISABLED">
      <formula>NOT(ISERROR(SEARCH("DISABLED",J448)))</formula>
    </cfRule>
    <cfRule type="containsText" dxfId="1017" priority="1765" operator="containsText" text="ENABLED">
      <formula>NOT(ISERROR(SEARCH("ENABLED",J448)))</formula>
    </cfRule>
  </conditionalFormatting>
  <conditionalFormatting sqref="X448">
    <cfRule type="notContainsBlanks" dxfId="1016" priority="1763">
      <formula>LEN(TRIM(X448))&gt;0</formula>
    </cfRule>
  </conditionalFormatting>
  <conditionalFormatting sqref="K448">
    <cfRule type="containsText" dxfId="1015" priority="1760" operator="containsText" text="DISABLED">
      <formula>NOT(ISERROR(SEARCH("DISABLED",K448)))</formula>
    </cfRule>
    <cfRule type="containsText" dxfId="1014" priority="1761" operator="containsText" text="ENABLED">
      <formula>NOT(ISERROR(SEARCH("ENABLED",K448)))</formula>
    </cfRule>
  </conditionalFormatting>
  <conditionalFormatting sqref="J449">
    <cfRule type="containsText" dxfId="1013" priority="1758" operator="containsText" text="DISABLED">
      <formula>NOT(ISERROR(SEARCH("DISABLED",J449)))</formula>
    </cfRule>
    <cfRule type="containsText" dxfId="1012" priority="1759" operator="containsText" text="ENABLED">
      <formula>NOT(ISERROR(SEARCH("ENABLED",J449)))</formula>
    </cfRule>
  </conditionalFormatting>
  <conditionalFormatting sqref="X449">
    <cfRule type="notContainsBlanks" dxfId="1011" priority="1757">
      <formula>LEN(TRIM(X449))&gt;0</formula>
    </cfRule>
  </conditionalFormatting>
  <conditionalFormatting sqref="K449">
    <cfRule type="containsText" dxfId="1010" priority="1754" operator="containsText" text="DISABLED">
      <formula>NOT(ISERROR(SEARCH("DISABLED",K449)))</formula>
    </cfRule>
    <cfRule type="containsText" dxfId="1009" priority="1755" operator="containsText" text="ENABLED">
      <formula>NOT(ISERROR(SEARCH("ENABLED",K449)))</formula>
    </cfRule>
  </conditionalFormatting>
  <conditionalFormatting sqref="J450">
    <cfRule type="containsText" dxfId="1008" priority="1752" operator="containsText" text="DISABLED">
      <formula>NOT(ISERROR(SEARCH("DISABLED",J450)))</formula>
    </cfRule>
    <cfRule type="containsText" dxfId="1007" priority="1753" operator="containsText" text="ENABLED">
      <formula>NOT(ISERROR(SEARCH("ENABLED",J450)))</formula>
    </cfRule>
  </conditionalFormatting>
  <conditionalFormatting sqref="X450">
    <cfRule type="notContainsBlanks" dxfId="1006" priority="1751">
      <formula>LEN(TRIM(X450))&gt;0</formula>
    </cfRule>
  </conditionalFormatting>
  <conditionalFormatting sqref="K450">
    <cfRule type="containsText" dxfId="1005" priority="1748" operator="containsText" text="DISABLED">
      <formula>NOT(ISERROR(SEARCH("DISABLED",K450)))</formula>
    </cfRule>
    <cfRule type="containsText" dxfId="1004" priority="1749" operator="containsText" text="ENABLED">
      <formula>NOT(ISERROR(SEARCH("ENABLED",K450)))</formula>
    </cfRule>
  </conditionalFormatting>
  <conditionalFormatting sqref="J481">
    <cfRule type="containsText" dxfId="1003" priority="1746" operator="containsText" text="DISABLED">
      <formula>NOT(ISERROR(SEARCH("DISABLED",J481)))</formula>
    </cfRule>
    <cfRule type="containsText" dxfId="1002" priority="1747" operator="containsText" text="ENABLED">
      <formula>NOT(ISERROR(SEARCH("ENABLED",J481)))</formula>
    </cfRule>
  </conditionalFormatting>
  <conditionalFormatting sqref="X481">
    <cfRule type="notContainsBlanks" dxfId="1001" priority="1745">
      <formula>LEN(TRIM(X481))&gt;0</formula>
    </cfRule>
  </conditionalFormatting>
  <conditionalFormatting sqref="K481">
    <cfRule type="containsText" dxfId="1000" priority="1742" operator="containsText" text="DISABLED">
      <formula>NOT(ISERROR(SEARCH("DISABLED",K481)))</formula>
    </cfRule>
    <cfRule type="containsText" dxfId="999" priority="1743" operator="containsText" text="ENABLED">
      <formula>NOT(ISERROR(SEARCH("ENABLED",K481)))</formula>
    </cfRule>
  </conditionalFormatting>
  <conditionalFormatting sqref="J482">
    <cfRule type="containsText" dxfId="998" priority="1740" operator="containsText" text="DISABLED">
      <formula>NOT(ISERROR(SEARCH("DISABLED",J482)))</formula>
    </cfRule>
    <cfRule type="containsText" dxfId="997" priority="1741" operator="containsText" text="ENABLED">
      <formula>NOT(ISERROR(SEARCH("ENABLED",J482)))</formula>
    </cfRule>
  </conditionalFormatting>
  <conditionalFormatting sqref="X482">
    <cfRule type="notContainsBlanks" dxfId="996" priority="1739">
      <formula>LEN(TRIM(X482))&gt;0</formula>
    </cfRule>
  </conditionalFormatting>
  <conditionalFormatting sqref="K482">
    <cfRule type="containsText" dxfId="995" priority="1736" operator="containsText" text="DISABLED">
      <formula>NOT(ISERROR(SEARCH("DISABLED",K482)))</formula>
    </cfRule>
    <cfRule type="containsText" dxfId="994" priority="1737" operator="containsText" text="ENABLED">
      <formula>NOT(ISERROR(SEARCH("ENABLED",K482)))</formula>
    </cfRule>
  </conditionalFormatting>
  <conditionalFormatting sqref="J483">
    <cfRule type="containsText" dxfId="993" priority="1734" operator="containsText" text="DISABLED">
      <formula>NOT(ISERROR(SEARCH("DISABLED",J483)))</formula>
    </cfRule>
    <cfRule type="containsText" dxfId="992" priority="1735" operator="containsText" text="ENABLED">
      <formula>NOT(ISERROR(SEARCH("ENABLED",J483)))</formula>
    </cfRule>
  </conditionalFormatting>
  <conditionalFormatting sqref="X483">
    <cfRule type="notContainsBlanks" dxfId="991" priority="1733">
      <formula>LEN(TRIM(X483))&gt;0</formula>
    </cfRule>
  </conditionalFormatting>
  <conditionalFormatting sqref="K483">
    <cfRule type="containsText" dxfId="990" priority="1730" operator="containsText" text="DISABLED">
      <formula>NOT(ISERROR(SEARCH("DISABLED",K483)))</formula>
    </cfRule>
    <cfRule type="containsText" dxfId="989" priority="1731" operator="containsText" text="ENABLED">
      <formula>NOT(ISERROR(SEARCH("ENABLED",K483)))</formula>
    </cfRule>
  </conditionalFormatting>
  <conditionalFormatting sqref="J548">
    <cfRule type="containsText" dxfId="988" priority="1728" operator="containsText" text="DISABLED">
      <formula>NOT(ISERROR(SEARCH("DISABLED",J548)))</formula>
    </cfRule>
    <cfRule type="containsText" dxfId="987" priority="1729" operator="containsText" text="ENABLED">
      <formula>NOT(ISERROR(SEARCH("ENABLED",J548)))</formula>
    </cfRule>
  </conditionalFormatting>
  <conditionalFormatting sqref="X548">
    <cfRule type="notContainsBlanks" dxfId="986" priority="1727">
      <formula>LEN(TRIM(X548))&gt;0</formula>
    </cfRule>
  </conditionalFormatting>
  <conditionalFormatting sqref="K548">
    <cfRule type="containsText" dxfId="985" priority="1724" operator="containsText" text="DISABLED">
      <formula>NOT(ISERROR(SEARCH("DISABLED",K548)))</formula>
    </cfRule>
    <cfRule type="containsText" dxfId="984" priority="1725" operator="containsText" text="ENABLED">
      <formula>NOT(ISERROR(SEARCH("ENABLED",K548)))</formula>
    </cfRule>
  </conditionalFormatting>
  <conditionalFormatting sqref="J549">
    <cfRule type="containsText" dxfId="983" priority="1722" operator="containsText" text="DISABLED">
      <formula>NOT(ISERROR(SEARCH("DISABLED",J549)))</formula>
    </cfRule>
    <cfRule type="containsText" dxfId="982" priority="1723" operator="containsText" text="ENABLED">
      <formula>NOT(ISERROR(SEARCH("ENABLED",J549)))</formula>
    </cfRule>
  </conditionalFormatting>
  <conditionalFormatting sqref="X549">
    <cfRule type="notContainsBlanks" dxfId="981" priority="1721">
      <formula>LEN(TRIM(X549))&gt;0</formula>
    </cfRule>
  </conditionalFormatting>
  <conditionalFormatting sqref="K549">
    <cfRule type="containsText" dxfId="980" priority="1718" operator="containsText" text="DISABLED">
      <formula>NOT(ISERROR(SEARCH("DISABLED",K549)))</formula>
    </cfRule>
    <cfRule type="containsText" dxfId="979" priority="1719" operator="containsText" text="ENABLED">
      <formula>NOT(ISERROR(SEARCH("ENABLED",K549)))</formula>
    </cfRule>
  </conditionalFormatting>
  <conditionalFormatting sqref="K550">
    <cfRule type="containsText" dxfId="978" priority="1712" operator="containsText" text="DISABLED">
      <formula>NOT(ISERROR(SEARCH("DISABLED",K550)))</formula>
    </cfRule>
    <cfRule type="containsText" dxfId="977" priority="1713" operator="containsText" text="ENABLED">
      <formula>NOT(ISERROR(SEARCH("ENABLED",K550)))</formula>
    </cfRule>
  </conditionalFormatting>
  <conditionalFormatting sqref="J1200">
    <cfRule type="containsText" dxfId="976" priority="1704" operator="containsText" text="DISABLED">
      <formula>NOT(ISERROR(SEARCH("DISABLED",J1200)))</formula>
    </cfRule>
    <cfRule type="containsText" dxfId="975" priority="1705" operator="containsText" text="ENABLED">
      <formula>NOT(ISERROR(SEARCH("ENABLED",J1200)))</formula>
    </cfRule>
  </conditionalFormatting>
  <conditionalFormatting sqref="X1200">
    <cfRule type="notContainsBlanks" dxfId="974" priority="1703">
      <formula>LEN(TRIM(X1200))&gt;0</formula>
    </cfRule>
  </conditionalFormatting>
  <conditionalFormatting sqref="K1200">
    <cfRule type="containsText" dxfId="973" priority="1700" operator="containsText" text="DISABLED">
      <formula>NOT(ISERROR(SEARCH("DISABLED",K1200)))</formula>
    </cfRule>
    <cfRule type="containsText" dxfId="972" priority="1701" operator="containsText" text="ENABLED">
      <formula>NOT(ISERROR(SEARCH("ENABLED",K1200)))</formula>
    </cfRule>
  </conditionalFormatting>
  <conditionalFormatting sqref="J1201">
    <cfRule type="containsText" dxfId="971" priority="1698" operator="containsText" text="DISABLED">
      <formula>NOT(ISERROR(SEARCH("DISABLED",J1201)))</formula>
    </cfRule>
    <cfRule type="containsText" dxfId="970" priority="1699" operator="containsText" text="ENABLED">
      <formula>NOT(ISERROR(SEARCH("ENABLED",J1201)))</formula>
    </cfRule>
  </conditionalFormatting>
  <conditionalFormatting sqref="X1201">
    <cfRule type="notContainsBlanks" dxfId="969" priority="1697">
      <formula>LEN(TRIM(X1201))&gt;0</formula>
    </cfRule>
  </conditionalFormatting>
  <conditionalFormatting sqref="K1201">
    <cfRule type="containsText" dxfId="968" priority="1694" operator="containsText" text="DISABLED">
      <formula>NOT(ISERROR(SEARCH("DISABLED",K1201)))</formula>
    </cfRule>
    <cfRule type="containsText" dxfId="967" priority="1695" operator="containsText" text="ENABLED">
      <formula>NOT(ISERROR(SEARCH("ENABLED",K1201)))</formula>
    </cfRule>
  </conditionalFormatting>
  <conditionalFormatting sqref="J1234">
    <cfRule type="containsText" dxfId="966" priority="1692" operator="containsText" text="DISABLED">
      <formula>NOT(ISERROR(SEARCH("DISABLED",J1234)))</formula>
    </cfRule>
    <cfRule type="containsText" dxfId="965" priority="1693" operator="containsText" text="ENABLED">
      <formula>NOT(ISERROR(SEARCH("ENABLED",J1234)))</formula>
    </cfRule>
  </conditionalFormatting>
  <conditionalFormatting sqref="X1234">
    <cfRule type="notContainsBlanks" dxfId="964" priority="1691">
      <formula>LEN(TRIM(X1234))&gt;0</formula>
    </cfRule>
  </conditionalFormatting>
  <conditionalFormatting sqref="K1234">
    <cfRule type="containsText" dxfId="963" priority="1688" operator="containsText" text="DISABLED">
      <formula>NOT(ISERROR(SEARCH("DISABLED",K1234)))</formula>
    </cfRule>
    <cfRule type="containsText" dxfId="962" priority="1689" operator="containsText" text="ENABLED">
      <formula>NOT(ISERROR(SEARCH("ENABLED",K1234)))</formula>
    </cfRule>
  </conditionalFormatting>
  <conditionalFormatting sqref="J1235">
    <cfRule type="containsText" dxfId="961" priority="1686" operator="containsText" text="DISABLED">
      <formula>NOT(ISERROR(SEARCH("DISABLED",J1235)))</formula>
    </cfRule>
    <cfRule type="containsText" dxfId="960" priority="1687" operator="containsText" text="ENABLED">
      <formula>NOT(ISERROR(SEARCH("ENABLED",J1235)))</formula>
    </cfRule>
  </conditionalFormatting>
  <conditionalFormatting sqref="X1235">
    <cfRule type="notContainsBlanks" dxfId="959" priority="1685">
      <formula>LEN(TRIM(X1235))&gt;0</formula>
    </cfRule>
  </conditionalFormatting>
  <conditionalFormatting sqref="K1235">
    <cfRule type="containsText" dxfId="958" priority="1682" operator="containsText" text="DISABLED">
      <formula>NOT(ISERROR(SEARCH("DISABLED",K1235)))</formula>
    </cfRule>
    <cfRule type="containsText" dxfId="957" priority="1683" operator="containsText" text="ENABLED">
      <formula>NOT(ISERROR(SEARCH("ENABLED",K1235)))</formula>
    </cfRule>
  </conditionalFormatting>
  <conditionalFormatting sqref="J1236">
    <cfRule type="containsText" dxfId="956" priority="1680" operator="containsText" text="DISABLED">
      <formula>NOT(ISERROR(SEARCH("DISABLED",J1236)))</formula>
    </cfRule>
    <cfRule type="containsText" dxfId="955" priority="1681" operator="containsText" text="ENABLED">
      <formula>NOT(ISERROR(SEARCH("ENABLED",J1236)))</formula>
    </cfRule>
  </conditionalFormatting>
  <conditionalFormatting sqref="X1236">
    <cfRule type="notContainsBlanks" dxfId="954" priority="1679">
      <formula>LEN(TRIM(X1236))&gt;0</formula>
    </cfRule>
  </conditionalFormatting>
  <conditionalFormatting sqref="K1236">
    <cfRule type="containsText" dxfId="953" priority="1676" operator="containsText" text="DISABLED">
      <formula>NOT(ISERROR(SEARCH("DISABLED",K1236)))</formula>
    </cfRule>
    <cfRule type="containsText" dxfId="952" priority="1677" operator="containsText" text="ENABLED">
      <formula>NOT(ISERROR(SEARCH("ENABLED",K1236)))</formula>
    </cfRule>
  </conditionalFormatting>
  <conditionalFormatting sqref="J1327">
    <cfRule type="containsText" dxfId="951" priority="1674" operator="containsText" text="DISABLED">
      <formula>NOT(ISERROR(SEARCH("DISABLED",J1327)))</formula>
    </cfRule>
    <cfRule type="containsText" dxfId="950" priority="1675" operator="containsText" text="ENABLED">
      <formula>NOT(ISERROR(SEARCH("ENABLED",J1327)))</formula>
    </cfRule>
  </conditionalFormatting>
  <conditionalFormatting sqref="X1327">
    <cfRule type="notContainsBlanks" dxfId="949" priority="1673">
      <formula>LEN(TRIM(X1327))&gt;0</formula>
    </cfRule>
  </conditionalFormatting>
  <conditionalFormatting sqref="K1327">
    <cfRule type="containsText" dxfId="948" priority="1670" operator="containsText" text="DISABLED">
      <formula>NOT(ISERROR(SEARCH("DISABLED",K1327)))</formula>
    </cfRule>
    <cfRule type="containsText" dxfId="947" priority="1671" operator="containsText" text="ENABLED">
      <formula>NOT(ISERROR(SEARCH("ENABLED",K1327)))</formula>
    </cfRule>
  </conditionalFormatting>
  <conditionalFormatting sqref="J1328">
    <cfRule type="containsText" dxfId="946" priority="1668" operator="containsText" text="DISABLED">
      <formula>NOT(ISERROR(SEARCH("DISABLED",J1328)))</formula>
    </cfRule>
    <cfRule type="containsText" dxfId="945" priority="1669" operator="containsText" text="ENABLED">
      <formula>NOT(ISERROR(SEARCH("ENABLED",J1328)))</formula>
    </cfRule>
  </conditionalFormatting>
  <conditionalFormatting sqref="X1328">
    <cfRule type="notContainsBlanks" dxfId="944" priority="1667">
      <formula>LEN(TRIM(X1328))&gt;0</formula>
    </cfRule>
  </conditionalFormatting>
  <conditionalFormatting sqref="K1328">
    <cfRule type="containsText" dxfId="943" priority="1664" operator="containsText" text="DISABLED">
      <formula>NOT(ISERROR(SEARCH("DISABLED",K1328)))</formula>
    </cfRule>
    <cfRule type="containsText" dxfId="942" priority="1665" operator="containsText" text="ENABLED">
      <formula>NOT(ISERROR(SEARCH("ENABLED",K1328)))</formula>
    </cfRule>
  </conditionalFormatting>
  <conditionalFormatting sqref="J1329">
    <cfRule type="containsText" dxfId="941" priority="1662" operator="containsText" text="DISABLED">
      <formula>NOT(ISERROR(SEARCH("DISABLED",J1329)))</formula>
    </cfRule>
    <cfRule type="containsText" dxfId="940" priority="1663" operator="containsText" text="ENABLED">
      <formula>NOT(ISERROR(SEARCH("ENABLED",J1329)))</formula>
    </cfRule>
  </conditionalFormatting>
  <conditionalFormatting sqref="X1329">
    <cfRule type="notContainsBlanks" dxfId="939" priority="1661">
      <formula>LEN(TRIM(X1329))&gt;0</formula>
    </cfRule>
  </conditionalFormatting>
  <conditionalFormatting sqref="K1329">
    <cfRule type="containsText" dxfId="938" priority="1658" operator="containsText" text="DISABLED">
      <formula>NOT(ISERROR(SEARCH("DISABLED",K1329)))</formula>
    </cfRule>
    <cfRule type="containsText" dxfId="937" priority="1659" operator="containsText" text="ENABLED">
      <formula>NOT(ISERROR(SEARCH("ENABLED",K1329)))</formula>
    </cfRule>
  </conditionalFormatting>
  <conditionalFormatting sqref="J1346">
    <cfRule type="containsText" dxfId="936" priority="1656" operator="containsText" text="DISABLED">
      <formula>NOT(ISERROR(SEARCH("DISABLED",J1346)))</formula>
    </cfRule>
    <cfRule type="containsText" dxfId="935" priority="1657" operator="containsText" text="ENABLED">
      <formula>NOT(ISERROR(SEARCH("ENABLED",J1346)))</formula>
    </cfRule>
  </conditionalFormatting>
  <conditionalFormatting sqref="X1346">
    <cfRule type="notContainsBlanks" dxfId="934" priority="1655">
      <formula>LEN(TRIM(X1346))&gt;0</formula>
    </cfRule>
  </conditionalFormatting>
  <conditionalFormatting sqref="K1346">
    <cfRule type="containsText" dxfId="933" priority="1652" operator="containsText" text="DISABLED">
      <formula>NOT(ISERROR(SEARCH("DISABLED",K1346)))</formula>
    </cfRule>
    <cfRule type="containsText" dxfId="932" priority="1653" operator="containsText" text="ENABLED">
      <formula>NOT(ISERROR(SEARCH("ENABLED",K1346)))</formula>
    </cfRule>
  </conditionalFormatting>
  <conditionalFormatting sqref="J1347">
    <cfRule type="containsText" dxfId="931" priority="1650" operator="containsText" text="DISABLED">
      <formula>NOT(ISERROR(SEARCH("DISABLED",J1347)))</formula>
    </cfRule>
    <cfRule type="containsText" dxfId="930" priority="1651" operator="containsText" text="ENABLED">
      <formula>NOT(ISERROR(SEARCH("ENABLED",J1347)))</formula>
    </cfRule>
  </conditionalFormatting>
  <conditionalFormatting sqref="X1347">
    <cfRule type="notContainsBlanks" dxfId="929" priority="1649">
      <formula>LEN(TRIM(X1347))&gt;0</formula>
    </cfRule>
  </conditionalFormatting>
  <conditionalFormatting sqref="K1347">
    <cfRule type="containsText" dxfId="928" priority="1646" operator="containsText" text="DISABLED">
      <formula>NOT(ISERROR(SEARCH("DISABLED",K1347)))</formula>
    </cfRule>
    <cfRule type="containsText" dxfId="927" priority="1647" operator="containsText" text="ENABLED">
      <formula>NOT(ISERROR(SEARCH("ENABLED",K1347)))</formula>
    </cfRule>
  </conditionalFormatting>
  <conditionalFormatting sqref="J1348">
    <cfRule type="containsText" dxfId="926" priority="1644" operator="containsText" text="DISABLED">
      <formula>NOT(ISERROR(SEARCH("DISABLED",J1348)))</formula>
    </cfRule>
    <cfRule type="containsText" dxfId="925" priority="1645" operator="containsText" text="ENABLED">
      <formula>NOT(ISERROR(SEARCH("ENABLED",J1348)))</formula>
    </cfRule>
  </conditionalFormatting>
  <conditionalFormatting sqref="X1348">
    <cfRule type="notContainsBlanks" dxfId="924" priority="1643">
      <formula>LEN(TRIM(X1348))&gt;0</formula>
    </cfRule>
  </conditionalFormatting>
  <conditionalFormatting sqref="K1348">
    <cfRule type="containsText" dxfId="923" priority="1640" operator="containsText" text="DISABLED">
      <formula>NOT(ISERROR(SEARCH("DISABLED",K1348)))</formula>
    </cfRule>
    <cfRule type="containsText" dxfId="922" priority="1641" operator="containsText" text="ENABLED">
      <formula>NOT(ISERROR(SEARCH("ENABLED",K1348)))</formula>
    </cfRule>
  </conditionalFormatting>
  <conditionalFormatting sqref="J1440:J1441">
    <cfRule type="containsText" dxfId="921" priority="1632" operator="containsText" text="DISABLED">
      <formula>NOT(ISERROR(SEARCH("DISABLED",J1440)))</formula>
    </cfRule>
    <cfRule type="containsText" dxfId="920" priority="1633" operator="containsText" text="ENABLED">
      <formula>NOT(ISERROR(SEARCH("ENABLED",J1440)))</formula>
    </cfRule>
  </conditionalFormatting>
  <conditionalFormatting sqref="X1440:X1441">
    <cfRule type="notContainsBlanks" dxfId="919" priority="1631">
      <formula>LEN(TRIM(X1440))&gt;0</formula>
    </cfRule>
  </conditionalFormatting>
  <conditionalFormatting sqref="K1440:K1441">
    <cfRule type="containsText" dxfId="918" priority="1628" operator="containsText" text="DISABLED">
      <formula>NOT(ISERROR(SEARCH("DISABLED",K1440)))</formula>
    </cfRule>
    <cfRule type="containsText" dxfId="917" priority="1629" operator="containsText" text="ENABLED">
      <formula>NOT(ISERROR(SEARCH("ENABLED",K1440)))</formula>
    </cfRule>
  </conditionalFormatting>
  <conditionalFormatting sqref="X1442">
    <cfRule type="notContainsBlanks" dxfId="916" priority="1625">
      <formula>LEN(TRIM(X1442))&gt;0</formula>
    </cfRule>
  </conditionalFormatting>
  <conditionalFormatting sqref="K1442">
    <cfRule type="containsText" dxfId="915" priority="1622" operator="containsText" text="DISABLED">
      <formula>NOT(ISERROR(SEARCH("DISABLED",K1442)))</formula>
    </cfRule>
    <cfRule type="containsText" dxfId="914" priority="1623" operator="containsText" text="ENABLED">
      <formula>NOT(ISERROR(SEARCH("ENABLED",K1442)))</formula>
    </cfRule>
  </conditionalFormatting>
  <conditionalFormatting sqref="X1510">
    <cfRule type="notContainsBlanks" dxfId="913" priority="1619">
      <formula>LEN(TRIM(X1510))&gt;0</formula>
    </cfRule>
  </conditionalFormatting>
  <conditionalFormatting sqref="K1510">
    <cfRule type="containsText" dxfId="912" priority="1616" operator="containsText" text="DISABLED">
      <formula>NOT(ISERROR(SEARCH("DISABLED",K1510)))</formula>
    </cfRule>
    <cfRule type="containsText" dxfId="911" priority="1617" operator="containsText" text="ENABLED">
      <formula>NOT(ISERROR(SEARCH("ENABLED",K1510)))</formula>
    </cfRule>
  </conditionalFormatting>
  <conditionalFormatting sqref="J1816:K1818">
    <cfRule type="containsText" dxfId="910" priority="1614" operator="containsText" text="DISABLED">
      <formula>NOT(ISERROR(SEARCH("DISABLED",J1816)))</formula>
    </cfRule>
    <cfRule type="containsText" dxfId="909" priority="1615" operator="containsText" text="ENABLED">
      <formula>NOT(ISERROR(SEARCH("ENABLED",J1816)))</formula>
    </cfRule>
  </conditionalFormatting>
  <conditionalFormatting sqref="X1816:X1818">
    <cfRule type="notContainsBlanks" dxfId="908" priority="1613">
      <formula>LEN(TRIM(X1816))&gt;0</formula>
    </cfRule>
  </conditionalFormatting>
  <conditionalFormatting sqref="J2031">
    <cfRule type="containsText" dxfId="907" priority="1606" operator="containsText" text="DISABLED">
      <formula>NOT(ISERROR(SEARCH("DISABLED",J2031)))</formula>
    </cfRule>
    <cfRule type="containsText" dxfId="906" priority="1607" operator="containsText" text="ENABLED">
      <formula>NOT(ISERROR(SEARCH("ENABLED",J2031)))</formula>
    </cfRule>
  </conditionalFormatting>
  <conditionalFormatting sqref="X2031">
    <cfRule type="notContainsBlanks" dxfId="905" priority="1605">
      <formula>LEN(TRIM(X2031))&gt;0</formula>
    </cfRule>
  </conditionalFormatting>
  <conditionalFormatting sqref="K2031">
    <cfRule type="containsText" dxfId="904" priority="1602" operator="containsText" text="DISABLED">
      <formula>NOT(ISERROR(SEARCH("DISABLED",K2031)))</formula>
    </cfRule>
    <cfRule type="containsText" dxfId="903" priority="1603" operator="containsText" text="ENABLED">
      <formula>NOT(ISERROR(SEARCH("ENABLED",K2031)))</formula>
    </cfRule>
  </conditionalFormatting>
  <conditionalFormatting sqref="J2035">
    <cfRule type="containsText" dxfId="902" priority="1594" operator="containsText" text="DISABLED">
      <formula>NOT(ISERROR(SEARCH("DISABLED",J2035)))</formula>
    </cfRule>
    <cfRule type="containsText" dxfId="901" priority="1595" operator="containsText" text="ENABLED">
      <formula>NOT(ISERROR(SEARCH("ENABLED",J2035)))</formula>
    </cfRule>
  </conditionalFormatting>
  <conditionalFormatting sqref="X2035">
    <cfRule type="notContainsBlanks" dxfId="900" priority="1593">
      <formula>LEN(TRIM(X2035))&gt;0</formula>
    </cfRule>
  </conditionalFormatting>
  <conditionalFormatting sqref="K2035">
    <cfRule type="containsText" dxfId="899" priority="1590" operator="containsText" text="DISABLED">
      <formula>NOT(ISERROR(SEARCH("DISABLED",K2035)))</formula>
    </cfRule>
    <cfRule type="containsText" dxfId="898" priority="1591" operator="containsText" text="ENABLED">
      <formula>NOT(ISERROR(SEARCH("ENABLED",K2035)))</formula>
    </cfRule>
  </conditionalFormatting>
  <conditionalFormatting sqref="J2036">
    <cfRule type="containsText" dxfId="897" priority="1588" operator="containsText" text="DISABLED">
      <formula>NOT(ISERROR(SEARCH("DISABLED",J2036)))</formula>
    </cfRule>
    <cfRule type="containsText" dxfId="896" priority="1589" operator="containsText" text="ENABLED">
      <formula>NOT(ISERROR(SEARCH("ENABLED",J2036)))</formula>
    </cfRule>
  </conditionalFormatting>
  <conditionalFormatting sqref="X2036">
    <cfRule type="notContainsBlanks" dxfId="895" priority="1587">
      <formula>LEN(TRIM(X2036))&gt;0</formula>
    </cfRule>
  </conditionalFormatting>
  <conditionalFormatting sqref="K2036">
    <cfRule type="containsText" dxfId="894" priority="1584" operator="containsText" text="DISABLED">
      <formula>NOT(ISERROR(SEARCH("DISABLED",K2036)))</formula>
    </cfRule>
    <cfRule type="containsText" dxfId="893" priority="1585" operator="containsText" text="ENABLED">
      <formula>NOT(ISERROR(SEARCH("ENABLED",K2036)))</formula>
    </cfRule>
  </conditionalFormatting>
  <conditionalFormatting sqref="J2037">
    <cfRule type="containsText" dxfId="892" priority="1582" operator="containsText" text="DISABLED">
      <formula>NOT(ISERROR(SEARCH("DISABLED",J2037)))</formula>
    </cfRule>
    <cfRule type="containsText" dxfId="891" priority="1583" operator="containsText" text="ENABLED">
      <formula>NOT(ISERROR(SEARCH("ENABLED",J2037)))</formula>
    </cfRule>
  </conditionalFormatting>
  <conditionalFormatting sqref="X2037">
    <cfRule type="notContainsBlanks" dxfId="890" priority="1581">
      <formula>LEN(TRIM(X2037))&gt;0</formula>
    </cfRule>
  </conditionalFormatting>
  <conditionalFormatting sqref="K2037">
    <cfRule type="containsText" dxfId="889" priority="1578" operator="containsText" text="DISABLED">
      <formula>NOT(ISERROR(SEARCH("DISABLED",K2037)))</formula>
    </cfRule>
    <cfRule type="containsText" dxfId="888" priority="1579" operator="containsText" text="ENABLED">
      <formula>NOT(ISERROR(SEARCH("ENABLED",K2037)))</formula>
    </cfRule>
  </conditionalFormatting>
  <conditionalFormatting sqref="J2038">
    <cfRule type="containsText" dxfId="887" priority="1576" operator="containsText" text="DISABLED">
      <formula>NOT(ISERROR(SEARCH("DISABLED",J2038)))</formula>
    </cfRule>
    <cfRule type="containsText" dxfId="886" priority="1577" operator="containsText" text="ENABLED">
      <formula>NOT(ISERROR(SEARCH("ENABLED",J2038)))</formula>
    </cfRule>
  </conditionalFormatting>
  <conditionalFormatting sqref="X2038">
    <cfRule type="notContainsBlanks" dxfId="885" priority="1575">
      <formula>LEN(TRIM(X2038))&gt;0</formula>
    </cfRule>
  </conditionalFormatting>
  <conditionalFormatting sqref="K2038">
    <cfRule type="containsText" dxfId="884" priority="1572" operator="containsText" text="DISABLED">
      <formula>NOT(ISERROR(SEARCH("DISABLED",K2038)))</formula>
    </cfRule>
    <cfRule type="containsText" dxfId="883" priority="1573" operator="containsText" text="ENABLED">
      <formula>NOT(ISERROR(SEARCH("ENABLED",K2038)))</formula>
    </cfRule>
  </conditionalFormatting>
  <conditionalFormatting sqref="J2039">
    <cfRule type="containsText" dxfId="882" priority="1570" operator="containsText" text="DISABLED">
      <formula>NOT(ISERROR(SEARCH("DISABLED",J2039)))</formula>
    </cfRule>
    <cfRule type="containsText" dxfId="881" priority="1571" operator="containsText" text="ENABLED">
      <formula>NOT(ISERROR(SEARCH("ENABLED",J2039)))</formula>
    </cfRule>
  </conditionalFormatting>
  <conditionalFormatting sqref="X2039">
    <cfRule type="notContainsBlanks" dxfId="880" priority="1569">
      <formula>LEN(TRIM(X2039))&gt;0</formula>
    </cfRule>
  </conditionalFormatting>
  <conditionalFormatting sqref="K2039">
    <cfRule type="containsText" dxfId="879" priority="1566" operator="containsText" text="DISABLED">
      <formula>NOT(ISERROR(SEARCH("DISABLED",K2039)))</formula>
    </cfRule>
    <cfRule type="containsText" dxfId="878" priority="1567" operator="containsText" text="ENABLED">
      <formula>NOT(ISERROR(SEARCH("ENABLED",K2039)))</formula>
    </cfRule>
  </conditionalFormatting>
  <conditionalFormatting sqref="J2040">
    <cfRule type="containsText" dxfId="877" priority="1564" operator="containsText" text="DISABLED">
      <formula>NOT(ISERROR(SEARCH("DISABLED",J2040)))</formula>
    </cfRule>
    <cfRule type="containsText" dxfId="876" priority="1565" operator="containsText" text="ENABLED">
      <formula>NOT(ISERROR(SEARCH("ENABLED",J2040)))</formula>
    </cfRule>
  </conditionalFormatting>
  <conditionalFormatting sqref="X2040">
    <cfRule type="notContainsBlanks" dxfId="875" priority="1563">
      <formula>LEN(TRIM(X2040))&gt;0</formula>
    </cfRule>
  </conditionalFormatting>
  <conditionalFormatting sqref="K2040">
    <cfRule type="containsText" dxfId="874" priority="1560" operator="containsText" text="DISABLED">
      <formula>NOT(ISERROR(SEARCH("DISABLED",K2040)))</formula>
    </cfRule>
    <cfRule type="containsText" dxfId="873" priority="1561" operator="containsText" text="ENABLED">
      <formula>NOT(ISERROR(SEARCH("ENABLED",K2040)))</formula>
    </cfRule>
  </conditionalFormatting>
  <conditionalFormatting sqref="J2041">
    <cfRule type="containsText" dxfId="872" priority="1558" operator="containsText" text="DISABLED">
      <formula>NOT(ISERROR(SEARCH("DISABLED",J2041)))</formula>
    </cfRule>
    <cfRule type="containsText" dxfId="871" priority="1559" operator="containsText" text="ENABLED">
      <formula>NOT(ISERROR(SEARCH("ENABLED",J2041)))</formula>
    </cfRule>
  </conditionalFormatting>
  <conditionalFormatting sqref="X2041">
    <cfRule type="notContainsBlanks" dxfId="870" priority="1557">
      <formula>LEN(TRIM(X2041))&gt;0</formula>
    </cfRule>
  </conditionalFormatting>
  <conditionalFormatting sqref="K2041">
    <cfRule type="containsText" dxfId="869" priority="1554" operator="containsText" text="DISABLED">
      <formula>NOT(ISERROR(SEARCH("DISABLED",K2041)))</formula>
    </cfRule>
    <cfRule type="containsText" dxfId="868" priority="1555" operator="containsText" text="ENABLED">
      <formula>NOT(ISERROR(SEARCH("ENABLED",K2041)))</formula>
    </cfRule>
  </conditionalFormatting>
  <conditionalFormatting sqref="J2042">
    <cfRule type="containsText" dxfId="867" priority="1552" operator="containsText" text="DISABLED">
      <formula>NOT(ISERROR(SEARCH("DISABLED",J2042)))</formula>
    </cfRule>
    <cfRule type="containsText" dxfId="866" priority="1553" operator="containsText" text="ENABLED">
      <formula>NOT(ISERROR(SEARCH("ENABLED",J2042)))</formula>
    </cfRule>
  </conditionalFormatting>
  <conditionalFormatting sqref="X2042">
    <cfRule type="notContainsBlanks" dxfId="865" priority="1551">
      <formula>LEN(TRIM(X2042))&gt;0</formula>
    </cfRule>
  </conditionalFormatting>
  <conditionalFormatting sqref="K2042">
    <cfRule type="containsText" dxfId="864" priority="1548" operator="containsText" text="DISABLED">
      <formula>NOT(ISERROR(SEARCH("DISABLED",K2042)))</formula>
    </cfRule>
    <cfRule type="containsText" dxfId="863" priority="1549" operator="containsText" text="ENABLED">
      <formula>NOT(ISERROR(SEARCH("ENABLED",K2042)))</formula>
    </cfRule>
  </conditionalFormatting>
  <conditionalFormatting sqref="J2043">
    <cfRule type="containsText" dxfId="862" priority="1546" operator="containsText" text="DISABLED">
      <formula>NOT(ISERROR(SEARCH("DISABLED",J2043)))</formula>
    </cfRule>
    <cfRule type="containsText" dxfId="861" priority="1547" operator="containsText" text="ENABLED">
      <formula>NOT(ISERROR(SEARCH("ENABLED",J2043)))</formula>
    </cfRule>
  </conditionalFormatting>
  <conditionalFormatting sqref="X2043">
    <cfRule type="notContainsBlanks" dxfId="860" priority="1545">
      <formula>LEN(TRIM(X2043))&gt;0</formula>
    </cfRule>
  </conditionalFormatting>
  <conditionalFormatting sqref="K2043">
    <cfRule type="containsText" dxfId="859" priority="1542" operator="containsText" text="DISABLED">
      <formula>NOT(ISERROR(SEARCH("DISABLED",K2043)))</formula>
    </cfRule>
    <cfRule type="containsText" dxfId="858" priority="1543" operator="containsText" text="ENABLED">
      <formula>NOT(ISERROR(SEARCH("ENABLED",K2043)))</formula>
    </cfRule>
  </conditionalFormatting>
  <conditionalFormatting sqref="J2044">
    <cfRule type="containsText" dxfId="857" priority="1540" operator="containsText" text="DISABLED">
      <formula>NOT(ISERROR(SEARCH("DISABLED",J2044)))</formula>
    </cfRule>
    <cfRule type="containsText" dxfId="856" priority="1541" operator="containsText" text="ENABLED">
      <formula>NOT(ISERROR(SEARCH("ENABLED",J2044)))</formula>
    </cfRule>
  </conditionalFormatting>
  <conditionalFormatting sqref="X2044">
    <cfRule type="notContainsBlanks" dxfId="855" priority="1539">
      <formula>LEN(TRIM(X2044))&gt;0</formula>
    </cfRule>
  </conditionalFormatting>
  <conditionalFormatting sqref="K2044">
    <cfRule type="containsText" dxfId="854" priority="1536" operator="containsText" text="DISABLED">
      <formula>NOT(ISERROR(SEARCH("DISABLED",K2044)))</formula>
    </cfRule>
    <cfRule type="containsText" dxfId="853" priority="1537" operator="containsText" text="ENABLED">
      <formula>NOT(ISERROR(SEARCH("ENABLED",K2044)))</formula>
    </cfRule>
  </conditionalFormatting>
  <conditionalFormatting sqref="J2045">
    <cfRule type="containsText" dxfId="852" priority="1534" operator="containsText" text="DISABLED">
      <formula>NOT(ISERROR(SEARCH("DISABLED",J2045)))</formula>
    </cfRule>
    <cfRule type="containsText" dxfId="851" priority="1535" operator="containsText" text="ENABLED">
      <formula>NOT(ISERROR(SEARCH("ENABLED",J2045)))</formula>
    </cfRule>
  </conditionalFormatting>
  <conditionalFormatting sqref="X2045">
    <cfRule type="notContainsBlanks" dxfId="850" priority="1533">
      <formula>LEN(TRIM(X2045))&gt;0</formula>
    </cfRule>
  </conditionalFormatting>
  <conditionalFormatting sqref="K2045">
    <cfRule type="containsText" dxfId="849" priority="1530" operator="containsText" text="DISABLED">
      <formula>NOT(ISERROR(SEARCH("DISABLED",K2045)))</formula>
    </cfRule>
    <cfRule type="containsText" dxfId="848" priority="1531" operator="containsText" text="ENABLED">
      <formula>NOT(ISERROR(SEARCH("ENABLED",K2045)))</formula>
    </cfRule>
  </conditionalFormatting>
  <conditionalFormatting sqref="J2046:J2047">
    <cfRule type="containsText" dxfId="847" priority="1528" operator="containsText" text="DISABLED">
      <formula>NOT(ISERROR(SEARCH("DISABLED",J2046)))</formula>
    </cfRule>
    <cfRule type="containsText" dxfId="846" priority="1529" operator="containsText" text="ENABLED">
      <formula>NOT(ISERROR(SEARCH("ENABLED",J2046)))</formula>
    </cfRule>
  </conditionalFormatting>
  <conditionalFormatting sqref="X2046:X2048">
    <cfRule type="notContainsBlanks" dxfId="845" priority="1527">
      <formula>LEN(TRIM(X2046))&gt;0</formula>
    </cfRule>
  </conditionalFormatting>
  <conditionalFormatting sqref="K2046:K2048">
    <cfRule type="containsText" dxfId="844" priority="1524" operator="containsText" text="DISABLED">
      <formula>NOT(ISERROR(SEARCH("DISABLED",K2046)))</formula>
    </cfRule>
    <cfRule type="containsText" dxfId="843" priority="1525" operator="containsText" text="ENABLED">
      <formula>NOT(ISERROR(SEARCH("ENABLED",K2046)))</formula>
    </cfRule>
  </conditionalFormatting>
  <conditionalFormatting sqref="X2049">
    <cfRule type="notContainsBlanks" dxfId="842" priority="1521">
      <formula>LEN(TRIM(X2049))&gt;0</formula>
    </cfRule>
  </conditionalFormatting>
  <conditionalFormatting sqref="K2049">
    <cfRule type="containsText" dxfId="841" priority="1518" operator="containsText" text="DISABLED">
      <formula>NOT(ISERROR(SEARCH("DISABLED",K2049)))</formula>
    </cfRule>
    <cfRule type="containsText" dxfId="840" priority="1519" operator="containsText" text="ENABLED">
      <formula>NOT(ISERROR(SEARCH("ENABLED",K2049)))</formula>
    </cfRule>
  </conditionalFormatting>
  <conditionalFormatting sqref="X2050 X2052">
    <cfRule type="notContainsBlanks" dxfId="839" priority="1515">
      <formula>LEN(TRIM(X2050))&gt;0</formula>
    </cfRule>
  </conditionalFormatting>
  <conditionalFormatting sqref="K2050">
    <cfRule type="containsText" dxfId="838" priority="1512" operator="containsText" text="DISABLED">
      <formula>NOT(ISERROR(SEARCH("DISABLED",K2050)))</formula>
    </cfRule>
    <cfRule type="containsText" dxfId="837" priority="1513" operator="containsText" text="ENABLED">
      <formula>NOT(ISERROR(SEARCH("ENABLED",K2050)))</formula>
    </cfRule>
  </conditionalFormatting>
  <conditionalFormatting sqref="X2051">
    <cfRule type="notContainsBlanks" dxfId="836" priority="1509">
      <formula>LEN(TRIM(X2051))&gt;0</formula>
    </cfRule>
  </conditionalFormatting>
  <conditionalFormatting sqref="K2051">
    <cfRule type="containsText" dxfId="835" priority="1506" operator="containsText" text="DISABLED">
      <formula>NOT(ISERROR(SEARCH("DISABLED",K2051)))</formula>
    </cfRule>
    <cfRule type="containsText" dxfId="834" priority="1507" operator="containsText" text="ENABLED">
      <formula>NOT(ISERROR(SEARCH("ENABLED",K2051)))</formula>
    </cfRule>
  </conditionalFormatting>
  <conditionalFormatting sqref="K2052 K2054">
    <cfRule type="containsText" dxfId="833" priority="1501" operator="containsText" text="DISABLED">
      <formula>NOT(ISERROR(SEARCH("DISABLED",K2052)))</formula>
    </cfRule>
    <cfRule type="containsText" dxfId="832" priority="1502" operator="containsText" text="ENABLED">
      <formula>NOT(ISERROR(SEARCH("ENABLED",K2052)))</formula>
    </cfRule>
  </conditionalFormatting>
  <conditionalFormatting sqref="X2054">
    <cfRule type="notContainsBlanks" dxfId="831" priority="1474">
      <formula>LEN(TRIM(X2054))&gt;0</formula>
    </cfRule>
  </conditionalFormatting>
  <conditionalFormatting sqref="X2055">
    <cfRule type="notContainsBlanks" dxfId="830" priority="1470">
      <formula>LEN(TRIM(X2055))&gt;0</formula>
    </cfRule>
  </conditionalFormatting>
  <conditionalFormatting sqref="K2055">
    <cfRule type="containsText" dxfId="829" priority="1467" operator="containsText" text="DISABLED">
      <formula>NOT(ISERROR(SEARCH("DISABLED",K2055)))</formula>
    </cfRule>
    <cfRule type="containsText" dxfId="828" priority="1468" operator="containsText" text="ENABLED">
      <formula>NOT(ISERROR(SEARCH("ENABLED",K2055)))</formula>
    </cfRule>
  </conditionalFormatting>
  <conditionalFormatting sqref="X2056">
    <cfRule type="notContainsBlanks" dxfId="827" priority="1464">
      <formula>LEN(TRIM(X2056))&gt;0</formula>
    </cfRule>
  </conditionalFormatting>
  <conditionalFormatting sqref="K2056">
    <cfRule type="containsText" dxfId="826" priority="1461" operator="containsText" text="DISABLED">
      <formula>NOT(ISERROR(SEARCH("DISABLED",K2056)))</formula>
    </cfRule>
    <cfRule type="containsText" dxfId="825" priority="1462" operator="containsText" text="ENABLED">
      <formula>NOT(ISERROR(SEARCH("ENABLED",K2056)))</formula>
    </cfRule>
  </conditionalFormatting>
  <conditionalFormatting sqref="X2057">
    <cfRule type="notContainsBlanks" dxfId="824" priority="1458">
      <formula>LEN(TRIM(X2057))&gt;0</formula>
    </cfRule>
  </conditionalFormatting>
  <conditionalFormatting sqref="K2057">
    <cfRule type="containsText" dxfId="823" priority="1455" operator="containsText" text="DISABLED">
      <formula>NOT(ISERROR(SEARCH("DISABLED",K2057)))</formula>
    </cfRule>
    <cfRule type="containsText" dxfId="822" priority="1456" operator="containsText" text="ENABLED">
      <formula>NOT(ISERROR(SEARCH("ENABLED",K2057)))</formula>
    </cfRule>
  </conditionalFormatting>
  <conditionalFormatting sqref="X2058">
    <cfRule type="notContainsBlanks" dxfId="821" priority="1452">
      <formula>LEN(TRIM(X2058))&gt;0</formula>
    </cfRule>
  </conditionalFormatting>
  <conditionalFormatting sqref="K2058">
    <cfRule type="containsText" dxfId="820" priority="1449" operator="containsText" text="DISABLED">
      <formula>NOT(ISERROR(SEARCH("DISABLED",K2058)))</formula>
    </cfRule>
    <cfRule type="containsText" dxfId="819" priority="1450" operator="containsText" text="ENABLED">
      <formula>NOT(ISERROR(SEARCH("ENABLED",K2058)))</formula>
    </cfRule>
  </conditionalFormatting>
  <conditionalFormatting sqref="J1888:K1888">
    <cfRule type="containsText" dxfId="818" priority="1447" operator="containsText" text="DISABLED">
      <formula>NOT(ISERROR(SEARCH("DISABLED",J1888)))</formula>
    </cfRule>
    <cfRule type="containsText" dxfId="817" priority="1448" operator="containsText" text="ENABLED">
      <formula>NOT(ISERROR(SEARCH("ENABLED",J1888)))</formula>
    </cfRule>
  </conditionalFormatting>
  <conditionalFormatting sqref="X1888">
    <cfRule type="notContainsBlanks" dxfId="816" priority="1446">
      <formula>LEN(TRIM(X1888))&gt;0</formula>
    </cfRule>
  </conditionalFormatting>
  <conditionalFormatting sqref="X2059:X2060">
    <cfRule type="notContainsBlanks" dxfId="815" priority="1442">
      <formula>LEN(TRIM(X2059))&gt;0</formula>
    </cfRule>
  </conditionalFormatting>
  <conditionalFormatting sqref="X2060">
    <cfRule type="notContainsBlanks" dxfId="814" priority="1439">
      <formula>LEN(TRIM(X2060))&gt;0</formula>
    </cfRule>
  </conditionalFormatting>
  <conditionalFormatting sqref="K2059:K2060">
    <cfRule type="containsText" dxfId="813" priority="1436" operator="containsText" text="DISABLED">
      <formula>NOT(ISERROR(SEARCH("DISABLED",K2059)))</formula>
    </cfRule>
    <cfRule type="containsText" dxfId="812" priority="1437" operator="containsText" text="ENABLED">
      <formula>NOT(ISERROR(SEARCH("ENABLED",K2059)))</formula>
    </cfRule>
  </conditionalFormatting>
  <conditionalFormatting sqref="X2059">
    <cfRule type="notContainsBlanks" dxfId="811" priority="1429">
      <formula>LEN(TRIM(X2059))&gt;0</formula>
    </cfRule>
  </conditionalFormatting>
  <conditionalFormatting sqref="K2059">
    <cfRule type="containsText" dxfId="810" priority="1426" operator="containsText" text="DISABLED">
      <formula>NOT(ISERROR(SEARCH("DISABLED",K2059)))</formula>
    </cfRule>
    <cfRule type="containsText" dxfId="809" priority="1427" operator="containsText" text="ENABLED">
      <formula>NOT(ISERROR(SEARCH("ENABLED",K2059)))</formula>
    </cfRule>
  </conditionalFormatting>
  <conditionalFormatting sqref="K2063">
    <cfRule type="containsText" dxfId="808" priority="1401" operator="containsText" text="DISABLED">
      <formula>NOT(ISERROR(SEARCH("DISABLED",K2063)))</formula>
    </cfRule>
    <cfRule type="containsText" dxfId="807" priority="1402" operator="containsText" text="ENABLED">
      <formula>NOT(ISERROR(SEARCH("ENABLED",K2063)))</formula>
    </cfRule>
  </conditionalFormatting>
  <conditionalFormatting sqref="X2063">
    <cfRule type="notContainsBlanks" dxfId="806" priority="1400">
      <formula>LEN(TRIM(X2063))&gt;0</formula>
    </cfRule>
  </conditionalFormatting>
  <conditionalFormatting sqref="X2064:X2069">
    <cfRule type="notContainsBlanks" dxfId="805" priority="1396">
      <formula>LEN(TRIM(X2064))&gt;0</formula>
    </cfRule>
  </conditionalFormatting>
  <conditionalFormatting sqref="K2064:K2069">
    <cfRule type="containsText" dxfId="804" priority="1393" operator="containsText" text="DISABLED">
      <formula>NOT(ISERROR(SEARCH("DISABLED",K2064)))</formula>
    </cfRule>
    <cfRule type="containsText" dxfId="803" priority="1394" operator="containsText" text="ENABLED">
      <formula>NOT(ISERROR(SEARCH("ENABLED",K2064)))</formula>
    </cfRule>
  </conditionalFormatting>
  <conditionalFormatting sqref="X2053">
    <cfRule type="notContainsBlanks" dxfId="802" priority="1367">
      <formula>LEN(TRIM(X2053))&gt;0</formula>
    </cfRule>
  </conditionalFormatting>
  <conditionalFormatting sqref="K2053">
    <cfRule type="containsText" dxfId="801" priority="1362" operator="containsText" text="DISABLED">
      <formula>NOT(ISERROR(SEARCH("DISABLED",K2053)))</formula>
    </cfRule>
    <cfRule type="containsText" dxfId="800" priority="1363" operator="containsText" text="ENABLED">
      <formula>NOT(ISERROR(SEARCH("ENABLED",K2053)))</formula>
    </cfRule>
  </conditionalFormatting>
  <conditionalFormatting sqref="X2070:X2072">
    <cfRule type="notContainsBlanks" dxfId="799" priority="1359">
      <formula>LEN(TRIM(X2070))&gt;0</formula>
    </cfRule>
  </conditionalFormatting>
  <conditionalFormatting sqref="K2070:K2072">
    <cfRule type="containsText" dxfId="798" priority="1356" operator="containsText" text="DISABLED">
      <formula>NOT(ISERROR(SEARCH("DISABLED",K2070)))</formula>
    </cfRule>
    <cfRule type="containsText" dxfId="797" priority="1357" operator="containsText" text="ENABLED">
      <formula>NOT(ISERROR(SEARCH("ENABLED",K2070)))</formula>
    </cfRule>
  </conditionalFormatting>
  <conditionalFormatting sqref="J1903">
    <cfRule type="containsText" dxfId="796" priority="1348" operator="containsText" text="DISABLED">
      <formula>NOT(ISERROR(SEARCH("DISABLED",J1903)))</formula>
    </cfRule>
    <cfRule type="containsText" dxfId="795" priority="1349" operator="containsText" text="ENABLED">
      <formula>NOT(ISERROR(SEARCH("ENABLED",J1903)))</formula>
    </cfRule>
  </conditionalFormatting>
  <conditionalFormatting sqref="X1903">
    <cfRule type="notContainsBlanks" dxfId="794" priority="1347">
      <formula>LEN(TRIM(X1903))&gt;0</formula>
    </cfRule>
  </conditionalFormatting>
  <conditionalFormatting sqref="K1903">
    <cfRule type="containsText" dxfId="793" priority="1344" operator="containsText" text="DISABLED">
      <formula>NOT(ISERROR(SEARCH("DISABLED",K1903)))</formula>
    </cfRule>
    <cfRule type="containsText" dxfId="792" priority="1345" operator="containsText" text="ENABLED">
      <formula>NOT(ISERROR(SEARCH("ENABLED",K1903)))</formula>
    </cfRule>
  </conditionalFormatting>
  <conditionalFormatting sqref="J1957:J1958">
    <cfRule type="containsText" dxfId="791" priority="1334" operator="containsText" text="DISABLED">
      <formula>NOT(ISERROR(SEARCH("DISABLED",J1957)))</formula>
    </cfRule>
    <cfRule type="containsText" dxfId="790" priority="1335" operator="containsText" text="ENABLED">
      <formula>NOT(ISERROR(SEARCH("ENABLED",J1957)))</formula>
    </cfRule>
  </conditionalFormatting>
  <conditionalFormatting sqref="X1957:X1958">
    <cfRule type="notContainsBlanks" dxfId="789" priority="1333">
      <formula>LEN(TRIM(X1957))&gt;0</formula>
    </cfRule>
  </conditionalFormatting>
  <conditionalFormatting sqref="K1957:K1958">
    <cfRule type="containsText" dxfId="788" priority="1330" operator="containsText" text="DISABLED">
      <formula>NOT(ISERROR(SEARCH("DISABLED",K1957)))</formula>
    </cfRule>
    <cfRule type="containsText" dxfId="787" priority="1331" operator="containsText" text="ENABLED">
      <formula>NOT(ISERROR(SEARCH("ENABLED",K1957)))</formula>
    </cfRule>
  </conditionalFormatting>
  <conditionalFormatting sqref="J1956">
    <cfRule type="containsText" dxfId="786" priority="1328" operator="containsText" text="DISABLED">
      <formula>NOT(ISERROR(SEARCH("DISABLED",J1956)))</formula>
    </cfRule>
    <cfRule type="containsText" dxfId="785" priority="1329" operator="containsText" text="ENABLED">
      <formula>NOT(ISERROR(SEARCH("ENABLED",J1956)))</formula>
    </cfRule>
  </conditionalFormatting>
  <conditionalFormatting sqref="X1956">
    <cfRule type="notContainsBlanks" dxfId="784" priority="1327">
      <formula>LEN(TRIM(X1956))&gt;0</formula>
    </cfRule>
  </conditionalFormatting>
  <conditionalFormatting sqref="K1956">
    <cfRule type="containsText" dxfId="783" priority="1324" operator="containsText" text="DISABLED">
      <formula>NOT(ISERROR(SEARCH("DISABLED",K1956)))</formula>
    </cfRule>
    <cfRule type="containsText" dxfId="782" priority="1325" operator="containsText" text="ENABLED">
      <formula>NOT(ISERROR(SEARCH("ENABLED",K1956)))</formula>
    </cfRule>
  </conditionalFormatting>
  <conditionalFormatting sqref="J1954">
    <cfRule type="containsText" dxfId="781" priority="1322" operator="containsText" text="DISABLED">
      <formula>NOT(ISERROR(SEARCH("DISABLED",J1954)))</formula>
    </cfRule>
    <cfRule type="containsText" dxfId="780" priority="1323" operator="containsText" text="ENABLED">
      <formula>NOT(ISERROR(SEARCH("ENABLED",J1954)))</formula>
    </cfRule>
  </conditionalFormatting>
  <conditionalFormatting sqref="X1954">
    <cfRule type="notContainsBlanks" dxfId="779" priority="1321">
      <formula>LEN(TRIM(X1954))&gt;0</formula>
    </cfRule>
  </conditionalFormatting>
  <conditionalFormatting sqref="K1954">
    <cfRule type="containsText" dxfId="778" priority="1318" operator="containsText" text="DISABLED">
      <formula>NOT(ISERROR(SEARCH("DISABLED",K1954)))</formula>
    </cfRule>
    <cfRule type="containsText" dxfId="777" priority="1319" operator="containsText" text="ENABLED">
      <formula>NOT(ISERROR(SEARCH("ENABLED",K1954)))</formula>
    </cfRule>
  </conditionalFormatting>
  <conditionalFormatting sqref="X1898">
    <cfRule type="notContainsBlanks" dxfId="776" priority="1303">
      <formula>LEN(TRIM(X1898))&gt;0</formula>
    </cfRule>
  </conditionalFormatting>
  <conditionalFormatting sqref="K1898">
    <cfRule type="containsText" dxfId="775" priority="1300" operator="containsText" text="DISABLED">
      <formula>NOT(ISERROR(SEARCH("DISABLED",K1898)))</formula>
    </cfRule>
    <cfRule type="containsText" dxfId="774" priority="1301" operator="containsText" text="ENABLED">
      <formula>NOT(ISERROR(SEARCH("ENABLED",K1898)))</formula>
    </cfRule>
  </conditionalFormatting>
  <conditionalFormatting sqref="J1822">
    <cfRule type="containsText" dxfId="773" priority="1298" operator="containsText" text="DISABLED">
      <formula>NOT(ISERROR(SEARCH("DISABLED",J1822)))</formula>
    </cfRule>
    <cfRule type="containsText" dxfId="772" priority="1299" operator="containsText" text="ENABLED">
      <formula>NOT(ISERROR(SEARCH("ENABLED",J1822)))</formula>
    </cfRule>
  </conditionalFormatting>
  <conditionalFormatting sqref="X1822">
    <cfRule type="notContainsBlanks" dxfId="771" priority="1297">
      <formula>LEN(TRIM(X1822))&gt;0</formula>
    </cfRule>
  </conditionalFormatting>
  <conditionalFormatting sqref="K1822">
    <cfRule type="containsText" dxfId="770" priority="1294" operator="containsText" text="DISABLED">
      <formula>NOT(ISERROR(SEARCH("DISABLED",K1822)))</formula>
    </cfRule>
    <cfRule type="containsText" dxfId="769" priority="1295" operator="containsText" text="ENABLED">
      <formula>NOT(ISERROR(SEARCH("ENABLED",K1822)))</formula>
    </cfRule>
  </conditionalFormatting>
  <conditionalFormatting sqref="X2073">
    <cfRule type="notContainsBlanks" dxfId="768" priority="1287">
      <formula>LEN(TRIM(X2073))&gt;0</formula>
    </cfRule>
  </conditionalFormatting>
  <conditionalFormatting sqref="K2073">
    <cfRule type="containsText" dxfId="767" priority="1284" operator="containsText" text="DISABLED">
      <formula>NOT(ISERROR(SEARCH("DISABLED",K2073)))</formula>
    </cfRule>
    <cfRule type="containsText" dxfId="766" priority="1285" operator="containsText" text="ENABLED">
      <formula>NOT(ISERROR(SEARCH("ENABLED",K2073)))</formula>
    </cfRule>
  </conditionalFormatting>
  <conditionalFormatting sqref="J2075:J2077">
    <cfRule type="containsText" dxfId="765" priority="1264" operator="containsText" text="DISABLED">
      <formula>NOT(ISERROR(SEARCH("DISABLED",J2075)))</formula>
    </cfRule>
    <cfRule type="containsText" dxfId="764" priority="1265" operator="containsText" text="ENABLED">
      <formula>NOT(ISERROR(SEARCH("ENABLED",J2075)))</formula>
    </cfRule>
  </conditionalFormatting>
  <conditionalFormatting sqref="X2074:X2077">
    <cfRule type="notContainsBlanks" dxfId="763" priority="1263">
      <formula>LEN(TRIM(X2074))&gt;0</formula>
    </cfRule>
  </conditionalFormatting>
  <conditionalFormatting sqref="K2074:K2077">
    <cfRule type="containsText" dxfId="762" priority="1260" operator="containsText" text="DISABLED">
      <formula>NOT(ISERROR(SEARCH("DISABLED",K2074)))</formula>
    </cfRule>
    <cfRule type="containsText" dxfId="761" priority="1261" operator="containsText" text="ENABLED">
      <formula>NOT(ISERROR(SEARCH("ENABLED",K2074)))</formula>
    </cfRule>
  </conditionalFormatting>
  <conditionalFormatting sqref="J1881">
    <cfRule type="containsText" dxfId="760" priority="1258" operator="containsText" text="DISABLED">
      <formula>NOT(ISERROR(SEARCH("DISABLED",J1881)))</formula>
    </cfRule>
    <cfRule type="containsText" dxfId="759" priority="1259" operator="containsText" text="ENABLED">
      <formula>NOT(ISERROR(SEARCH("ENABLED",J1881)))</formula>
    </cfRule>
  </conditionalFormatting>
  <conditionalFormatting sqref="X1881">
    <cfRule type="notContainsBlanks" dxfId="758" priority="1257">
      <formula>LEN(TRIM(X1881))&gt;0</formula>
    </cfRule>
  </conditionalFormatting>
  <conditionalFormatting sqref="K1881">
    <cfRule type="containsText" dxfId="757" priority="1254" operator="containsText" text="DISABLED">
      <formula>NOT(ISERROR(SEARCH("DISABLED",K1881)))</formula>
    </cfRule>
    <cfRule type="containsText" dxfId="756" priority="1255" operator="containsText" text="ENABLED">
      <formula>NOT(ISERROR(SEARCH("ENABLED",K1881)))</formula>
    </cfRule>
  </conditionalFormatting>
  <conditionalFormatting sqref="J1901">
    <cfRule type="containsText" dxfId="755" priority="1252" operator="containsText" text="DISABLED">
      <formula>NOT(ISERROR(SEARCH("DISABLED",J1901)))</formula>
    </cfRule>
    <cfRule type="containsText" dxfId="754" priority="1253" operator="containsText" text="ENABLED">
      <formula>NOT(ISERROR(SEARCH("ENABLED",J1901)))</formula>
    </cfRule>
  </conditionalFormatting>
  <conditionalFormatting sqref="X1901">
    <cfRule type="notContainsBlanks" dxfId="753" priority="1251">
      <formula>LEN(TRIM(X1901))&gt;0</formula>
    </cfRule>
  </conditionalFormatting>
  <conditionalFormatting sqref="K1901">
    <cfRule type="containsText" dxfId="752" priority="1248" operator="containsText" text="DISABLED">
      <formula>NOT(ISERROR(SEARCH("DISABLED",K1901)))</formula>
    </cfRule>
    <cfRule type="containsText" dxfId="751" priority="1249" operator="containsText" text="ENABLED">
      <formula>NOT(ISERROR(SEARCH("ENABLED",K1901)))</formula>
    </cfRule>
  </conditionalFormatting>
  <conditionalFormatting sqref="J1902">
    <cfRule type="containsText" dxfId="750" priority="1246" operator="containsText" text="DISABLED">
      <formula>NOT(ISERROR(SEARCH("DISABLED",J1902)))</formula>
    </cfRule>
    <cfRule type="containsText" dxfId="749" priority="1247" operator="containsText" text="ENABLED">
      <formula>NOT(ISERROR(SEARCH("ENABLED",J1902)))</formula>
    </cfRule>
  </conditionalFormatting>
  <conditionalFormatting sqref="X1902">
    <cfRule type="notContainsBlanks" dxfId="748" priority="1245">
      <formula>LEN(TRIM(X1902))&gt;0</formula>
    </cfRule>
  </conditionalFormatting>
  <conditionalFormatting sqref="K1902">
    <cfRule type="containsText" dxfId="747" priority="1243" operator="containsText" text="DISABLED">
      <formula>NOT(ISERROR(SEARCH("DISABLED",K1902)))</formula>
    </cfRule>
    <cfRule type="containsText" dxfId="746" priority="1244" operator="containsText" text="ENABLED">
      <formula>NOT(ISERROR(SEARCH("ENABLED",K1902)))</formula>
    </cfRule>
  </conditionalFormatting>
  <conditionalFormatting sqref="K43">
    <cfRule type="containsText" dxfId="745" priority="1234" operator="containsText" text="DISABLED">
      <formula>NOT(ISERROR(SEARCH("DISABLED",K43)))</formula>
    </cfRule>
    <cfRule type="containsText" dxfId="744" priority="1235" operator="containsText" text="ENABLED">
      <formula>NOT(ISERROR(SEARCH("ENABLED",K43)))</formula>
    </cfRule>
  </conditionalFormatting>
  <conditionalFormatting sqref="X43">
    <cfRule type="notContainsBlanks" dxfId="743" priority="1233">
      <formula>LEN(TRIM(X43))&gt;0</formula>
    </cfRule>
  </conditionalFormatting>
  <conditionalFormatting sqref="K1582">
    <cfRule type="containsText" dxfId="742" priority="1230" operator="containsText" text="DISABLED">
      <formula>NOT(ISERROR(SEARCH("DISABLED",K1582)))</formula>
    </cfRule>
    <cfRule type="containsText" dxfId="741" priority="1231" operator="containsText" text="ENABLED">
      <formula>NOT(ISERROR(SEARCH("ENABLED",K1582)))</formula>
    </cfRule>
  </conditionalFormatting>
  <conditionalFormatting sqref="X1582">
    <cfRule type="notContainsBlanks" dxfId="740" priority="1229">
      <formula>LEN(TRIM(X1582))&gt;0</formula>
    </cfRule>
  </conditionalFormatting>
  <conditionalFormatting sqref="J54:K54">
    <cfRule type="containsText" dxfId="739" priority="1222" operator="containsText" text="DISABLED">
      <formula>NOT(ISERROR(SEARCH("DISABLED",J54)))</formula>
    </cfRule>
    <cfRule type="containsText" dxfId="738" priority="1223" operator="containsText" text="ENABLED">
      <formula>NOT(ISERROR(SEARCH("ENABLED",J54)))</formula>
    </cfRule>
  </conditionalFormatting>
  <conditionalFormatting sqref="X54">
    <cfRule type="notContainsBlanks" dxfId="737" priority="1221">
      <formula>LEN(TRIM(X54))&gt;0</formula>
    </cfRule>
  </conditionalFormatting>
  <conditionalFormatting sqref="J55:K55">
    <cfRule type="containsText" dxfId="736" priority="1218" operator="containsText" text="DISABLED">
      <formula>NOT(ISERROR(SEARCH("DISABLED",J55)))</formula>
    </cfRule>
    <cfRule type="containsText" dxfId="735" priority="1219" operator="containsText" text="ENABLED">
      <formula>NOT(ISERROR(SEARCH("ENABLED",J55)))</formula>
    </cfRule>
  </conditionalFormatting>
  <conditionalFormatting sqref="X55">
    <cfRule type="notContainsBlanks" dxfId="734" priority="1217">
      <formula>LEN(TRIM(X55))&gt;0</formula>
    </cfRule>
  </conditionalFormatting>
  <conditionalFormatting sqref="K61">
    <cfRule type="containsText" dxfId="733" priority="1210" operator="containsText" text="DISABLED">
      <formula>NOT(ISERROR(SEARCH("DISABLED",K61)))</formula>
    </cfRule>
    <cfRule type="containsText" dxfId="732" priority="1211" operator="containsText" text="ENABLED">
      <formula>NOT(ISERROR(SEARCH("ENABLED",K61)))</formula>
    </cfRule>
  </conditionalFormatting>
  <conditionalFormatting sqref="X61">
    <cfRule type="notContainsBlanks" dxfId="731" priority="1209">
      <formula>LEN(TRIM(X61))&gt;0</formula>
    </cfRule>
  </conditionalFormatting>
  <conditionalFormatting sqref="X62">
    <cfRule type="notContainsBlanks" dxfId="730" priority="1207">
      <formula>LEN(TRIM(X62))&gt;0</formula>
    </cfRule>
  </conditionalFormatting>
  <conditionalFormatting sqref="X62">
    <cfRule type="notContainsBlanks" dxfId="729" priority="1204">
      <formula>LEN(TRIM(X62))&gt;0</formula>
    </cfRule>
  </conditionalFormatting>
  <conditionalFormatting sqref="K62">
    <cfRule type="containsText" dxfId="728" priority="1201" operator="containsText" text="DISABLED">
      <formula>NOT(ISERROR(SEARCH("DISABLED",K62)))</formula>
    </cfRule>
    <cfRule type="containsText" dxfId="727" priority="1202" operator="containsText" text="ENABLED">
      <formula>NOT(ISERROR(SEARCH("ENABLED",K62)))</formula>
    </cfRule>
  </conditionalFormatting>
  <conditionalFormatting sqref="J71:K71">
    <cfRule type="containsText" dxfId="726" priority="1195" operator="containsText" text="DISABLED">
      <formula>NOT(ISERROR(SEARCH("DISABLED",J71)))</formula>
    </cfRule>
    <cfRule type="containsText" dxfId="725" priority="1196" operator="containsText" text="ENABLED">
      <formula>NOT(ISERROR(SEARCH("ENABLED",J71)))</formula>
    </cfRule>
  </conditionalFormatting>
  <conditionalFormatting sqref="X71">
    <cfRule type="notContainsBlanks" dxfId="724" priority="1194">
      <formula>LEN(TRIM(X71))&gt;0</formula>
    </cfRule>
  </conditionalFormatting>
  <conditionalFormatting sqref="K75">
    <cfRule type="containsText" dxfId="723" priority="1187" operator="containsText" text="DISABLED">
      <formula>NOT(ISERROR(SEARCH("DISABLED",K75)))</formula>
    </cfRule>
    <cfRule type="containsText" dxfId="722" priority="1188" operator="containsText" text="ENABLED">
      <formula>NOT(ISERROR(SEARCH("ENABLED",K75)))</formula>
    </cfRule>
  </conditionalFormatting>
  <conditionalFormatting sqref="X75">
    <cfRule type="notContainsBlanks" dxfId="721" priority="1186">
      <formula>LEN(TRIM(X75))&gt;0</formula>
    </cfRule>
  </conditionalFormatting>
  <conditionalFormatting sqref="K82">
    <cfRule type="containsText" dxfId="720" priority="1179" operator="containsText" text="DISABLED">
      <formula>NOT(ISERROR(SEARCH("DISABLED",K82)))</formula>
    </cfRule>
    <cfRule type="containsText" dxfId="719" priority="1180" operator="containsText" text="ENABLED">
      <formula>NOT(ISERROR(SEARCH("ENABLED",K82)))</formula>
    </cfRule>
  </conditionalFormatting>
  <conditionalFormatting sqref="X82">
    <cfRule type="notContainsBlanks" dxfId="718" priority="1178">
      <formula>LEN(TRIM(X82))&gt;0</formula>
    </cfRule>
  </conditionalFormatting>
  <conditionalFormatting sqref="J2097:K2099">
    <cfRule type="containsText" dxfId="717" priority="1175" operator="containsText" text="DISABLED">
      <formula>NOT(ISERROR(SEARCH("DISABLED",J2097)))</formula>
    </cfRule>
    <cfRule type="containsText" dxfId="716" priority="1176" operator="containsText" text="ENABLED">
      <formula>NOT(ISERROR(SEARCH("ENABLED",J2097)))</formula>
    </cfRule>
  </conditionalFormatting>
  <conditionalFormatting sqref="X2097:X2099">
    <cfRule type="notContainsBlanks" dxfId="715" priority="1174">
      <formula>LEN(TRIM(X2097))&gt;0</formula>
    </cfRule>
  </conditionalFormatting>
  <conditionalFormatting sqref="K106">
    <cfRule type="containsText" dxfId="714" priority="1171" operator="containsText" text="DISABLED">
      <formula>NOT(ISERROR(SEARCH("DISABLED",K106)))</formula>
    </cfRule>
    <cfRule type="containsText" dxfId="713" priority="1172" operator="containsText" text="ENABLED">
      <formula>NOT(ISERROR(SEARCH("ENABLED",K106)))</formula>
    </cfRule>
  </conditionalFormatting>
  <conditionalFormatting sqref="X106">
    <cfRule type="notContainsBlanks" dxfId="712" priority="1170">
      <formula>LEN(TRIM(X106))&gt;0</formula>
    </cfRule>
  </conditionalFormatting>
  <conditionalFormatting sqref="J2095:J2096">
    <cfRule type="containsText" dxfId="711" priority="1167" operator="containsText" text="DISABLED">
      <formula>NOT(ISERROR(SEARCH("DISABLED",J2095)))</formula>
    </cfRule>
    <cfRule type="containsText" dxfId="710" priority="1168" operator="containsText" text="ENABLED">
      <formula>NOT(ISERROR(SEARCH("ENABLED",J2095)))</formula>
    </cfRule>
  </conditionalFormatting>
  <conditionalFormatting sqref="X2095:X2096">
    <cfRule type="notContainsBlanks" dxfId="709" priority="1166">
      <formula>LEN(TRIM(X2095))&gt;0</formula>
    </cfRule>
  </conditionalFormatting>
  <conditionalFormatting sqref="K2095:K2096">
    <cfRule type="containsText" dxfId="708" priority="1163" operator="containsText" text="DISABLED">
      <formula>NOT(ISERROR(SEARCH("DISABLED",K2095)))</formula>
    </cfRule>
    <cfRule type="containsText" dxfId="707" priority="1164" operator="containsText" text="ENABLED">
      <formula>NOT(ISERROR(SEARCH("ENABLED",K2095)))</formula>
    </cfRule>
  </conditionalFormatting>
  <conditionalFormatting sqref="K118">
    <cfRule type="containsText" dxfId="706" priority="1161" operator="containsText" text="DISABLED">
      <formula>NOT(ISERROR(SEARCH("DISABLED",K118)))</formula>
    </cfRule>
    <cfRule type="containsText" dxfId="705" priority="1162" operator="containsText" text="ENABLED">
      <formula>NOT(ISERROR(SEARCH("ENABLED",K118)))</formula>
    </cfRule>
  </conditionalFormatting>
  <conditionalFormatting sqref="X118">
    <cfRule type="notContainsBlanks" dxfId="704" priority="1160">
      <formula>LEN(TRIM(X118))&gt;0</formula>
    </cfRule>
  </conditionalFormatting>
  <conditionalFormatting sqref="J120:K122">
    <cfRule type="containsText" dxfId="703" priority="1157" operator="containsText" text="DISABLED">
      <formula>NOT(ISERROR(SEARCH("DISABLED",J120)))</formula>
    </cfRule>
    <cfRule type="containsText" dxfId="702" priority="1158" operator="containsText" text="ENABLED">
      <formula>NOT(ISERROR(SEARCH("ENABLED",J120)))</formula>
    </cfRule>
  </conditionalFormatting>
  <conditionalFormatting sqref="X120:X122">
    <cfRule type="notContainsBlanks" dxfId="701" priority="1156">
      <formula>LEN(TRIM(X120))&gt;0</formula>
    </cfRule>
  </conditionalFormatting>
  <conditionalFormatting sqref="J123:K123">
    <cfRule type="containsText" dxfId="700" priority="1153" operator="containsText" text="DISABLED">
      <formula>NOT(ISERROR(SEARCH("DISABLED",J123)))</formula>
    </cfRule>
    <cfRule type="containsText" dxfId="699" priority="1154" operator="containsText" text="ENABLED">
      <formula>NOT(ISERROR(SEARCH("ENABLED",J123)))</formula>
    </cfRule>
  </conditionalFormatting>
  <conditionalFormatting sqref="X123">
    <cfRule type="notContainsBlanks" dxfId="698" priority="1152">
      <formula>LEN(TRIM(X123))&gt;0</formula>
    </cfRule>
  </conditionalFormatting>
  <conditionalFormatting sqref="J124:K124">
    <cfRule type="containsText" dxfId="697" priority="1149" operator="containsText" text="DISABLED">
      <formula>NOT(ISERROR(SEARCH("DISABLED",J124)))</formula>
    </cfRule>
    <cfRule type="containsText" dxfId="696" priority="1150" operator="containsText" text="ENABLED">
      <formula>NOT(ISERROR(SEARCH("ENABLED",J124)))</formula>
    </cfRule>
  </conditionalFormatting>
  <conditionalFormatting sqref="X124">
    <cfRule type="notContainsBlanks" dxfId="695" priority="1148">
      <formula>LEN(TRIM(X124))&gt;0</formula>
    </cfRule>
  </conditionalFormatting>
  <conditionalFormatting sqref="J125:K125">
    <cfRule type="containsText" dxfId="694" priority="1145" operator="containsText" text="DISABLED">
      <formula>NOT(ISERROR(SEARCH("DISABLED",J125)))</formula>
    </cfRule>
    <cfRule type="containsText" dxfId="693" priority="1146" operator="containsText" text="ENABLED">
      <formula>NOT(ISERROR(SEARCH("ENABLED",J125)))</formula>
    </cfRule>
  </conditionalFormatting>
  <conditionalFormatting sqref="X125">
    <cfRule type="notContainsBlanks" dxfId="692" priority="1144">
      <formula>LEN(TRIM(X125))&gt;0</formula>
    </cfRule>
  </conditionalFormatting>
  <conditionalFormatting sqref="J126:K126">
    <cfRule type="containsText" dxfId="691" priority="1141" operator="containsText" text="DISABLED">
      <formula>NOT(ISERROR(SEARCH("DISABLED",J126)))</formula>
    </cfRule>
    <cfRule type="containsText" dxfId="690" priority="1142" operator="containsText" text="ENABLED">
      <formula>NOT(ISERROR(SEARCH("ENABLED",J126)))</formula>
    </cfRule>
  </conditionalFormatting>
  <conditionalFormatting sqref="X126">
    <cfRule type="notContainsBlanks" dxfId="689" priority="1140">
      <formula>LEN(TRIM(X126))&gt;0</formula>
    </cfRule>
  </conditionalFormatting>
  <conditionalFormatting sqref="J127:K127">
    <cfRule type="containsText" dxfId="688" priority="1137" operator="containsText" text="DISABLED">
      <formula>NOT(ISERROR(SEARCH("DISABLED",J127)))</formula>
    </cfRule>
    <cfRule type="containsText" dxfId="687" priority="1138" operator="containsText" text="ENABLED">
      <formula>NOT(ISERROR(SEARCH("ENABLED",J127)))</formula>
    </cfRule>
  </conditionalFormatting>
  <conditionalFormatting sqref="X127">
    <cfRule type="notContainsBlanks" dxfId="686" priority="1136">
      <formula>LEN(TRIM(X127))&gt;0</formula>
    </cfRule>
  </conditionalFormatting>
  <conditionalFormatting sqref="J128:J131">
    <cfRule type="containsText" dxfId="685" priority="1133" operator="containsText" text="DISABLED">
      <formula>NOT(ISERROR(SEARCH("DISABLED",J128)))</formula>
    </cfRule>
    <cfRule type="containsText" dxfId="684" priority="1134" operator="containsText" text="ENABLED">
      <formula>NOT(ISERROR(SEARCH("ENABLED",J128)))</formula>
    </cfRule>
  </conditionalFormatting>
  <conditionalFormatting sqref="X128:X131">
    <cfRule type="notContainsBlanks" dxfId="683" priority="1132">
      <formula>LEN(TRIM(X128))&gt;0</formula>
    </cfRule>
  </conditionalFormatting>
  <conditionalFormatting sqref="K128:K131">
    <cfRule type="containsText" dxfId="682" priority="1129" operator="containsText" text="DISABLED">
      <formula>NOT(ISERROR(SEARCH("DISABLED",K128)))</formula>
    </cfRule>
    <cfRule type="containsText" dxfId="681" priority="1130" operator="containsText" text="ENABLED">
      <formula>NOT(ISERROR(SEARCH("ENABLED",K128)))</formula>
    </cfRule>
  </conditionalFormatting>
  <conditionalFormatting sqref="J132:K132">
    <cfRule type="containsText" dxfId="680" priority="1127" operator="containsText" text="DISABLED">
      <formula>NOT(ISERROR(SEARCH("DISABLED",J132)))</formula>
    </cfRule>
    <cfRule type="containsText" dxfId="679" priority="1128" operator="containsText" text="ENABLED">
      <formula>NOT(ISERROR(SEARCH("ENABLED",J132)))</formula>
    </cfRule>
  </conditionalFormatting>
  <conditionalFormatting sqref="X132">
    <cfRule type="notContainsBlanks" dxfId="678" priority="1126">
      <formula>LEN(TRIM(X132))&gt;0</formula>
    </cfRule>
  </conditionalFormatting>
  <conditionalFormatting sqref="J417">
    <cfRule type="containsText" dxfId="677" priority="1123" operator="containsText" text="DISABLED">
      <formula>NOT(ISERROR(SEARCH("DISABLED",J417)))</formula>
    </cfRule>
    <cfRule type="containsText" dxfId="676" priority="1124" operator="containsText" text="ENABLED">
      <formula>NOT(ISERROR(SEARCH("ENABLED",J417)))</formula>
    </cfRule>
  </conditionalFormatting>
  <conditionalFormatting sqref="X440:X447">
    <cfRule type="notContainsBlanks" dxfId="675" priority="1114">
      <formula>LEN(TRIM(X440))&gt;0</formula>
    </cfRule>
  </conditionalFormatting>
  <conditionalFormatting sqref="K440:K447">
    <cfRule type="containsText" dxfId="674" priority="1111" operator="containsText" text="DISABLED">
      <formula>NOT(ISERROR(SEARCH("DISABLED",K440)))</formula>
    </cfRule>
    <cfRule type="containsText" dxfId="673" priority="1112" operator="containsText" text="ENABLED">
      <formula>NOT(ISERROR(SEARCH("ENABLED",K440)))</formula>
    </cfRule>
  </conditionalFormatting>
  <conditionalFormatting sqref="J969">
    <cfRule type="containsText" dxfId="672" priority="1109" operator="containsText" text="DISABLED">
      <formula>NOT(ISERROR(SEARCH("DISABLED",J969)))</formula>
    </cfRule>
    <cfRule type="containsText" dxfId="671" priority="1110" operator="containsText" text="ENABLED">
      <formula>NOT(ISERROR(SEARCH("ENABLED",J969)))</formula>
    </cfRule>
  </conditionalFormatting>
  <conditionalFormatting sqref="X969">
    <cfRule type="notContainsBlanks" dxfId="670" priority="1108">
      <formula>LEN(TRIM(X969))&gt;0</formula>
    </cfRule>
  </conditionalFormatting>
  <conditionalFormatting sqref="K969">
    <cfRule type="containsText" dxfId="669" priority="1105" operator="containsText" text="DISABLED">
      <formula>NOT(ISERROR(SEARCH("DISABLED",K969)))</formula>
    </cfRule>
    <cfRule type="containsText" dxfId="668" priority="1106" operator="containsText" text="ENABLED">
      <formula>NOT(ISERROR(SEARCH("ENABLED",K969)))</formula>
    </cfRule>
  </conditionalFormatting>
  <conditionalFormatting sqref="J1067">
    <cfRule type="containsText" dxfId="667" priority="1103" operator="containsText" text="DISABLED">
      <formula>NOT(ISERROR(SEARCH("DISABLED",J1067)))</formula>
    </cfRule>
    <cfRule type="containsText" dxfId="666" priority="1104" operator="containsText" text="ENABLED">
      <formula>NOT(ISERROR(SEARCH("ENABLED",J1067)))</formula>
    </cfRule>
  </conditionalFormatting>
  <conditionalFormatting sqref="X1067">
    <cfRule type="notContainsBlanks" dxfId="665" priority="1102">
      <formula>LEN(TRIM(X1067))&gt;0</formula>
    </cfRule>
  </conditionalFormatting>
  <conditionalFormatting sqref="K1067">
    <cfRule type="containsText" dxfId="664" priority="1099" operator="containsText" text="DISABLED">
      <formula>NOT(ISERROR(SEARCH("DISABLED",K1067)))</formula>
    </cfRule>
    <cfRule type="containsText" dxfId="663" priority="1100" operator="containsText" text="ENABLED">
      <formula>NOT(ISERROR(SEARCH("ENABLED",K1067)))</formula>
    </cfRule>
  </conditionalFormatting>
  <conditionalFormatting sqref="J1070">
    <cfRule type="containsText" dxfId="662" priority="1097" operator="containsText" text="DISABLED">
      <formula>NOT(ISERROR(SEARCH("DISABLED",J1070)))</formula>
    </cfRule>
    <cfRule type="containsText" dxfId="661" priority="1098" operator="containsText" text="ENABLED">
      <formula>NOT(ISERROR(SEARCH("ENABLED",J1070)))</formula>
    </cfRule>
  </conditionalFormatting>
  <conditionalFormatting sqref="X1070">
    <cfRule type="notContainsBlanks" dxfId="660" priority="1096">
      <formula>LEN(TRIM(X1070))&gt;0</formula>
    </cfRule>
  </conditionalFormatting>
  <conditionalFormatting sqref="K1070">
    <cfRule type="containsText" dxfId="659" priority="1093" operator="containsText" text="DISABLED">
      <formula>NOT(ISERROR(SEARCH("DISABLED",K1070)))</formula>
    </cfRule>
    <cfRule type="containsText" dxfId="658" priority="1094" operator="containsText" text="ENABLED">
      <formula>NOT(ISERROR(SEARCH("ENABLED",K1070)))</formula>
    </cfRule>
  </conditionalFormatting>
  <conditionalFormatting sqref="J1171:J1188">
    <cfRule type="containsText" dxfId="657" priority="1091" operator="containsText" text="DISABLED">
      <formula>NOT(ISERROR(SEARCH("DISABLED",J1171)))</formula>
    </cfRule>
    <cfRule type="containsText" dxfId="656" priority="1092" operator="containsText" text="ENABLED">
      <formula>NOT(ISERROR(SEARCH("ENABLED",J1171)))</formula>
    </cfRule>
  </conditionalFormatting>
  <conditionalFormatting sqref="X1171:X1188">
    <cfRule type="notContainsBlanks" dxfId="655" priority="1090">
      <formula>LEN(TRIM(X1171))&gt;0</formula>
    </cfRule>
  </conditionalFormatting>
  <conditionalFormatting sqref="K1171:K1188">
    <cfRule type="containsText" dxfId="654" priority="1087" operator="containsText" text="DISABLED">
      <formula>NOT(ISERROR(SEARCH("DISABLED",K1171)))</formula>
    </cfRule>
    <cfRule type="containsText" dxfId="653" priority="1088" operator="containsText" text="ENABLED">
      <formula>NOT(ISERROR(SEARCH("ENABLED",K1171)))</formula>
    </cfRule>
  </conditionalFormatting>
  <conditionalFormatting sqref="K1468">
    <cfRule type="containsText" dxfId="652" priority="1085" operator="containsText" text="DISABLED">
      <formula>NOT(ISERROR(SEARCH("DISABLED",K1468)))</formula>
    </cfRule>
    <cfRule type="containsText" dxfId="651" priority="1086" operator="containsText" text="ENABLED">
      <formula>NOT(ISERROR(SEARCH("ENABLED",K1468)))</formula>
    </cfRule>
  </conditionalFormatting>
  <conditionalFormatting sqref="X1468">
    <cfRule type="notContainsBlanks" dxfId="650" priority="1084">
      <formula>LEN(TRIM(X1468))&gt;0</formula>
    </cfRule>
  </conditionalFormatting>
  <conditionalFormatting sqref="K1470">
    <cfRule type="containsText" dxfId="649" priority="1081" operator="containsText" text="DISABLED">
      <formula>NOT(ISERROR(SEARCH("DISABLED",K1470)))</formula>
    </cfRule>
    <cfRule type="containsText" dxfId="648" priority="1082" operator="containsText" text="ENABLED">
      <formula>NOT(ISERROR(SEARCH("ENABLED",K1470)))</formula>
    </cfRule>
  </conditionalFormatting>
  <conditionalFormatting sqref="X1470">
    <cfRule type="notContainsBlanks" dxfId="647" priority="1080">
      <formula>LEN(TRIM(X1470))&gt;0</formula>
    </cfRule>
  </conditionalFormatting>
  <conditionalFormatting sqref="K1538">
    <cfRule type="containsText" dxfId="646" priority="1067" operator="containsText" text="DISABLED">
      <formula>NOT(ISERROR(SEARCH("DISABLED",K1538)))</formula>
    </cfRule>
    <cfRule type="containsText" dxfId="645" priority="1068" operator="containsText" text="ENABLED">
      <formula>NOT(ISERROR(SEARCH("ENABLED",K1538)))</formula>
    </cfRule>
  </conditionalFormatting>
  <conditionalFormatting sqref="X1538">
    <cfRule type="notContainsBlanks" dxfId="644" priority="1066">
      <formula>LEN(TRIM(X1538))&gt;0</formula>
    </cfRule>
  </conditionalFormatting>
  <conditionalFormatting sqref="K1535">
    <cfRule type="containsText" dxfId="643" priority="1063" operator="containsText" text="DISABLED">
      <formula>NOT(ISERROR(SEARCH("DISABLED",K1535)))</formula>
    </cfRule>
    <cfRule type="containsText" dxfId="642" priority="1064" operator="containsText" text="ENABLED">
      <formula>NOT(ISERROR(SEARCH("ENABLED",K1535)))</formula>
    </cfRule>
  </conditionalFormatting>
  <conditionalFormatting sqref="X1535">
    <cfRule type="notContainsBlanks" dxfId="641" priority="1062">
      <formula>LEN(TRIM(X1535))&gt;0</formula>
    </cfRule>
  </conditionalFormatting>
  <conditionalFormatting sqref="X1578">
    <cfRule type="notContainsBlanks" dxfId="640" priority="1058">
      <formula>LEN(TRIM(X1578))&gt;0</formula>
    </cfRule>
  </conditionalFormatting>
  <conditionalFormatting sqref="K1578">
    <cfRule type="containsText" dxfId="639" priority="1055" operator="containsText" text="DISABLED">
      <formula>NOT(ISERROR(SEARCH("DISABLED",K1578)))</formula>
    </cfRule>
    <cfRule type="containsText" dxfId="638" priority="1056" operator="containsText" text="ENABLED">
      <formula>NOT(ISERROR(SEARCH("ENABLED",K1578)))</formula>
    </cfRule>
  </conditionalFormatting>
  <conditionalFormatting sqref="K1583">
    <cfRule type="containsText" dxfId="637" priority="1053" operator="containsText" text="DISABLED">
      <formula>NOT(ISERROR(SEARCH("DISABLED",K1583)))</formula>
    </cfRule>
    <cfRule type="containsText" dxfId="636" priority="1054" operator="containsText" text="ENABLED">
      <formula>NOT(ISERROR(SEARCH("ENABLED",K1583)))</formula>
    </cfRule>
  </conditionalFormatting>
  <conditionalFormatting sqref="X1583">
    <cfRule type="notContainsBlanks" dxfId="635" priority="1052">
      <formula>LEN(TRIM(X1583))&gt;0</formula>
    </cfRule>
  </conditionalFormatting>
  <conditionalFormatting sqref="X1611">
    <cfRule type="notContainsBlanks" dxfId="634" priority="1048">
      <formula>LEN(TRIM(X1611))&gt;0</formula>
    </cfRule>
  </conditionalFormatting>
  <conditionalFormatting sqref="K1613">
    <cfRule type="containsText" dxfId="633" priority="1043" operator="containsText" text="DISABLED">
      <formula>NOT(ISERROR(SEARCH("DISABLED",K1613)))</formula>
    </cfRule>
    <cfRule type="containsText" dxfId="632" priority="1044" operator="containsText" text="ENABLED">
      <formula>NOT(ISERROR(SEARCH("ENABLED",K1613)))</formula>
    </cfRule>
  </conditionalFormatting>
  <conditionalFormatting sqref="X1613">
    <cfRule type="notContainsBlanks" dxfId="631" priority="1042">
      <formula>LEN(TRIM(X1613))&gt;0</formula>
    </cfRule>
  </conditionalFormatting>
  <conditionalFormatting sqref="X1622">
    <cfRule type="notContainsBlanks" dxfId="630" priority="1038">
      <formula>LEN(TRIM(X1622))&gt;0</formula>
    </cfRule>
  </conditionalFormatting>
  <conditionalFormatting sqref="K1652">
    <cfRule type="containsText" dxfId="629" priority="1033" operator="containsText" text="DISABLED">
      <formula>NOT(ISERROR(SEARCH("DISABLED",K1652)))</formula>
    </cfRule>
    <cfRule type="containsText" dxfId="628" priority="1034" operator="containsText" text="ENABLED">
      <formula>NOT(ISERROR(SEARCH("ENABLED",K1652)))</formula>
    </cfRule>
  </conditionalFormatting>
  <conditionalFormatting sqref="X1652">
    <cfRule type="notContainsBlanks" dxfId="627" priority="1032">
      <formula>LEN(TRIM(X1652))&gt;0</formula>
    </cfRule>
  </conditionalFormatting>
  <conditionalFormatting sqref="K1670">
    <cfRule type="containsText" dxfId="626" priority="1029" operator="containsText" text="DISABLED">
      <formula>NOT(ISERROR(SEARCH("DISABLED",K1670)))</formula>
    </cfRule>
    <cfRule type="containsText" dxfId="625" priority="1030" operator="containsText" text="ENABLED">
      <formula>NOT(ISERROR(SEARCH("ENABLED",K1670)))</formula>
    </cfRule>
  </conditionalFormatting>
  <conditionalFormatting sqref="X1670">
    <cfRule type="notContainsBlanks" dxfId="624" priority="1028">
      <formula>LEN(TRIM(X1670))&gt;0</formula>
    </cfRule>
  </conditionalFormatting>
  <conditionalFormatting sqref="X1684">
    <cfRule type="notContainsBlanks" dxfId="623" priority="1024">
      <formula>LEN(TRIM(X1684))&gt;0</formula>
    </cfRule>
  </conditionalFormatting>
  <conditionalFormatting sqref="X1720:X1722">
    <cfRule type="notContainsBlanks" dxfId="622" priority="1018">
      <formula>LEN(TRIM(X1720))&gt;0</formula>
    </cfRule>
  </conditionalFormatting>
  <conditionalFormatting sqref="X1726">
    <cfRule type="notContainsBlanks" dxfId="621" priority="1012">
      <formula>LEN(TRIM(X1726))&gt;0</formula>
    </cfRule>
  </conditionalFormatting>
  <conditionalFormatting sqref="X1728">
    <cfRule type="notContainsBlanks" dxfId="620" priority="1006">
      <formula>LEN(TRIM(X1728))&gt;0</formula>
    </cfRule>
  </conditionalFormatting>
  <conditionalFormatting sqref="X1766:X1768">
    <cfRule type="notContainsBlanks" dxfId="619" priority="1000">
      <formula>LEN(TRIM(X1766))&gt;0</formula>
    </cfRule>
  </conditionalFormatting>
  <conditionalFormatting sqref="K1500">
    <cfRule type="containsText" dxfId="618" priority="995" operator="containsText" text="DISABLED">
      <formula>NOT(ISERROR(SEARCH("DISABLED",K1500)))</formula>
    </cfRule>
    <cfRule type="containsText" dxfId="617" priority="996" operator="containsText" text="ENABLED">
      <formula>NOT(ISERROR(SEARCH("ENABLED",K1500)))</formula>
    </cfRule>
  </conditionalFormatting>
  <conditionalFormatting sqref="X1500">
    <cfRule type="notContainsBlanks" dxfId="616" priority="994">
      <formula>LEN(TRIM(X1500))&gt;0</formula>
    </cfRule>
  </conditionalFormatting>
  <conditionalFormatting sqref="K1622">
    <cfRule type="containsText" dxfId="613" priority="987" operator="containsText" text="DISABLED">
      <formula>NOT(ISERROR(SEARCH("DISABLED",K1622)))</formula>
    </cfRule>
    <cfRule type="containsText" dxfId="612" priority="988" operator="containsText" text="ENABLED">
      <formula>NOT(ISERROR(SEARCH("ENABLED",K1622)))</formula>
    </cfRule>
  </conditionalFormatting>
  <conditionalFormatting sqref="K1684">
    <cfRule type="containsText" dxfId="611" priority="985" operator="containsText" text="DISABLED">
      <formula>NOT(ISERROR(SEARCH("DISABLED",K1684)))</formula>
    </cfRule>
    <cfRule type="containsText" dxfId="610" priority="986" operator="containsText" text="ENABLED">
      <formula>NOT(ISERROR(SEARCH("ENABLED",K1684)))</formula>
    </cfRule>
  </conditionalFormatting>
  <conditionalFormatting sqref="K1720:K1722">
    <cfRule type="containsText" dxfId="609" priority="983" operator="containsText" text="DISABLED">
      <formula>NOT(ISERROR(SEARCH("DISABLED",K1720)))</formula>
    </cfRule>
    <cfRule type="containsText" dxfId="608" priority="984" operator="containsText" text="ENABLED">
      <formula>NOT(ISERROR(SEARCH("ENABLED",K1720)))</formula>
    </cfRule>
  </conditionalFormatting>
  <conditionalFormatting sqref="K1726:K1728">
    <cfRule type="containsText" dxfId="607" priority="981" operator="containsText" text="DISABLED">
      <formula>NOT(ISERROR(SEARCH("DISABLED",K1726)))</formula>
    </cfRule>
    <cfRule type="containsText" dxfId="606" priority="982" operator="containsText" text="ENABLED">
      <formula>NOT(ISERROR(SEARCH("ENABLED",K1726)))</formula>
    </cfRule>
  </conditionalFormatting>
  <conditionalFormatting sqref="J1470">
    <cfRule type="containsText" dxfId="605" priority="979" operator="containsText" text="DISABLED">
      <formula>NOT(ISERROR(SEARCH("DISABLED",J1470)))</formula>
    </cfRule>
    <cfRule type="containsText" dxfId="604" priority="980" operator="containsText" text="ENABLED">
      <formula>NOT(ISERROR(SEARCH("ENABLED",J1470)))</formula>
    </cfRule>
  </conditionalFormatting>
  <conditionalFormatting sqref="J2078:K2078">
    <cfRule type="containsText" dxfId="603" priority="977" operator="containsText" text="DISABLED">
      <formula>NOT(ISERROR(SEARCH("DISABLED",J2078)))</formula>
    </cfRule>
    <cfRule type="containsText" dxfId="602" priority="978" operator="containsText" text="ENABLED">
      <formula>NOT(ISERROR(SEARCH("ENABLED",J2078)))</formula>
    </cfRule>
  </conditionalFormatting>
  <conditionalFormatting sqref="X2078">
    <cfRule type="notContainsBlanks" dxfId="601" priority="976">
      <formula>LEN(TRIM(X2078))&gt;0</formula>
    </cfRule>
  </conditionalFormatting>
  <conditionalFormatting sqref="J564:J571">
    <cfRule type="containsText" dxfId="600" priority="955" operator="containsText" text="DISABLED">
      <formula>NOT(ISERROR(SEARCH("DISABLED",J564)))</formula>
    </cfRule>
    <cfRule type="containsText" dxfId="599" priority="956" operator="containsText" text="ENABLED">
      <formula>NOT(ISERROR(SEARCH("ENABLED",J564)))</formula>
    </cfRule>
  </conditionalFormatting>
  <conditionalFormatting sqref="X564:X571">
    <cfRule type="notContainsBlanks" dxfId="598" priority="954">
      <formula>LEN(TRIM(X564))&gt;0</formula>
    </cfRule>
  </conditionalFormatting>
  <conditionalFormatting sqref="K564:K571">
    <cfRule type="containsText" dxfId="597" priority="951" operator="containsText" text="DISABLED">
      <formula>NOT(ISERROR(SEARCH("DISABLED",K564)))</formula>
    </cfRule>
    <cfRule type="containsText" dxfId="596" priority="952" operator="containsText" text="ENABLED">
      <formula>NOT(ISERROR(SEARCH("ENABLED",K564)))</formula>
    </cfRule>
  </conditionalFormatting>
  <conditionalFormatting sqref="J1232:J1233">
    <cfRule type="containsText" dxfId="595" priority="949" operator="containsText" text="DISABLED">
      <formula>NOT(ISERROR(SEARCH("DISABLED",J1232)))</formula>
    </cfRule>
    <cfRule type="containsText" dxfId="594" priority="950" operator="containsText" text="ENABLED">
      <formula>NOT(ISERROR(SEARCH("ENABLED",J1232)))</formula>
    </cfRule>
  </conditionalFormatting>
  <conditionalFormatting sqref="X1232:X1233">
    <cfRule type="notContainsBlanks" dxfId="593" priority="948">
      <formula>LEN(TRIM(X1232))&gt;0</formula>
    </cfRule>
  </conditionalFormatting>
  <conditionalFormatting sqref="K1232:K1233">
    <cfRule type="containsText" dxfId="592" priority="945" operator="containsText" text="DISABLED">
      <formula>NOT(ISERROR(SEARCH("DISABLED",K1232)))</formula>
    </cfRule>
    <cfRule type="containsText" dxfId="591" priority="946" operator="containsText" text="ENABLED">
      <formula>NOT(ISERROR(SEARCH("ENABLED",K1232)))</formula>
    </cfRule>
  </conditionalFormatting>
  <conditionalFormatting sqref="X1556">
    <cfRule type="notContainsBlanks" dxfId="590" priority="942">
      <formula>LEN(TRIM(X1556))&gt;0</formula>
    </cfRule>
  </conditionalFormatting>
  <conditionalFormatting sqref="J384:J399">
    <cfRule type="containsText" dxfId="589" priority="937" operator="containsText" text="DISABLED">
      <formula>NOT(ISERROR(SEARCH("DISABLED",J384)))</formula>
    </cfRule>
    <cfRule type="containsText" dxfId="588" priority="938" operator="containsText" text="ENABLED">
      <formula>NOT(ISERROR(SEARCH("ENABLED",J384)))</formula>
    </cfRule>
  </conditionalFormatting>
  <conditionalFormatting sqref="K384:K399">
    <cfRule type="containsText" dxfId="587" priority="934" operator="containsText" text="DISABLED">
      <formula>NOT(ISERROR(SEARCH("DISABLED",K384)))</formula>
    </cfRule>
    <cfRule type="containsText" dxfId="586" priority="935" operator="containsText" text="ENABLED">
      <formula>NOT(ISERROR(SEARCH("ENABLED",K384)))</formula>
    </cfRule>
  </conditionalFormatting>
  <conditionalFormatting sqref="X397">
    <cfRule type="notContainsBlanks" dxfId="585" priority="933">
      <formula>LEN(TRIM(X397))&gt;0</formula>
    </cfRule>
  </conditionalFormatting>
  <conditionalFormatting sqref="K400:K407">
    <cfRule type="containsText" dxfId="584" priority="922" operator="containsText" text="DISABLED">
      <formula>NOT(ISERROR(SEARCH("DISABLED",K400)))</formula>
    </cfRule>
    <cfRule type="containsText" dxfId="583" priority="923" operator="containsText" text="ENABLED">
      <formula>NOT(ISERROR(SEARCH("ENABLED",K400)))</formula>
    </cfRule>
  </conditionalFormatting>
  <conditionalFormatting sqref="X398:X407">
    <cfRule type="notContainsBlanks" dxfId="582" priority="925">
      <formula>LEN(TRIM(X398))&gt;0</formula>
    </cfRule>
  </conditionalFormatting>
  <conditionalFormatting sqref="K1432:K1437">
    <cfRule type="containsText" dxfId="581" priority="724" operator="containsText" text="DISABLED">
      <formula>NOT(ISERROR(SEARCH("DISABLED",K1432)))</formula>
    </cfRule>
    <cfRule type="containsText" dxfId="580" priority="725" operator="containsText" text="ENABLED">
      <formula>NOT(ISERROR(SEARCH("ENABLED",K1432)))</formula>
    </cfRule>
  </conditionalFormatting>
  <conditionalFormatting sqref="X398">
    <cfRule type="notContainsBlanks" dxfId="579" priority="921">
      <formula>LEN(TRIM(X398))&gt;0</formula>
    </cfRule>
  </conditionalFormatting>
  <conditionalFormatting sqref="X396">
    <cfRule type="notContainsBlanks" dxfId="578" priority="913">
      <formula>LEN(TRIM(X396))&gt;0</formula>
    </cfRule>
  </conditionalFormatting>
  <conditionalFormatting sqref="X396 X398">
    <cfRule type="notContainsBlanks" dxfId="577" priority="909">
      <formula>LEN(TRIM(X396))&gt;0</formula>
    </cfRule>
  </conditionalFormatting>
  <conditionalFormatting sqref="X398">
    <cfRule type="notContainsBlanks" dxfId="576" priority="903">
      <formula>LEN(TRIM(X398))&gt;0</formula>
    </cfRule>
  </conditionalFormatting>
  <conditionalFormatting sqref="X399">
    <cfRule type="notContainsBlanks" dxfId="575" priority="897">
      <formula>LEN(TRIM(X399))&gt;0</formula>
    </cfRule>
  </conditionalFormatting>
  <conditionalFormatting sqref="X397">
    <cfRule type="notContainsBlanks" dxfId="574" priority="889">
      <formula>LEN(TRIM(X397))&gt;0</formula>
    </cfRule>
  </conditionalFormatting>
  <conditionalFormatting sqref="X395">
    <cfRule type="notContainsBlanks" dxfId="573" priority="885">
      <formula>LEN(TRIM(X395))&gt;0</formula>
    </cfRule>
  </conditionalFormatting>
  <conditionalFormatting sqref="X395">
    <cfRule type="notContainsBlanks" dxfId="572" priority="879">
      <formula>LEN(TRIM(X395))&gt;0</formula>
    </cfRule>
  </conditionalFormatting>
  <conditionalFormatting sqref="X395">
    <cfRule type="notContainsBlanks" dxfId="571" priority="871">
      <formula>LEN(TRIM(X395))&gt;0</formula>
    </cfRule>
  </conditionalFormatting>
  <conditionalFormatting sqref="K525:K547">
    <cfRule type="containsText" dxfId="570" priority="862" operator="containsText" text="DISABLED">
      <formula>NOT(ISERROR(SEARCH("DISABLED",K525)))</formula>
    </cfRule>
    <cfRule type="containsText" dxfId="569" priority="863" operator="containsText" text="ENABLED">
      <formula>NOT(ISERROR(SEARCH("ENABLED",K525)))</formula>
    </cfRule>
  </conditionalFormatting>
  <conditionalFormatting sqref="X525:X547">
    <cfRule type="notContainsBlanks" dxfId="568" priority="865">
      <formula>LEN(TRIM(X525))&gt;0</formula>
    </cfRule>
  </conditionalFormatting>
  <conditionalFormatting sqref="J635">
    <cfRule type="containsText" dxfId="567" priority="860" operator="containsText" text="DISABLED">
      <formula>NOT(ISERROR(SEARCH("DISABLED",J635)))</formula>
    </cfRule>
    <cfRule type="containsText" dxfId="566" priority="861" operator="containsText" text="ENABLED">
      <formula>NOT(ISERROR(SEARCH("ENABLED",J635)))</formula>
    </cfRule>
  </conditionalFormatting>
  <conditionalFormatting sqref="X635">
    <cfRule type="notContainsBlanks" dxfId="565" priority="859">
      <formula>LEN(TRIM(X635))&gt;0</formula>
    </cfRule>
  </conditionalFormatting>
  <conditionalFormatting sqref="K635">
    <cfRule type="containsText" dxfId="564" priority="856" operator="containsText" text="DISABLED">
      <formula>NOT(ISERROR(SEARCH("DISABLED",K635)))</formula>
    </cfRule>
    <cfRule type="containsText" dxfId="563" priority="857" operator="containsText" text="ENABLED">
      <formula>NOT(ISERROR(SEARCH("ENABLED",K635)))</formula>
    </cfRule>
  </conditionalFormatting>
  <conditionalFormatting sqref="J640">
    <cfRule type="containsText" dxfId="562" priority="854" operator="containsText" text="DISABLED">
      <formula>NOT(ISERROR(SEARCH("DISABLED",J640)))</formula>
    </cfRule>
    <cfRule type="containsText" dxfId="561" priority="855" operator="containsText" text="ENABLED">
      <formula>NOT(ISERROR(SEARCH("ENABLED",J640)))</formula>
    </cfRule>
  </conditionalFormatting>
  <conditionalFormatting sqref="X640">
    <cfRule type="notContainsBlanks" dxfId="560" priority="853">
      <formula>LEN(TRIM(X640))&gt;0</formula>
    </cfRule>
  </conditionalFormatting>
  <conditionalFormatting sqref="K640">
    <cfRule type="containsText" dxfId="559" priority="850" operator="containsText" text="DISABLED">
      <formula>NOT(ISERROR(SEARCH("DISABLED",K640)))</formula>
    </cfRule>
    <cfRule type="containsText" dxfId="558" priority="851" operator="containsText" text="ENABLED">
      <formula>NOT(ISERROR(SEARCH("ENABLED",K640)))</formula>
    </cfRule>
  </conditionalFormatting>
  <conditionalFormatting sqref="J643">
    <cfRule type="containsText" dxfId="557" priority="848" operator="containsText" text="DISABLED">
      <formula>NOT(ISERROR(SEARCH("DISABLED",J643)))</formula>
    </cfRule>
    <cfRule type="containsText" dxfId="556" priority="849" operator="containsText" text="ENABLED">
      <formula>NOT(ISERROR(SEARCH("ENABLED",J643)))</formula>
    </cfRule>
  </conditionalFormatting>
  <conditionalFormatting sqref="X643">
    <cfRule type="notContainsBlanks" dxfId="555" priority="847">
      <formula>LEN(TRIM(X643))&gt;0</formula>
    </cfRule>
  </conditionalFormatting>
  <conditionalFormatting sqref="K643">
    <cfRule type="containsText" dxfId="554" priority="844" operator="containsText" text="DISABLED">
      <formula>NOT(ISERROR(SEARCH("DISABLED",K643)))</formula>
    </cfRule>
    <cfRule type="containsText" dxfId="553" priority="845" operator="containsText" text="ENABLED">
      <formula>NOT(ISERROR(SEARCH("ENABLED",K643)))</formula>
    </cfRule>
  </conditionalFormatting>
  <conditionalFormatting sqref="J646">
    <cfRule type="containsText" dxfId="552" priority="842" operator="containsText" text="DISABLED">
      <formula>NOT(ISERROR(SEARCH("DISABLED",J646)))</formula>
    </cfRule>
    <cfRule type="containsText" dxfId="551" priority="843" operator="containsText" text="ENABLED">
      <formula>NOT(ISERROR(SEARCH("ENABLED",J646)))</formula>
    </cfRule>
  </conditionalFormatting>
  <conditionalFormatting sqref="X646">
    <cfRule type="notContainsBlanks" dxfId="550" priority="841">
      <formula>LEN(TRIM(X646))&gt;0</formula>
    </cfRule>
  </conditionalFormatting>
  <conditionalFormatting sqref="K646">
    <cfRule type="containsText" dxfId="549" priority="838" operator="containsText" text="DISABLED">
      <formula>NOT(ISERROR(SEARCH("DISABLED",K646)))</formula>
    </cfRule>
    <cfRule type="containsText" dxfId="548" priority="839" operator="containsText" text="ENABLED">
      <formula>NOT(ISERROR(SEARCH("ENABLED",K646)))</formula>
    </cfRule>
  </conditionalFormatting>
  <conditionalFormatting sqref="J647">
    <cfRule type="containsText" dxfId="547" priority="836" operator="containsText" text="DISABLED">
      <formula>NOT(ISERROR(SEARCH("DISABLED",J647)))</formula>
    </cfRule>
    <cfRule type="containsText" dxfId="546" priority="837" operator="containsText" text="ENABLED">
      <formula>NOT(ISERROR(SEARCH("ENABLED",J647)))</formula>
    </cfRule>
  </conditionalFormatting>
  <conditionalFormatting sqref="X647">
    <cfRule type="notContainsBlanks" dxfId="545" priority="835">
      <formula>LEN(TRIM(X647))&gt;0</formula>
    </cfRule>
  </conditionalFormatting>
  <conditionalFormatting sqref="K647">
    <cfRule type="containsText" dxfId="544" priority="832" operator="containsText" text="DISABLED">
      <formula>NOT(ISERROR(SEARCH("DISABLED",K647)))</formula>
    </cfRule>
    <cfRule type="containsText" dxfId="543" priority="833" operator="containsText" text="ENABLED">
      <formula>NOT(ISERROR(SEARCH("ENABLED",K647)))</formula>
    </cfRule>
  </conditionalFormatting>
  <conditionalFormatting sqref="J655">
    <cfRule type="containsText" dxfId="542" priority="830" operator="containsText" text="DISABLED">
      <formula>NOT(ISERROR(SEARCH("DISABLED",J655)))</formula>
    </cfRule>
    <cfRule type="containsText" dxfId="541" priority="831" operator="containsText" text="ENABLED">
      <formula>NOT(ISERROR(SEARCH("ENABLED",J655)))</formula>
    </cfRule>
  </conditionalFormatting>
  <conditionalFormatting sqref="X655">
    <cfRule type="notContainsBlanks" dxfId="540" priority="829">
      <formula>LEN(TRIM(X655))&gt;0</formula>
    </cfRule>
  </conditionalFormatting>
  <conditionalFormatting sqref="K655">
    <cfRule type="containsText" dxfId="539" priority="826" operator="containsText" text="DISABLED">
      <formula>NOT(ISERROR(SEARCH("DISABLED",K655)))</formula>
    </cfRule>
    <cfRule type="containsText" dxfId="538" priority="827" operator="containsText" text="ENABLED">
      <formula>NOT(ISERROR(SEARCH("ENABLED",K655)))</formula>
    </cfRule>
  </conditionalFormatting>
  <conditionalFormatting sqref="J659">
    <cfRule type="containsText" dxfId="537" priority="824" operator="containsText" text="DISABLED">
      <formula>NOT(ISERROR(SEARCH("DISABLED",J659)))</formula>
    </cfRule>
    <cfRule type="containsText" dxfId="536" priority="825" operator="containsText" text="ENABLED">
      <formula>NOT(ISERROR(SEARCH("ENABLED",J659)))</formula>
    </cfRule>
  </conditionalFormatting>
  <conditionalFormatting sqref="X659">
    <cfRule type="notContainsBlanks" dxfId="535" priority="823">
      <formula>LEN(TRIM(X659))&gt;0</formula>
    </cfRule>
  </conditionalFormatting>
  <conditionalFormatting sqref="K659">
    <cfRule type="containsText" dxfId="534" priority="820" operator="containsText" text="DISABLED">
      <formula>NOT(ISERROR(SEARCH("DISABLED",K659)))</formula>
    </cfRule>
    <cfRule type="containsText" dxfId="533" priority="821" operator="containsText" text="ENABLED">
      <formula>NOT(ISERROR(SEARCH("ENABLED",K659)))</formula>
    </cfRule>
  </conditionalFormatting>
  <conditionalFormatting sqref="J662">
    <cfRule type="containsText" dxfId="532" priority="818" operator="containsText" text="DISABLED">
      <formula>NOT(ISERROR(SEARCH("DISABLED",J662)))</formula>
    </cfRule>
    <cfRule type="containsText" dxfId="531" priority="819" operator="containsText" text="ENABLED">
      <formula>NOT(ISERROR(SEARCH("ENABLED",J662)))</formula>
    </cfRule>
  </conditionalFormatting>
  <conditionalFormatting sqref="X662">
    <cfRule type="notContainsBlanks" dxfId="530" priority="817">
      <formula>LEN(TRIM(X662))&gt;0</formula>
    </cfRule>
  </conditionalFormatting>
  <conditionalFormatting sqref="K662">
    <cfRule type="containsText" dxfId="529" priority="814" operator="containsText" text="DISABLED">
      <formula>NOT(ISERROR(SEARCH("DISABLED",K662)))</formula>
    </cfRule>
    <cfRule type="containsText" dxfId="528" priority="815" operator="containsText" text="ENABLED">
      <formula>NOT(ISERROR(SEARCH("ENABLED",K662)))</formula>
    </cfRule>
  </conditionalFormatting>
  <conditionalFormatting sqref="J664">
    <cfRule type="containsText" dxfId="527" priority="812" operator="containsText" text="DISABLED">
      <formula>NOT(ISERROR(SEARCH("DISABLED",J664)))</formula>
    </cfRule>
    <cfRule type="containsText" dxfId="526" priority="813" operator="containsText" text="ENABLED">
      <formula>NOT(ISERROR(SEARCH("ENABLED",J664)))</formula>
    </cfRule>
  </conditionalFormatting>
  <conditionalFormatting sqref="X664">
    <cfRule type="notContainsBlanks" dxfId="525" priority="811">
      <formula>LEN(TRIM(X664))&gt;0</formula>
    </cfRule>
  </conditionalFormatting>
  <conditionalFormatting sqref="K664">
    <cfRule type="containsText" dxfId="524" priority="808" operator="containsText" text="DISABLED">
      <formula>NOT(ISERROR(SEARCH("DISABLED",K664)))</formula>
    </cfRule>
    <cfRule type="containsText" dxfId="523" priority="809" operator="containsText" text="ENABLED">
      <formula>NOT(ISERROR(SEARCH("ENABLED",K664)))</formula>
    </cfRule>
  </conditionalFormatting>
  <conditionalFormatting sqref="J669">
    <cfRule type="containsText" dxfId="522" priority="806" operator="containsText" text="DISABLED">
      <formula>NOT(ISERROR(SEARCH("DISABLED",J669)))</formula>
    </cfRule>
    <cfRule type="containsText" dxfId="521" priority="807" operator="containsText" text="ENABLED">
      <formula>NOT(ISERROR(SEARCH("ENABLED",J669)))</formula>
    </cfRule>
  </conditionalFormatting>
  <conditionalFormatting sqref="X669">
    <cfRule type="notContainsBlanks" dxfId="520" priority="805">
      <formula>LEN(TRIM(X669))&gt;0</formula>
    </cfRule>
  </conditionalFormatting>
  <conditionalFormatting sqref="K669">
    <cfRule type="containsText" dxfId="519" priority="802" operator="containsText" text="DISABLED">
      <formula>NOT(ISERROR(SEARCH("DISABLED",K669)))</formula>
    </cfRule>
    <cfRule type="containsText" dxfId="518" priority="803" operator="containsText" text="ENABLED">
      <formula>NOT(ISERROR(SEARCH("ENABLED",K669)))</formula>
    </cfRule>
  </conditionalFormatting>
  <conditionalFormatting sqref="J706:J711">
    <cfRule type="containsText" dxfId="517" priority="800" operator="containsText" text="DISABLED">
      <formula>NOT(ISERROR(SEARCH("DISABLED",J706)))</formula>
    </cfRule>
    <cfRule type="containsText" dxfId="516" priority="801" operator="containsText" text="ENABLED">
      <formula>NOT(ISERROR(SEARCH("ENABLED",J706)))</formula>
    </cfRule>
  </conditionalFormatting>
  <conditionalFormatting sqref="X706:X711">
    <cfRule type="notContainsBlanks" dxfId="515" priority="799">
      <formula>LEN(TRIM(X706))&gt;0</formula>
    </cfRule>
  </conditionalFormatting>
  <conditionalFormatting sqref="K706:K711">
    <cfRule type="containsText" dxfId="514" priority="796" operator="containsText" text="DISABLED">
      <formula>NOT(ISERROR(SEARCH("DISABLED",K706)))</formula>
    </cfRule>
    <cfRule type="containsText" dxfId="513" priority="797" operator="containsText" text="ENABLED">
      <formula>NOT(ISERROR(SEARCH("ENABLED",K706)))</formula>
    </cfRule>
  </conditionalFormatting>
  <conditionalFormatting sqref="J735">
    <cfRule type="containsText" dxfId="512" priority="794" operator="containsText" text="DISABLED">
      <formula>NOT(ISERROR(SEARCH("DISABLED",J735)))</formula>
    </cfRule>
    <cfRule type="containsText" dxfId="511" priority="795" operator="containsText" text="ENABLED">
      <formula>NOT(ISERROR(SEARCH("ENABLED",J735)))</formula>
    </cfRule>
  </conditionalFormatting>
  <conditionalFormatting sqref="X735">
    <cfRule type="notContainsBlanks" dxfId="510" priority="793">
      <formula>LEN(TRIM(X735))&gt;0</formula>
    </cfRule>
  </conditionalFormatting>
  <conditionalFormatting sqref="K735">
    <cfRule type="containsText" dxfId="509" priority="790" operator="containsText" text="DISABLED">
      <formula>NOT(ISERROR(SEARCH("DISABLED",K735)))</formula>
    </cfRule>
    <cfRule type="containsText" dxfId="508" priority="791" operator="containsText" text="ENABLED">
      <formula>NOT(ISERROR(SEARCH("ENABLED",K735)))</formula>
    </cfRule>
  </conditionalFormatting>
  <conditionalFormatting sqref="J760:J761">
    <cfRule type="containsText" dxfId="507" priority="788" operator="containsText" text="DISABLED">
      <formula>NOT(ISERROR(SEARCH("DISABLED",J760)))</formula>
    </cfRule>
    <cfRule type="containsText" dxfId="506" priority="789" operator="containsText" text="ENABLED">
      <formula>NOT(ISERROR(SEARCH("ENABLED",J760)))</formula>
    </cfRule>
  </conditionalFormatting>
  <conditionalFormatting sqref="X760:X761">
    <cfRule type="notContainsBlanks" dxfId="505" priority="787">
      <formula>LEN(TRIM(X760))&gt;0</formula>
    </cfRule>
  </conditionalFormatting>
  <conditionalFormatting sqref="K760:K761">
    <cfRule type="containsText" dxfId="504" priority="784" operator="containsText" text="DISABLED">
      <formula>NOT(ISERROR(SEARCH("DISABLED",K760)))</formula>
    </cfRule>
    <cfRule type="containsText" dxfId="503" priority="785" operator="containsText" text="ENABLED">
      <formula>NOT(ISERROR(SEARCH("ENABLED",K760)))</formula>
    </cfRule>
  </conditionalFormatting>
  <conditionalFormatting sqref="J777:J779">
    <cfRule type="containsText" dxfId="502" priority="782" operator="containsText" text="DISABLED">
      <formula>NOT(ISERROR(SEARCH("DISABLED",J777)))</formula>
    </cfRule>
    <cfRule type="containsText" dxfId="501" priority="783" operator="containsText" text="ENABLED">
      <formula>NOT(ISERROR(SEARCH("ENABLED",J777)))</formula>
    </cfRule>
  </conditionalFormatting>
  <conditionalFormatting sqref="X777:X779">
    <cfRule type="notContainsBlanks" dxfId="500" priority="781">
      <formula>LEN(TRIM(X777))&gt;0</formula>
    </cfRule>
  </conditionalFormatting>
  <conditionalFormatting sqref="K777:K779">
    <cfRule type="containsText" dxfId="499" priority="778" operator="containsText" text="DISABLED">
      <formula>NOT(ISERROR(SEARCH("DISABLED",K777)))</formula>
    </cfRule>
    <cfRule type="containsText" dxfId="498" priority="779" operator="containsText" text="ENABLED">
      <formula>NOT(ISERROR(SEARCH("ENABLED",K777)))</formula>
    </cfRule>
  </conditionalFormatting>
  <conditionalFormatting sqref="J786:J791">
    <cfRule type="containsText" dxfId="497" priority="776" operator="containsText" text="DISABLED">
      <formula>NOT(ISERROR(SEARCH("DISABLED",J786)))</formula>
    </cfRule>
    <cfRule type="containsText" dxfId="496" priority="777" operator="containsText" text="ENABLED">
      <formula>NOT(ISERROR(SEARCH("ENABLED",J786)))</formula>
    </cfRule>
  </conditionalFormatting>
  <conditionalFormatting sqref="X786:X791">
    <cfRule type="notContainsBlanks" dxfId="495" priority="775">
      <formula>LEN(TRIM(X786))&gt;0</formula>
    </cfRule>
  </conditionalFormatting>
  <conditionalFormatting sqref="K786:K791">
    <cfRule type="containsText" dxfId="494" priority="772" operator="containsText" text="DISABLED">
      <formula>NOT(ISERROR(SEARCH("DISABLED",K786)))</formula>
    </cfRule>
    <cfRule type="containsText" dxfId="493" priority="773" operator="containsText" text="ENABLED">
      <formula>NOT(ISERROR(SEARCH("ENABLED",K786)))</formula>
    </cfRule>
  </conditionalFormatting>
  <conditionalFormatting sqref="J866:J871">
    <cfRule type="containsText" dxfId="492" priority="770" operator="containsText" text="DISABLED">
      <formula>NOT(ISERROR(SEARCH("DISABLED",J866)))</formula>
    </cfRule>
    <cfRule type="containsText" dxfId="491" priority="771" operator="containsText" text="ENABLED">
      <formula>NOT(ISERROR(SEARCH("ENABLED",J866)))</formula>
    </cfRule>
  </conditionalFormatting>
  <conditionalFormatting sqref="X866:X871">
    <cfRule type="notContainsBlanks" dxfId="490" priority="769">
      <formula>LEN(TRIM(X866))&gt;0</formula>
    </cfRule>
  </conditionalFormatting>
  <conditionalFormatting sqref="K866:K871">
    <cfRule type="containsText" dxfId="489" priority="766" operator="containsText" text="DISABLED">
      <formula>NOT(ISERROR(SEARCH("DISABLED",K866)))</formula>
    </cfRule>
    <cfRule type="containsText" dxfId="488" priority="767" operator="containsText" text="ENABLED">
      <formula>NOT(ISERROR(SEARCH("ENABLED",K866)))</formula>
    </cfRule>
  </conditionalFormatting>
  <conditionalFormatting sqref="J988">
    <cfRule type="containsText" dxfId="487" priority="764" operator="containsText" text="DISABLED">
      <formula>NOT(ISERROR(SEARCH("DISABLED",J988)))</formula>
    </cfRule>
    <cfRule type="containsText" dxfId="486" priority="765" operator="containsText" text="ENABLED">
      <formula>NOT(ISERROR(SEARCH("ENABLED",J988)))</formula>
    </cfRule>
  </conditionalFormatting>
  <conditionalFormatting sqref="X988">
    <cfRule type="notContainsBlanks" dxfId="485" priority="763">
      <formula>LEN(TRIM(X988))&gt;0</formula>
    </cfRule>
  </conditionalFormatting>
  <conditionalFormatting sqref="K988">
    <cfRule type="containsText" dxfId="484" priority="760" operator="containsText" text="DISABLED">
      <formula>NOT(ISERROR(SEARCH("DISABLED",K988)))</formula>
    </cfRule>
    <cfRule type="containsText" dxfId="483" priority="761" operator="containsText" text="ENABLED">
      <formula>NOT(ISERROR(SEARCH("ENABLED",K988)))</formula>
    </cfRule>
  </conditionalFormatting>
  <conditionalFormatting sqref="J1092:J1093">
    <cfRule type="containsText" dxfId="482" priority="758" operator="containsText" text="DISABLED">
      <formula>NOT(ISERROR(SEARCH("DISABLED",J1092)))</formula>
    </cfRule>
    <cfRule type="containsText" dxfId="481" priority="759" operator="containsText" text="ENABLED">
      <formula>NOT(ISERROR(SEARCH("ENABLED",J1092)))</formula>
    </cfRule>
  </conditionalFormatting>
  <conditionalFormatting sqref="X1092:X1093">
    <cfRule type="notContainsBlanks" dxfId="480" priority="757">
      <formula>LEN(TRIM(X1092))&gt;0</formula>
    </cfRule>
  </conditionalFormatting>
  <conditionalFormatting sqref="K1092:K1093">
    <cfRule type="containsText" dxfId="479" priority="754" operator="containsText" text="DISABLED">
      <formula>NOT(ISERROR(SEARCH("DISABLED",K1092)))</formula>
    </cfRule>
    <cfRule type="containsText" dxfId="478" priority="755" operator="containsText" text="ENABLED">
      <formula>NOT(ISERROR(SEARCH("ENABLED",K1092)))</formula>
    </cfRule>
  </conditionalFormatting>
  <conditionalFormatting sqref="J1095:J1096">
    <cfRule type="containsText" dxfId="477" priority="752" operator="containsText" text="DISABLED">
      <formula>NOT(ISERROR(SEARCH("DISABLED",J1095)))</formula>
    </cfRule>
    <cfRule type="containsText" dxfId="476" priority="753" operator="containsText" text="ENABLED">
      <formula>NOT(ISERROR(SEARCH("ENABLED",J1095)))</formula>
    </cfRule>
  </conditionalFormatting>
  <conditionalFormatting sqref="X1095:X1096">
    <cfRule type="notContainsBlanks" dxfId="475" priority="751">
      <formula>LEN(TRIM(X1095))&gt;0</formula>
    </cfRule>
  </conditionalFormatting>
  <conditionalFormatting sqref="K1095:K1096">
    <cfRule type="containsText" dxfId="474" priority="748" operator="containsText" text="DISABLED">
      <formula>NOT(ISERROR(SEARCH("DISABLED",K1095)))</formula>
    </cfRule>
    <cfRule type="containsText" dxfId="473" priority="749" operator="containsText" text="ENABLED">
      <formula>NOT(ISERROR(SEARCH("ENABLED",K1095)))</formula>
    </cfRule>
  </conditionalFormatting>
  <conditionalFormatting sqref="J1189:J1198">
    <cfRule type="containsText" dxfId="472" priority="746" operator="containsText" text="DISABLED">
      <formula>NOT(ISERROR(SEARCH("DISABLED",J1189)))</formula>
    </cfRule>
    <cfRule type="containsText" dxfId="471" priority="747" operator="containsText" text="ENABLED">
      <formula>NOT(ISERROR(SEARCH("ENABLED",J1189)))</formula>
    </cfRule>
  </conditionalFormatting>
  <conditionalFormatting sqref="X1189:X1198">
    <cfRule type="notContainsBlanks" dxfId="470" priority="745">
      <formula>LEN(TRIM(X1189))&gt;0</formula>
    </cfRule>
  </conditionalFormatting>
  <conditionalFormatting sqref="K1189:K1198">
    <cfRule type="containsText" dxfId="469" priority="742" operator="containsText" text="DISABLED">
      <formula>NOT(ISERROR(SEARCH("DISABLED",K1189)))</formula>
    </cfRule>
    <cfRule type="containsText" dxfId="468" priority="743" operator="containsText" text="ENABLED">
      <formula>NOT(ISERROR(SEARCH("ENABLED",K1189)))</formula>
    </cfRule>
  </conditionalFormatting>
  <conditionalFormatting sqref="J1307:J1326">
    <cfRule type="containsText" dxfId="467" priority="740" operator="containsText" text="DISABLED">
      <formula>NOT(ISERROR(SEARCH("DISABLED",J1307)))</formula>
    </cfRule>
    <cfRule type="containsText" dxfId="466" priority="741" operator="containsText" text="ENABLED">
      <formula>NOT(ISERROR(SEARCH("ENABLED",J1307)))</formula>
    </cfRule>
  </conditionalFormatting>
  <conditionalFormatting sqref="X1307:X1326">
    <cfRule type="notContainsBlanks" dxfId="465" priority="739">
      <formula>LEN(TRIM(X1307))&gt;0</formula>
    </cfRule>
  </conditionalFormatting>
  <conditionalFormatting sqref="K1307:K1326">
    <cfRule type="containsText" dxfId="464" priority="736" operator="containsText" text="DISABLED">
      <formula>NOT(ISERROR(SEARCH("DISABLED",K1307)))</formula>
    </cfRule>
    <cfRule type="containsText" dxfId="463" priority="737" operator="containsText" text="ENABLED">
      <formula>NOT(ISERROR(SEARCH("ENABLED",K1307)))</formula>
    </cfRule>
  </conditionalFormatting>
  <conditionalFormatting sqref="X1341:X1345">
    <cfRule type="notContainsBlanks" dxfId="462" priority="733">
      <formula>LEN(TRIM(X1341))&gt;0</formula>
    </cfRule>
  </conditionalFormatting>
  <conditionalFormatting sqref="K1341:K1345">
    <cfRule type="containsText" dxfId="461" priority="730" operator="containsText" text="DISABLED">
      <formula>NOT(ISERROR(SEARCH("DISABLED",K1341)))</formula>
    </cfRule>
    <cfRule type="containsText" dxfId="460" priority="731" operator="containsText" text="ENABLED">
      <formula>NOT(ISERROR(SEARCH("ENABLED",K1341)))</formula>
    </cfRule>
  </conditionalFormatting>
  <conditionalFormatting sqref="J1432:J1437">
    <cfRule type="containsText" dxfId="459" priority="728" operator="containsText" text="DISABLED">
      <formula>NOT(ISERROR(SEARCH("DISABLED",J1432)))</formula>
    </cfRule>
    <cfRule type="containsText" dxfId="458" priority="729" operator="containsText" text="ENABLED">
      <formula>NOT(ISERROR(SEARCH("ENABLED",J1432)))</formula>
    </cfRule>
  </conditionalFormatting>
  <conditionalFormatting sqref="X1432:X1437">
    <cfRule type="notContainsBlanks" dxfId="457" priority="727">
      <formula>LEN(TRIM(X1432))&gt;0</formula>
    </cfRule>
  </conditionalFormatting>
  <conditionalFormatting sqref="X476:X480">
    <cfRule type="notContainsBlanks" dxfId="456" priority="715">
      <formula>LEN(TRIM(X476))&gt;0</formula>
    </cfRule>
  </conditionalFormatting>
  <conditionalFormatting sqref="K476:K480">
    <cfRule type="containsText" dxfId="455" priority="712" operator="containsText" text="DISABLED">
      <formula>NOT(ISERROR(SEARCH("DISABLED",K476)))</formula>
    </cfRule>
    <cfRule type="containsText" dxfId="454" priority="713" operator="containsText" text="ENABLED">
      <formula>NOT(ISERROR(SEARCH("ENABLED",K476)))</formula>
    </cfRule>
  </conditionalFormatting>
  <conditionalFormatting sqref="K1556">
    <cfRule type="containsText" dxfId="453" priority="709" operator="containsText" text="DISABLED">
      <formula>NOT(ISERROR(SEARCH("DISABLED",K1556)))</formula>
    </cfRule>
    <cfRule type="containsText" dxfId="452" priority="710" operator="containsText" text="ENABLED">
      <formula>NOT(ISERROR(SEARCH("ENABLED",K1556)))</formula>
    </cfRule>
  </conditionalFormatting>
  <conditionalFormatting sqref="X1779">
    <cfRule type="notContainsBlanks" dxfId="451" priority="706">
      <formula>LEN(TRIM(X1779))&gt;0</formula>
    </cfRule>
  </conditionalFormatting>
  <conditionalFormatting sqref="K1779">
    <cfRule type="containsText" dxfId="450" priority="701" operator="containsText" text="DISABLED">
      <formula>NOT(ISERROR(SEARCH("DISABLED",K1779)))</formula>
    </cfRule>
    <cfRule type="containsText" dxfId="449" priority="702" operator="containsText" text="ENABLED">
      <formula>NOT(ISERROR(SEARCH("ENABLED",K1779)))</formula>
    </cfRule>
  </conditionalFormatting>
  <conditionalFormatting sqref="X2061">
    <cfRule type="notContainsBlanks" dxfId="448" priority="687">
      <formula>LEN(TRIM(X2061))&gt;0</formula>
    </cfRule>
  </conditionalFormatting>
  <conditionalFormatting sqref="X2061">
    <cfRule type="notContainsBlanks" dxfId="447" priority="684">
      <formula>LEN(TRIM(X2061))&gt;0</formula>
    </cfRule>
  </conditionalFormatting>
  <conditionalFormatting sqref="K2061">
    <cfRule type="containsText" dxfId="446" priority="681" operator="containsText" text="DISABLED">
      <formula>NOT(ISERROR(SEARCH("DISABLED",K2061)))</formula>
    </cfRule>
    <cfRule type="containsText" dxfId="445" priority="682" operator="containsText" text="ENABLED">
      <formula>NOT(ISERROR(SEARCH("ENABLED",K2061)))</formula>
    </cfRule>
  </conditionalFormatting>
  <conditionalFormatting sqref="X2062">
    <cfRule type="notContainsBlanks" dxfId="444" priority="678">
      <formula>LEN(TRIM(X2062))&gt;0</formula>
    </cfRule>
  </conditionalFormatting>
  <conditionalFormatting sqref="X2062">
    <cfRule type="notContainsBlanks" dxfId="443" priority="675">
      <formula>LEN(TRIM(X2062))&gt;0</formula>
    </cfRule>
  </conditionalFormatting>
  <conditionalFormatting sqref="K2062">
    <cfRule type="containsText" dxfId="442" priority="672" operator="containsText" text="DISABLED">
      <formula>NOT(ISERROR(SEARCH("DISABLED",K2062)))</formula>
    </cfRule>
    <cfRule type="containsText" dxfId="441" priority="673" operator="containsText" text="ENABLED">
      <formula>NOT(ISERROR(SEARCH("ENABLED",K2062)))</formula>
    </cfRule>
  </conditionalFormatting>
  <conditionalFormatting sqref="J2079">
    <cfRule type="containsText" dxfId="440" priority="662" operator="containsText" text="DISABLED">
      <formula>NOT(ISERROR(SEARCH("DISABLED",J2079)))</formula>
    </cfRule>
    <cfRule type="containsText" dxfId="439" priority="663" operator="containsText" text="ENABLED">
      <formula>NOT(ISERROR(SEARCH("ENABLED",J2079)))</formula>
    </cfRule>
  </conditionalFormatting>
  <conditionalFormatting sqref="X2079">
    <cfRule type="notContainsBlanks" dxfId="438" priority="661">
      <formula>LEN(TRIM(X2079))&gt;0</formula>
    </cfRule>
  </conditionalFormatting>
  <conditionalFormatting sqref="K2079">
    <cfRule type="containsText" dxfId="437" priority="658" operator="containsText" text="DISABLED">
      <formula>NOT(ISERROR(SEARCH("DISABLED",K2079)))</formula>
    </cfRule>
    <cfRule type="containsText" dxfId="436" priority="659" operator="containsText" text="ENABLED">
      <formula>NOT(ISERROR(SEARCH("ENABLED",K2079)))</formula>
    </cfRule>
  </conditionalFormatting>
  <conditionalFormatting sqref="J2080">
    <cfRule type="containsText" dxfId="435" priority="656" operator="containsText" text="DISABLED">
      <formula>NOT(ISERROR(SEARCH("DISABLED",J2080)))</formula>
    </cfRule>
    <cfRule type="containsText" dxfId="434" priority="657" operator="containsText" text="ENABLED">
      <formula>NOT(ISERROR(SEARCH("ENABLED",J2080)))</formula>
    </cfRule>
  </conditionalFormatting>
  <conditionalFormatting sqref="X2080">
    <cfRule type="notContainsBlanks" dxfId="433" priority="655">
      <formula>LEN(TRIM(X2080))&gt;0</formula>
    </cfRule>
  </conditionalFormatting>
  <conditionalFormatting sqref="K2080">
    <cfRule type="containsText" dxfId="432" priority="652" operator="containsText" text="DISABLED">
      <formula>NOT(ISERROR(SEARCH("DISABLED",K2080)))</formula>
    </cfRule>
    <cfRule type="containsText" dxfId="431" priority="653" operator="containsText" text="ENABLED">
      <formula>NOT(ISERROR(SEARCH("ENABLED",K2080)))</formula>
    </cfRule>
  </conditionalFormatting>
  <conditionalFormatting sqref="AA2100:AA1048576">
    <cfRule type="cellIs" dxfId="430" priority="644" operator="greaterThan">
      <formula>0</formula>
    </cfRule>
  </conditionalFormatting>
  <conditionalFormatting sqref="AA2">
    <cfRule type="cellIs" dxfId="429" priority="643" operator="greaterThan">
      <formula>0</formula>
    </cfRule>
  </conditionalFormatting>
  <conditionalFormatting sqref="AA1822:AA2087 AA2095:AA1048576 AA1:AA1198 AA1813:AA1820 AA1809:AA1810 AA1440:AA1806 AA1200:AA1437">
    <cfRule type="notContainsText" dxfId="428" priority="642" operator="notContains" text="//">
      <formula>ISERROR(SEARCH("//",AA1))</formula>
    </cfRule>
  </conditionalFormatting>
  <conditionalFormatting sqref="Q2100:Q1048576">
    <cfRule type="cellIs" dxfId="427" priority="641" operator="greaterThan">
      <formula>0</formula>
    </cfRule>
  </conditionalFormatting>
  <conditionalFormatting sqref="Q2">
    <cfRule type="cellIs" dxfId="426" priority="640" operator="greaterThan">
      <formula>0</formula>
    </cfRule>
  </conditionalFormatting>
  <conditionalFormatting sqref="J1899:K1900">
    <cfRule type="containsText" dxfId="425" priority="629" operator="containsText" text="DISABLED">
      <formula>NOT(ISERROR(SEARCH("DISABLED",J1899)))</formula>
    </cfRule>
    <cfRule type="containsText" dxfId="424" priority="630" operator="containsText" text="ENABLED">
      <formula>NOT(ISERROR(SEARCH("ENABLED",J1899)))</formula>
    </cfRule>
  </conditionalFormatting>
  <conditionalFormatting sqref="X1899:X1900">
    <cfRule type="notContainsBlanks" dxfId="423" priority="628">
      <formula>LEN(TRIM(X1899))&gt;0</formula>
    </cfRule>
  </conditionalFormatting>
  <conditionalFormatting sqref="AA1899:AA1900">
    <cfRule type="notContainsText" dxfId="422" priority="626" operator="notContains" text="//">
      <formula>ISERROR(SEARCH("//",AA1899))</formula>
    </cfRule>
  </conditionalFormatting>
  <conditionalFormatting sqref="J1946">
    <cfRule type="containsText" dxfId="421" priority="624" operator="containsText" text="DISABLED">
      <formula>NOT(ISERROR(SEARCH("DISABLED",J1946)))</formula>
    </cfRule>
    <cfRule type="containsText" dxfId="420" priority="625" operator="containsText" text="ENABLED">
      <formula>NOT(ISERROR(SEARCH("ENABLED",J1946)))</formula>
    </cfRule>
  </conditionalFormatting>
  <conditionalFormatting sqref="X1946">
    <cfRule type="notContainsBlanks" dxfId="419" priority="623">
      <formula>LEN(TRIM(X1946))&gt;0</formula>
    </cfRule>
  </conditionalFormatting>
  <conditionalFormatting sqref="K1946">
    <cfRule type="containsText" dxfId="418" priority="620" operator="containsText" text="DISABLED">
      <formula>NOT(ISERROR(SEARCH("DISABLED",K1946)))</formula>
    </cfRule>
    <cfRule type="containsText" dxfId="417" priority="621" operator="containsText" text="ENABLED">
      <formula>NOT(ISERROR(SEARCH("ENABLED",K1946)))</formula>
    </cfRule>
  </conditionalFormatting>
  <conditionalFormatting sqref="AA1946">
    <cfRule type="notContainsText" dxfId="416" priority="619" operator="notContains" text="//">
      <formula>ISERROR(SEARCH("//",AA1946))</formula>
    </cfRule>
  </conditionalFormatting>
  <conditionalFormatting sqref="K1509">
    <cfRule type="containsText" dxfId="415" priority="608" operator="containsText" text="DISABLED">
      <formula>NOT(ISERROR(SEARCH("DISABLED",K1509)))</formula>
    </cfRule>
    <cfRule type="containsText" dxfId="414" priority="609" operator="containsText" text="ENABLED">
      <formula>NOT(ISERROR(SEARCH("ENABLED",K1509)))</formula>
    </cfRule>
  </conditionalFormatting>
  <conditionalFormatting sqref="X1509">
    <cfRule type="notContainsBlanks" dxfId="413" priority="607">
      <formula>LEN(TRIM(X1509))&gt;0</formula>
    </cfRule>
  </conditionalFormatting>
  <conditionalFormatting sqref="AA1509">
    <cfRule type="notContainsText" dxfId="412" priority="605" operator="notContains" text="//">
      <formula>ISERROR(SEARCH("//",AA1509))</formula>
    </cfRule>
  </conditionalFormatting>
  <conditionalFormatting sqref="K1493">
    <cfRule type="containsText" dxfId="411" priority="603" operator="containsText" text="DISABLED">
      <formula>NOT(ISERROR(SEARCH("DISABLED",K1493)))</formula>
    </cfRule>
    <cfRule type="containsText" dxfId="410" priority="604" operator="containsText" text="ENABLED">
      <formula>NOT(ISERROR(SEARCH("ENABLED",K1493)))</formula>
    </cfRule>
  </conditionalFormatting>
  <conditionalFormatting sqref="X1493">
    <cfRule type="notContainsBlanks" dxfId="409" priority="602">
      <formula>LEN(TRIM(X1493))&gt;0</formula>
    </cfRule>
  </conditionalFormatting>
  <conditionalFormatting sqref="AA1493">
    <cfRule type="notContainsText" dxfId="408" priority="600" operator="notContains" text="//">
      <formula>ISERROR(SEARCH("//",AA1493))</formula>
    </cfRule>
  </conditionalFormatting>
  <conditionalFormatting sqref="J43">
    <cfRule type="containsText" dxfId="407" priority="550" operator="containsText" text="DISABLED">
      <formula>NOT(ISERROR(SEARCH("DISABLED",J43)))</formula>
    </cfRule>
    <cfRule type="containsText" dxfId="406" priority="551" operator="containsText" text="ENABLED">
      <formula>NOT(ISERROR(SEARCH("ENABLED",J43)))</formula>
    </cfRule>
  </conditionalFormatting>
  <conditionalFormatting sqref="J61:J62">
    <cfRule type="containsText" dxfId="405" priority="548" operator="containsText" text="DISABLED">
      <formula>NOT(ISERROR(SEARCH("DISABLED",J61)))</formula>
    </cfRule>
    <cfRule type="containsText" dxfId="404" priority="549" operator="containsText" text="ENABLED">
      <formula>NOT(ISERROR(SEARCH("ENABLED",J61)))</formula>
    </cfRule>
  </conditionalFormatting>
  <conditionalFormatting sqref="J75">
    <cfRule type="containsText" dxfId="403" priority="546" operator="containsText" text="DISABLED">
      <formula>NOT(ISERROR(SEARCH("DISABLED",J75)))</formula>
    </cfRule>
    <cfRule type="containsText" dxfId="402" priority="547" operator="containsText" text="ENABLED">
      <formula>NOT(ISERROR(SEARCH("ENABLED",J75)))</formula>
    </cfRule>
  </conditionalFormatting>
  <conditionalFormatting sqref="J82">
    <cfRule type="containsText" dxfId="401" priority="544" operator="containsText" text="DISABLED">
      <formula>NOT(ISERROR(SEARCH("DISABLED",J82)))</formula>
    </cfRule>
    <cfRule type="containsText" dxfId="400" priority="545" operator="containsText" text="ENABLED">
      <formula>NOT(ISERROR(SEARCH("ENABLED",J82)))</formula>
    </cfRule>
  </conditionalFormatting>
  <conditionalFormatting sqref="J106">
    <cfRule type="containsText" dxfId="399" priority="542" operator="containsText" text="DISABLED">
      <formula>NOT(ISERROR(SEARCH("DISABLED",J106)))</formula>
    </cfRule>
    <cfRule type="containsText" dxfId="398" priority="543" operator="containsText" text="ENABLED">
      <formula>NOT(ISERROR(SEARCH("ENABLED",J106)))</formula>
    </cfRule>
  </conditionalFormatting>
  <conditionalFormatting sqref="J115:J119">
    <cfRule type="containsText" dxfId="397" priority="540" operator="containsText" text="DISABLED">
      <formula>NOT(ISERROR(SEARCH("DISABLED",J115)))</formula>
    </cfRule>
    <cfRule type="containsText" dxfId="396" priority="541" operator="containsText" text="ENABLED">
      <formula>NOT(ISERROR(SEARCH("ENABLED",J115)))</formula>
    </cfRule>
  </conditionalFormatting>
  <conditionalFormatting sqref="J400:J407">
    <cfRule type="containsText" dxfId="395" priority="538" operator="containsText" text="DISABLED">
      <formula>NOT(ISERROR(SEARCH("DISABLED",J400)))</formula>
    </cfRule>
    <cfRule type="containsText" dxfId="394" priority="539" operator="containsText" text="ENABLED">
      <formula>NOT(ISERROR(SEARCH("ENABLED",J400)))</formula>
    </cfRule>
  </conditionalFormatting>
  <conditionalFormatting sqref="J411:J416">
    <cfRule type="containsText" dxfId="393" priority="536" operator="containsText" text="DISABLED">
      <formula>NOT(ISERROR(SEARCH("DISABLED",J411)))</formula>
    </cfRule>
    <cfRule type="containsText" dxfId="392" priority="537" operator="containsText" text="ENABLED">
      <formula>NOT(ISERROR(SEARCH("ENABLED",J411)))</formula>
    </cfRule>
  </conditionalFormatting>
  <conditionalFormatting sqref="J440:J447">
    <cfRule type="containsText" dxfId="391" priority="534" operator="containsText" text="DISABLED">
      <formula>NOT(ISERROR(SEARCH("DISABLED",J440)))</formula>
    </cfRule>
    <cfRule type="containsText" dxfId="390" priority="535" operator="containsText" text="ENABLED">
      <formula>NOT(ISERROR(SEARCH("ENABLED",J440)))</formula>
    </cfRule>
  </conditionalFormatting>
  <conditionalFormatting sqref="J476:J480">
    <cfRule type="containsText" dxfId="389" priority="532" operator="containsText" text="DISABLED">
      <formula>NOT(ISERROR(SEARCH("DISABLED",J476)))</formula>
    </cfRule>
    <cfRule type="containsText" dxfId="388" priority="533" operator="containsText" text="ENABLED">
      <formula>NOT(ISERROR(SEARCH("ENABLED",J476)))</formula>
    </cfRule>
  </conditionalFormatting>
  <conditionalFormatting sqref="J484:J547">
    <cfRule type="containsText" dxfId="387" priority="530" operator="containsText" text="DISABLED">
      <formula>NOT(ISERROR(SEARCH("DISABLED",J484)))</formula>
    </cfRule>
    <cfRule type="containsText" dxfId="386" priority="531" operator="containsText" text="ENABLED">
      <formula>NOT(ISERROR(SEARCH("ENABLED",J484)))</formula>
    </cfRule>
  </conditionalFormatting>
  <conditionalFormatting sqref="J1330:J1345">
    <cfRule type="containsText" dxfId="385" priority="528" operator="containsText" text="DISABLED">
      <formula>NOT(ISERROR(SEARCH("DISABLED",J1330)))</formula>
    </cfRule>
    <cfRule type="containsText" dxfId="384" priority="529" operator="containsText" text="ENABLED">
      <formula>NOT(ISERROR(SEARCH("ENABLED",J1330)))</formula>
    </cfRule>
  </conditionalFormatting>
  <conditionalFormatting sqref="J1442:J1444">
    <cfRule type="containsText" dxfId="383" priority="526" operator="containsText" text="DISABLED">
      <formula>NOT(ISERROR(SEARCH("DISABLED",J1442)))</formula>
    </cfRule>
    <cfRule type="containsText" dxfId="382" priority="527" operator="containsText" text="ENABLED">
      <formula>NOT(ISERROR(SEARCH("ENABLED",J1442)))</formula>
    </cfRule>
  </conditionalFormatting>
  <conditionalFormatting sqref="J1452:J1468">
    <cfRule type="containsText" dxfId="381" priority="524" operator="containsText" text="DISABLED">
      <formula>NOT(ISERROR(SEARCH("DISABLED",J1452)))</formula>
    </cfRule>
    <cfRule type="containsText" dxfId="380" priority="525" operator="containsText" text="ENABLED">
      <formula>NOT(ISERROR(SEARCH("ENABLED",J1452)))</formula>
    </cfRule>
  </conditionalFormatting>
  <conditionalFormatting sqref="J1485:J1586 J1588:J1610 J1769:J1795 J1612:J1765">
    <cfRule type="containsText" dxfId="379" priority="522" operator="containsText" text="DISABLED">
      <formula>NOT(ISERROR(SEARCH("DISABLED",J1485)))</formula>
    </cfRule>
    <cfRule type="containsText" dxfId="378" priority="523" operator="containsText" text="ENABLED">
      <formula>NOT(ISERROR(SEARCH("ENABLED",J1485)))</formula>
    </cfRule>
  </conditionalFormatting>
  <conditionalFormatting sqref="J1898">
    <cfRule type="containsText" dxfId="377" priority="520" operator="containsText" text="DISABLED">
      <formula>NOT(ISERROR(SEARCH("DISABLED",J1898)))</formula>
    </cfRule>
    <cfRule type="containsText" dxfId="376" priority="521" operator="containsText" text="ENABLED">
      <formula>NOT(ISERROR(SEARCH("ENABLED",J1898)))</formula>
    </cfRule>
  </conditionalFormatting>
  <conditionalFormatting sqref="J1992:J2008">
    <cfRule type="containsText" dxfId="375" priority="518" operator="containsText" text="DISABLED">
      <formula>NOT(ISERROR(SEARCH("DISABLED",J1992)))</formula>
    </cfRule>
    <cfRule type="containsText" dxfId="374" priority="519" operator="containsText" text="ENABLED">
      <formula>NOT(ISERROR(SEARCH("ENABLED",J1992)))</formula>
    </cfRule>
  </conditionalFormatting>
  <conditionalFormatting sqref="J2028">
    <cfRule type="containsText" dxfId="373" priority="516" operator="containsText" text="DISABLED">
      <formula>NOT(ISERROR(SEARCH("DISABLED",J2028)))</formula>
    </cfRule>
    <cfRule type="containsText" dxfId="372" priority="517" operator="containsText" text="ENABLED">
      <formula>NOT(ISERROR(SEARCH("ENABLED",J2028)))</formula>
    </cfRule>
  </conditionalFormatting>
  <conditionalFormatting sqref="J2029">
    <cfRule type="containsText" dxfId="371" priority="514" operator="containsText" text="DISABLED">
      <formula>NOT(ISERROR(SEARCH("DISABLED",J2029)))</formula>
    </cfRule>
    <cfRule type="containsText" dxfId="370" priority="515" operator="containsText" text="ENABLED">
      <formula>NOT(ISERROR(SEARCH("ENABLED",J2029)))</formula>
    </cfRule>
  </conditionalFormatting>
  <conditionalFormatting sqref="J2074">
    <cfRule type="containsText" dxfId="369" priority="474" operator="containsText" text="DISABLED">
      <formula>NOT(ISERROR(SEARCH("DISABLED",J2074)))</formula>
    </cfRule>
    <cfRule type="containsText" dxfId="368" priority="475" operator="containsText" text="ENABLED">
      <formula>NOT(ISERROR(SEARCH("ENABLED",J2074)))</formula>
    </cfRule>
  </conditionalFormatting>
  <conditionalFormatting sqref="J2073">
    <cfRule type="containsText" dxfId="367" priority="472" operator="containsText" text="DISABLED">
      <formula>NOT(ISERROR(SEARCH("DISABLED",J2073)))</formula>
    </cfRule>
    <cfRule type="containsText" dxfId="366" priority="473" operator="containsText" text="ENABLED">
      <formula>NOT(ISERROR(SEARCH("ENABLED",J2073)))</formula>
    </cfRule>
  </conditionalFormatting>
  <conditionalFormatting sqref="J2072">
    <cfRule type="containsText" dxfId="365" priority="470" operator="containsText" text="DISABLED">
      <formula>NOT(ISERROR(SEARCH("DISABLED",J2072)))</formula>
    </cfRule>
    <cfRule type="containsText" dxfId="364" priority="471" operator="containsText" text="ENABLED">
      <formula>NOT(ISERROR(SEARCH("ENABLED",J2072)))</formula>
    </cfRule>
  </conditionalFormatting>
  <conditionalFormatting sqref="J2071">
    <cfRule type="containsText" dxfId="363" priority="468" operator="containsText" text="DISABLED">
      <formula>NOT(ISERROR(SEARCH("DISABLED",J2071)))</formula>
    </cfRule>
    <cfRule type="containsText" dxfId="362" priority="469" operator="containsText" text="ENABLED">
      <formula>NOT(ISERROR(SEARCH("ENABLED",J2071)))</formula>
    </cfRule>
  </conditionalFormatting>
  <conditionalFormatting sqref="J2070">
    <cfRule type="containsText" dxfId="361" priority="466" operator="containsText" text="DISABLED">
      <formula>NOT(ISERROR(SEARCH("DISABLED",J2070)))</formula>
    </cfRule>
    <cfRule type="containsText" dxfId="360" priority="467" operator="containsText" text="ENABLED">
      <formula>NOT(ISERROR(SEARCH("ENABLED",J2070)))</formula>
    </cfRule>
  </conditionalFormatting>
  <conditionalFormatting sqref="J2069">
    <cfRule type="containsText" dxfId="359" priority="464" operator="containsText" text="DISABLED">
      <formula>NOT(ISERROR(SEARCH("DISABLED",J2069)))</formula>
    </cfRule>
    <cfRule type="containsText" dxfId="358" priority="465" operator="containsText" text="ENABLED">
      <formula>NOT(ISERROR(SEARCH("ENABLED",J2069)))</formula>
    </cfRule>
  </conditionalFormatting>
  <conditionalFormatting sqref="J2068">
    <cfRule type="containsText" dxfId="357" priority="462" operator="containsText" text="DISABLED">
      <formula>NOT(ISERROR(SEARCH("DISABLED",J2068)))</formula>
    </cfRule>
    <cfRule type="containsText" dxfId="356" priority="463" operator="containsText" text="ENABLED">
      <formula>NOT(ISERROR(SEARCH("ENABLED",J2068)))</formula>
    </cfRule>
  </conditionalFormatting>
  <conditionalFormatting sqref="J2067">
    <cfRule type="containsText" dxfId="355" priority="460" operator="containsText" text="DISABLED">
      <formula>NOT(ISERROR(SEARCH("DISABLED",J2067)))</formula>
    </cfRule>
    <cfRule type="containsText" dxfId="354" priority="461" operator="containsText" text="ENABLED">
      <formula>NOT(ISERROR(SEARCH("ENABLED",J2067)))</formula>
    </cfRule>
  </conditionalFormatting>
  <conditionalFormatting sqref="J2066">
    <cfRule type="containsText" dxfId="353" priority="458" operator="containsText" text="DISABLED">
      <formula>NOT(ISERROR(SEARCH("DISABLED",J2066)))</formula>
    </cfRule>
    <cfRule type="containsText" dxfId="352" priority="459" operator="containsText" text="ENABLED">
      <formula>NOT(ISERROR(SEARCH("ENABLED",J2066)))</formula>
    </cfRule>
  </conditionalFormatting>
  <conditionalFormatting sqref="J2065">
    <cfRule type="containsText" dxfId="351" priority="456" operator="containsText" text="DISABLED">
      <formula>NOT(ISERROR(SEARCH("DISABLED",J2065)))</formula>
    </cfRule>
    <cfRule type="containsText" dxfId="350" priority="457" operator="containsText" text="ENABLED">
      <formula>NOT(ISERROR(SEARCH("ENABLED",J2065)))</formula>
    </cfRule>
  </conditionalFormatting>
  <conditionalFormatting sqref="J2064">
    <cfRule type="containsText" dxfId="349" priority="454" operator="containsText" text="DISABLED">
      <formula>NOT(ISERROR(SEARCH("DISABLED",J2064)))</formula>
    </cfRule>
    <cfRule type="containsText" dxfId="348" priority="455" operator="containsText" text="ENABLED">
      <formula>NOT(ISERROR(SEARCH("ENABLED",J2064)))</formula>
    </cfRule>
  </conditionalFormatting>
  <conditionalFormatting sqref="J2063">
    <cfRule type="containsText" dxfId="347" priority="452" operator="containsText" text="DISABLED">
      <formula>NOT(ISERROR(SEARCH("DISABLED",J2063)))</formula>
    </cfRule>
    <cfRule type="containsText" dxfId="346" priority="453" operator="containsText" text="ENABLED">
      <formula>NOT(ISERROR(SEARCH("ENABLED",J2063)))</formula>
    </cfRule>
  </conditionalFormatting>
  <conditionalFormatting sqref="J2050:J2062">
    <cfRule type="containsText" dxfId="345" priority="448" operator="containsText" text="DISABLED">
      <formula>NOT(ISERROR(SEARCH("DISABLED",J2050)))</formula>
    </cfRule>
    <cfRule type="containsText" dxfId="344" priority="449" operator="containsText" text="ENABLED">
      <formula>NOT(ISERROR(SEARCH("ENABLED",J2050)))</formula>
    </cfRule>
  </conditionalFormatting>
  <conditionalFormatting sqref="J2048">
    <cfRule type="containsText" dxfId="343" priority="446" operator="containsText" text="DISABLED">
      <formula>NOT(ISERROR(SEARCH("DISABLED",J2048)))</formula>
    </cfRule>
    <cfRule type="containsText" dxfId="342" priority="447" operator="containsText" text="ENABLED">
      <formula>NOT(ISERROR(SEARCH("ENABLED",J2048)))</formula>
    </cfRule>
  </conditionalFormatting>
  <conditionalFormatting sqref="J2049">
    <cfRule type="containsText" dxfId="341" priority="444" operator="containsText" text="DISABLED">
      <formula>NOT(ISERROR(SEARCH("DISABLED",J2049)))</formula>
    </cfRule>
    <cfRule type="containsText" dxfId="340" priority="445" operator="containsText" text="ENABLED">
      <formula>NOT(ISERROR(SEARCH("ENABLED",J2049)))</formula>
    </cfRule>
  </conditionalFormatting>
  <conditionalFormatting sqref="X2081">
    <cfRule type="notContainsBlanks" dxfId="339" priority="417">
      <formula>LEN(TRIM(X2081))&gt;0</formula>
    </cfRule>
  </conditionalFormatting>
  <conditionalFormatting sqref="K2081">
    <cfRule type="containsText" dxfId="338" priority="414" operator="containsText" text="DISABLED">
      <formula>NOT(ISERROR(SEARCH("DISABLED",K2081)))</formula>
    </cfRule>
    <cfRule type="containsText" dxfId="337" priority="415" operator="containsText" text="ENABLED">
      <formula>NOT(ISERROR(SEARCH("ENABLED",K2081)))</formula>
    </cfRule>
  </conditionalFormatting>
  <conditionalFormatting sqref="AA2081">
    <cfRule type="notContainsText" dxfId="336" priority="413" operator="notContains" text="//">
      <formula>ISERROR(SEARCH("//",AA2081))</formula>
    </cfRule>
  </conditionalFormatting>
  <conditionalFormatting sqref="J2081">
    <cfRule type="containsText" dxfId="335" priority="411" operator="containsText" text="DISABLED">
      <formula>NOT(ISERROR(SEARCH("DISABLED",J2081)))</formula>
    </cfRule>
    <cfRule type="containsText" dxfId="334" priority="412" operator="containsText" text="ENABLED">
      <formula>NOT(ISERROR(SEARCH("ENABLED",J2081)))</formula>
    </cfRule>
  </conditionalFormatting>
  <conditionalFormatting sqref="X2082:X2083">
    <cfRule type="notContainsBlanks" dxfId="333" priority="410">
      <formula>LEN(TRIM(X2082))&gt;0</formula>
    </cfRule>
  </conditionalFormatting>
  <conditionalFormatting sqref="K2082:K2083">
    <cfRule type="containsText" dxfId="332" priority="407" operator="containsText" text="DISABLED">
      <formula>NOT(ISERROR(SEARCH("DISABLED",K2082)))</formula>
    </cfRule>
    <cfRule type="containsText" dxfId="331" priority="408" operator="containsText" text="ENABLED">
      <formula>NOT(ISERROR(SEARCH("ENABLED",K2082)))</formula>
    </cfRule>
  </conditionalFormatting>
  <conditionalFormatting sqref="AA2082:AA2083">
    <cfRule type="notContainsText" dxfId="330" priority="406" operator="notContains" text="//">
      <formula>ISERROR(SEARCH("//",AA2082))</formula>
    </cfRule>
  </conditionalFormatting>
  <conditionalFormatting sqref="J2082:J2083">
    <cfRule type="containsText" dxfId="329" priority="404" operator="containsText" text="DISABLED">
      <formula>NOT(ISERROR(SEARCH("DISABLED",J2082)))</formula>
    </cfRule>
    <cfRule type="containsText" dxfId="328" priority="405" operator="containsText" text="ENABLED">
      <formula>NOT(ISERROR(SEARCH("ENABLED",J2082)))</formula>
    </cfRule>
  </conditionalFormatting>
  <conditionalFormatting sqref="X2084">
    <cfRule type="notContainsBlanks" dxfId="327" priority="398">
      <formula>LEN(TRIM(X2084))&gt;0</formula>
    </cfRule>
  </conditionalFormatting>
  <conditionalFormatting sqref="K2084">
    <cfRule type="containsText" dxfId="326" priority="395" operator="containsText" text="DISABLED">
      <formula>NOT(ISERROR(SEARCH("DISABLED",K2084)))</formula>
    </cfRule>
    <cfRule type="containsText" dxfId="325" priority="396" operator="containsText" text="ENABLED">
      <formula>NOT(ISERROR(SEARCH("ENABLED",K2084)))</formula>
    </cfRule>
  </conditionalFormatting>
  <conditionalFormatting sqref="AA2084">
    <cfRule type="notContainsText" dxfId="324" priority="394" operator="notContains" text="//">
      <formula>ISERROR(SEARCH("//",AA2084))</formula>
    </cfRule>
  </conditionalFormatting>
  <conditionalFormatting sqref="J2084">
    <cfRule type="containsText" dxfId="323" priority="392" operator="containsText" text="DISABLED">
      <formula>NOT(ISERROR(SEARCH("DISABLED",J2084)))</formula>
    </cfRule>
    <cfRule type="containsText" dxfId="322" priority="393" operator="containsText" text="ENABLED">
      <formula>NOT(ISERROR(SEARCH("ENABLED",J2084)))</formula>
    </cfRule>
  </conditionalFormatting>
  <conditionalFormatting sqref="X1431">
    <cfRule type="notContainsBlanks" dxfId="321" priority="390">
      <formula>LEN(TRIM(X1431))&gt;0</formula>
    </cfRule>
  </conditionalFormatting>
  <conditionalFormatting sqref="J1431">
    <cfRule type="containsText" dxfId="320" priority="388" operator="containsText" text="DISABLED">
      <formula>NOT(ISERROR(SEARCH("DISABLED",J1431)))</formula>
    </cfRule>
    <cfRule type="containsText" dxfId="319" priority="389" operator="containsText" text="ENABLED">
      <formula>NOT(ISERROR(SEARCH("ENABLED",J1431)))</formula>
    </cfRule>
  </conditionalFormatting>
  <conditionalFormatting sqref="X1431">
    <cfRule type="notContainsBlanks" dxfId="318" priority="387">
      <formula>LEN(TRIM(X1431))&gt;0</formula>
    </cfRule>
  </conditionalFormatting>
  <conditionalFormatting sqref="K1431">
    <cfRule type="containsText" dxfId="317" priority="384" operator="containsText" text="DISABLED">
      <formula>NOT(ISERROR(SEARCH("DISABLED",K1431)))</formula>
    </cfRule>
    <cfRule type="containsText" dxfId="316" priority="385" operator="containsText" text="ENABLED">
      <formula>NOT(ISERROR(SEARCH("ENABLED",K1431)))</formula>
    </cfRule>
  </conditionalFormatting>
  <conditionalFormatting sqref="AA1431">
    <cfRule type="notContainsText" dxfId="315" priority="383" operator="notContains" text="//">
      <formula>ISERROR(SEARCH("//",AA1431))</formula>
    </cfRule>
  </conditionalFormatting>
  <conditionalFormatting sqref="K2085">
    <cfRule type="containsText" dxfId="314" priority="381" operator="containsText" text="DISABLED">
      <formula>NOT(ISERROR(SEARCH("DISABLED",K2085)))</formula>
    </cfRule>
    <cfRule type="containsText" dxfId="313" priority="382" operator="containsText" text="ENABLED">
      <formula>NOT(ISERROR(SEARCH("ENABLED",K2085)))</formula>
    </cfRule>
  </conditionalFormatting>
  <conditionalFormatting sqref="X2085">
    <cfRule type="notContainsBlanks" dxfId="312" priority="380">
      <formula>LEN(TRIM(X2085))&gt;0</formula>
    </cfRule>
  </conditionalFormatting>
  <conditionalFormatting sqref="AA2085">
    <cfRule type="notContainsText" dxfId="311" priority="378" operator="notContains" text="//">
      <formula>ISERROR(SEARCH("//",AA2085))</formula>
    </cfRule>
  </conditionalFormatting>
  <conditionalFormatting sqref="J2085">
    <cfRule type="containsText" dxfId="310" priority="376" operator="containsText" text="DISABLED">
      <formula>NOT(ISERROR(SEARCH("DISABLED",J2085)))</formula>
    </cfRule>
    <cfRule type="containsText" dxfId="309" priority="377" operator="containsText" text="ENABLED">
      <formula>NOT(ISERROR(SEARCH("ENABLED",J2085)))</formula>
    </cfRule>
  </conditionalFormatting>
  <conditionalFormatting sqref="K1796">
    <cfRule type="containsText" dxfId="308" priority="367" operator="containsText" text="DISABLED">
      <formula>NOT(ISERROR(SEARCH("DISABLED",K1796)))</formula>
    </cfRule>
    <cfRule type="containsText" dxfId="307" priority="368" operator="containsText" text="ENABLED">
      <formula>NOT(ISERROR(SEARCH("ENABLED",K1796)))</formula>
    </cfRule>
  </conditionalFormatting>
  <conditionalFormatting sqref="J1796">
    <cfRule type="containsText" dxfId="306" priority="364" operator="containsText" text="DISABLED">
      <formula>NOT(ISERROR(SEARCH("DISABLED",J1796)))</formula>
    </cfRule>
    <cfRule type="containsText" dxfId="305" priority="365" operator="containsText" text="ENABLED">
      <formula>NOT(ISERROR(SEARCH("ENABLED",J1796)))</formula>
    </cfRule>
  </conditionalFormatting>
  <conditionalFormatting sqref="X1796">
    <cfRule type="notContainsBlanks" dxfId="304" priority="370">
      <formula>LEN(TRIM(X1796))&gt;0</formula>
    </cfRule>
  </conditionalFormatting>
  <conditionalFormatting sqref="AA1796">
    <cfRule type="notContainsText" dxfId="303" priority="369" operator="notContains" text="//">
      <formula>ISERROR(SEARCH("//",AA1796))</formula>
    </cfRule>
  </conditionalFormatting>
  <conditionalFormatting sqref="J1809:J1810 J1802:J1806">
    <cfRule type="containsText" dxfId="302" priority="355" operator="containsText" text="DISABLED">
      <formula>NOT(ISERROR(SEARCH("DISABLED",J1802)))</formula>
    </cfRule>
    <cfRule type="containsText" dxfId="301" priority="356" operator="containsText" text="ENABLED">
      <formula>NOT(ISERROR(SEARCH("ENABLED",J1802)))</formula>
    </cfRule>
  </conditionalFormatting>
  <conditionalFormatting sqref="X1809:X1810 X1798:X1806">
    <cfRule type="notContainsBlanks" dxfId="300" priority="354">
      <formula>LEN(TRIM(X1798))&gt;0</formula>
    </cfRule>
  </conditionalFormatting>
  <conditionalFormatting sqref="K1809:K1810 K1802:K1806">
    <cfRule type="containsText" dxfId="299" priority="351" operator="containsText" text="DISABLED">
      <formula>NOT(ISERROR(SEARCH("DISABLED",K1802)))</formula>
    </cfRule>
    <cfRule type="containsText" dxfId="298" priority="352" operator="containsText" text="ENABLED">
      <formula>NOT(ISERROR(SEARCH("ENABLED",K1802)))</formula>
    </cfRule>
  </conditionalFormatting>
  <conditionalFormatting sqref="AA1809:AA1810 AA1798:AA1806">
    <cfRule type="notContainsText" dxfId="297" priority="350" operator="notContains" text="//">
      <formula>ISERROR(SEARCH("//",AA1798))</formula>
    </cfRule>
  </conditionalFormatting>
  <conditionalFormatting sqref="J215">
    <cfRule type="containsText" dxfId="296" priority="348" operator="containsText" text="DISABLED">
      <formula>NOT(ISERROR(SEARCH("DISABLED",J215)))</formula>
    </cfRule>
    <cfRule type="containsText" dxfId="295" priority="349" operator="containsText" text="ENABLED">
      <formula>NOT(ISERROR(SEARCH("ENABLED",J215)))</formula>
    </cfRule>
  </conditionalFormatting>
  <conditionalFormatting sqref="K215">
    <cfRule type="containsText" dxfId="294" priority="346" operator="containsText" text="DISABLED">
      <formula>NOT(ISERROR(SEARCH("DISABLED",K215)))</formula>
    </cfRule>
    <cfRule type="containsText" dxfId="293" priority="347" operator="containsText" text="ENABLED">
      <formula>NOT(ISERROR(SEARCH("ENABLED",K215)))</formula>
    </cfRule>
  </conditionalFormatting>
  <conditionalFormatting sqref="J1796 J1798:J1803">
    <cfRule type="containsText" dxfId="292" priority="344" operator="containsText" text="DISABLED">
      <formula>NOT(ISERROR(SEARCH("DISABLED",J1796)))</formula>
    </cfRule>
    <cfRule type="containsText" dxfId="291" priority="345" operator="containsText" text="ENABLED">
      <formula>NOT(ISERROR(SEARCH("ENABLED",J1796)))</formula>
    </cfRule>
  </conditionalFormatting>
  <conditionalFormatting sqref="K1796 K1798:K1803">
    <cfRule type="containsText" dxfId="290" priority="342" operator="containsText" text="DISABLED">
      <formula>NOT(ISERROR(SEARCH("DISABLED",K1796)))</formula>
    </cfRule>
    <cfRule type="containsText" dxfId="289" priority="343" operator="containsText" text="ENABLED">
      <formula>NOT(ISERROR(SEARCH("ENABLED",K1796)))</formula>
    </cfRule>
  </conditionalFormatting>
  <conditionalFormatting sqref="J1832:K1834 J1861:K1861 J1868:K1870">
    <cfRule type="containsText" dxfId="288" priority="340" operator="containsText" text="DISABLED">
      <formula>NOT(ISERROR(SEARCH("DISABLED",J1832)))</formula>
    </cfRule>
    <cfRule type="containsText" dxfId="287" priority="341" operator="containsText" text="ENABLED">
      <formula>NOT(ISERROR(SEARCH("ENABLED",J1832)))</formula>
    </cfRule>
  </conditionalFormatting>
  <conditionalFormatting sqref="K1587">
    <cfRule type="containsText" dxfId="286" priority="335" operator="containsText" text="DISABLED">
      <formula>NOT(ISERROR(SEARCH("DISABLED",K1587)))</formula>
    </cfRule>
    <cfRule type="containsText" dxfId="285" priority="336" operator="containsText" text="ENABLED">
      <formula>NOT(ISERROR(SEARCH("ENABLED",K1587)))</formula>
    </cfRule>
  </conditionalFormatting>
  <conditionalFormatting sqref="J1587">
    <cfRule type="containsText" dxfId="284" priority="338" operator="containsText" text="DISABLED">
      <formula>NOT(ISERROR(SEARCH("DISABLED",J1587)))</formula>
    </cfRule>
    <cfRule type="containsText" dxfId="283" priority="339" operator="containsText" text="ENABLED">
      <formula>NOT(ISERROR(SEARCH("ENABLED",J1587)))</formula>
    </cfRule>
  </conditionalFormatting>
  <conditionalFormatting sqref="X1587">
    <cfRule type="notContainsBlanks" dxfId="282" priority="337">
      <formula>LEN(TRIM(X1587))&gt;0</formula>
    </cfRule>
  </conditionalFormatting>
  <conditionalFormatting sqref="AA1587">
    <cfRule type="notContainsText" dxfId="281" priority="334" operator="notContains" text="//">
      <formula>ISERROR(SEARCH("//",AA1587))</formula>
    </cfRule>
  </conditionalFormatting>
  <conditionalFormatting sqref="J1801">
    <cfRule type="containsText" dxfId="280" priority="330" operator="containsText" text="DISABLED">
      <formula>NOT(ISERROR(SEARCH("DISABLED",J1801)))</formula>
    </cfRule>
    <cfRule type="containsText" dxfId="279" priority="331" operator="containsText" text="ENABLED">
      <formula>NOT(ISERROR(SEARCH("ENABLED",J1801)))</formula>
    </cfRule>
  </conditionalFormatting>
  <conditionalFormatting sqref="J1801">
    <cfRule type="containsText" dxfId="278" priority="328" operator="containsText" text="DISABLED">
      <formula>NOT(ISERROR(SEARCH("DISABLED",J1801)))</formula>
    </cfRule>
    <cfRule type="containsText" dxfId="277" priority="329" operator="containsText" text="ENABLED">
      <formula>NOT(ISERROR(SEARCH("ENABLED",J1801)))</formula>
    </cfRule>
  </conditionalFormatting>
  <conditionalFormatting sqref="J1896:K1896">
    <cfRule type="containsText" dxfId="276" priority="320" operator="containsText" text="DISABLED">
      <formula>NOT(ISERROR(SEARCH("DISABLED",J1896)))</formula>
    </cfRule>
    <cfRule type="containsText" dxfId="275" priority="321" operator="containsText" text="ENABLED">
      <formula>NOT(ISERROR(SEARCH("ENABLED",J1896)))</formula>
    </cfRule>
  </conditionalFormatting>
  <conditionalFormatting sqref="X1896">
    <cfRule type="notContainsBlanks" dxfId="274" priority="319">
      <formula>LEN(TRIM(X1896))&gt;0</formula>
    </cfRule>
  </conditionalFormatting>
  <conditionalFormatting sqref="AA1896">
    <cfRule type="notContainsText" dxfId="273" priority="318" operator="notContains" text="//">
      <formula>ISERROR(SEARCH("//",AA1896))</formula>
    </cfRule>
  </conditionalFormatting>
  <conditionalFormatting sqref="J1805:J1806">
    <cfRule type="containsText" dxfId="272" priority="312" operator="containsText" text="DISABLED">
      <formula>NOT(ISERROR(SEARCH("DISABLED",J1805)))</formula>
    </cfRule>
    <cfRule type="containsText" dxfId="271" priority="313" operator="containsText" text="ENABLED">
      <formula>NOT(ISERROR(SEARCH("ENABLED",J1805)))</formula>
    </cfRule>
  </conditionalFormatting>
  <conditionalFormatting sqref="X1805:X1806">
    <cfRule type="notContainsBlanks" dxfId="270" priority="311">
      <formula>LEN(TRIM(X1805))&gt;0</formula>
    </cfRule>
  </conditionalFormatting>
  <conditionalFormatting sqref="K1805:K1806">
    <cfRule type="containsText" dxfId="269" priority="309" operator="containsText" text="DISABLED">
      <formula>NOT(ISERROR(SEARCH("DISABLED",K1805)))</formula>
    </cfRule>
    <cfRule type="containsText" dxfId="268" priority="310" operator="containsText" text="ENABLED">
      <formula>NOT(ISERROR(SEARCH("ENABLED",K1805)))</formula>
    </cfRule>
  </conditionalFormatting>
  <conditionalFormatting sqref="AA1805:AA1806">
    <cfRule type="notContainsText" dxfId="267" priority="308" operator="notContains" text="//">
      <formula>ISERROR(SEARCH("//",AA1805))</formula>
    </cfRule>
  </conditionalFormatting>
  <conditionalFormatting sqref="J1805:J1806">
    <cfRule type="containsText" dxfId="266" priority="306" operator="containsText" text="DISABLED">
      <formula>NOT(ISERROR(SEARCH("DISABLED",J1805)))</formula>
    </cfRule>
    <cfRule type="containsText" dxfId="265" priority="307" operator="containsText" text="ENABLED">
      <formula>NOT(ISERROR(SEARCH("ENABLED",J1805)))</formula>
    </cfRule>
  </conditionalFormatting>
  <conditionalFormatting sqref="K1805:K1806">
    <cfRule type="containsText" dxfId="264" priority="304" operator="containsText" text="DISABLED">
      <formula>NOT(ISERROR(SEARCH("DISABLED",K1805)))</formula>
    </cfRule>
    <cfRule type="containsText" dxfId="263" priority="305" operator="containsText" text="ENABLED">
      <formula>NOT(ISERROR(SEARCH("ENABLED",K1805)))</formula>
    </cfRule>
  </conditionalFormatting>
  <conditionalFormatting sqref="X1797">
    <cfRule type="notContainsBlanks" dxfId="262" priority="293">
      <formula>LEN(TRIM(X1797))&gt;0</formula>
    </cfRule>
  </conditionalFormatting>
  <conditionalFormatting sqref="K1797">
    <cfRule type="containsText" dxfId="261" priority="291" operator="containsText" text="DISABLED">
      <formula>NOT(ISERROR(SEARCH("DISABLED",K1797)))</formula>
    </cfRule>
    <cfRule type="containsText" dxfId="260" priority="292" operator="containsText" text="ENABLED">
      <formula>NOT(ISERROR(SEARCH("ENABLED",K1797)))</formula>
    </cfRule>
  </conditionalFormatting>
  <conditionalFormatting sqref="AA1797">
    <cfRule type="notContainsText" dxfId="259" priority="290" operator="notContains" text="//">
      <formula>ISERROR(SEARCH("//",AA1797))</formula>
    </cfRule>
  </conditionalFormatting>
  <conditionalFormatting sqref="J1797">
    <cfRule type="containsText" dxfId="258" priority="288" operator="containsText" text="DISABLED">
      <formula>NOT(ISERROR(SEARCH("DISABLED",J1797)))</formula>
    </cfRule>
    <cfRule type="containsText" dxfId="257" priority="289" operator="containsText" text="ENABLED">
      <formula>NOT(ISERROR(SEARCH("ENABLED",J1797)))</formula>
    </cfRule>
  </conditionalFormatting>
  <conditionalFormatting sqref="X2086">
    <cfRule type="notContainsBlanks" dxfId="256" priority="287">
      <formula>LEN(TRIM(X2086))&gt;0</formula>
    </cfRule>
  </conditionalFormatting>
  <conditionalFormatting sqref="J2086">
    <cfRule type="containsText" dxfId="255" priority="285" operator="containsText" text="DISABLED">
      <formula>NOT(ISERROR(SEARCH("DISABLED",J2086)))</formula>
    </cfRule>
    <cfRule type="containsText" dxfId="254" priority="286" operator="containsText" text="ENABLED">
      <formula>NOT(ISERROR(SEARCH("ENABLED",J2086)))</formula>
    </cfRule>
  </conditionalFormatting>
  <conditionalFormatting sqref="X2086">
    <cfRule type="notContainsBlanks" dxfId="253" priority="284">
      <formula>LEN(TRIM(X2086))&gt;0</formula>
    </cfRule>
  </conditionalFormatting>
  <conditionalFormatting sqref="K2086">
    <cfRule type="containsText" dxfId="252" priority="282" operator="containsText" text="DISABLED">
      <formula>NOT(ISERROR(SEARCH("DISABLED",K2086)))</formula>
    </cfRule>
    <cfRule type="containsText" dxfId="251" priority="283" operator="containsText" text="ENABLED">
      <formula>NOT(ISERROR(SEARCH("ENABLED",K2086)))</formula>
    </cfRule>
  </conditionalFormatting>
  <conditionalFormatting sqref="AA2086">
    <cfRule type="notContainsText" dxfId="250" priority="281" operator="notContains" text="//">
      <formula>ISERROR(SEARCH("//",AA2086))</formula>
    </cfRule>
  </conditionalFormatting>
  <conditionalFormatting sqref="X2087">
    <cfRule type="notContainsBlanks" dxfId="249" priority="267">
      <formula>LEN(TRIM(X2087))&gt;0</formula>
    </cfRule>
  </conditionalFormatting>
  <conditionalFormatting sqref="K2087">
    <cfRule type="containsText" dxfId="248" priority="265" operator="containsText" text="DISABLED">
      <formula>NOT(ISERROR(SEARCH("DISABLED",K2087)))</formula>
    </cfRule>
    <cfRule type="containsText" dxfId="247" priority="266" operator="containsText" text="ENABLED">
      <formula>NOT(ISERROR(SEARCH("ENABLED",K2087)))</formula>
    </cfRule>
  </conditionalFormatting>
  <conditionalFormatting sqref="AA2087">
    <cfRule type="notContainsText" dxfId="246" priority="264" operator="notContains" text="//">
      <formula>ISERROR(SEARCH("//",AA2087))</formula>
    </cfRule>
  </conditionalFormatting>
  <conditionalFormatting sqref="J2087">
    <cfRule type="containsText" dxfId="245" priority="262" operator="containsText" text="DISABLED">
      <formula>NOT(ISERROR(SEARCH("DISABLED",J2087)))</formula>
    </cfRule>
    <cfRule type="containsText" dxfId="244" priority="263" operator="containsText" text="ENABLED">
      <formula>NOT(ISERROR(SEARCH("ENABLED",J2087)))</formula>
    </cfRule>
  </conditionalFormatting>
  <conditionalFormatting sqref="J1835:J1849">
    <cfRule type="containsText" dxfId="243" priority="246" operator="containsText" text="DISABLED">
      <formula>NOT(ISERROR(SEARCH("DISABLED",J1835)))</formula>
    </cfRule>
    <cfRule type="containsText" dxfId="242" priority="247" operator="containsText" text="ENABLED">
      <formula>NOT(ISERROR(SEARCH("ENABLED",J1835)))</formula>
    </cfRule>
  </conditionalFormatting>
  <conditionalFormatting sqref="X1835:X1849">
    <cfRule type="notContainsBlanks" dxfId="241" priority="245">
      <formula>LEN(TRIM(X1835))&gt;0</formula>
    </cfRule>
  </conditionalFormatting>
  <conditionalFormatting sqref="K1835:K1849">
    <cfRule type="containsText" dxfId="240" priority="243" operator="containsText" text="DISABLED">
      <formula>NOT(ISERROR(SEARCH("DISABLED",K1835)))</formula>
    </cfRule>
    <cfRule type="containsText" dxfId="239" priority="244" operator="containsText" text="ENABLED">
      <formula>NOT(ISERROR(SEARCH("ENABLED",K1835)))</formula>
    </cfRule>
  </conditionalFormatting>
  <conditionalFormatting sqref="AA1835:AA1849">
    <cfRule type="notContainsText" dxfId="238" priority="242" operator="notContains" text="//">
      <formula>ISERROR(SEARCH("//",AA1835))</formula>
    </cfRule>
  </conditionalFormatting>
  <conditionalFormatting sqref="J1851:J1853">
    <cfRule type="containsText" dxfId="237" priority="240" operator="containsText" text="DISABLED">
      <formula>NOT(ISERROR(SEARCH("DISABLED",J1851)))</formula>
    </cfRule>
    <cfRule type="containsText" dxfId="236" priority="241" operator="containsText" text="ENABLED">
      <formula>NOT(ISERROR(SEARCH("ENABLED",J1851)))</formula>
    </cfRule>
  </conditionalFormatting>
  <conditionalFormatting sqref="X1851:X1853">
    <cfRule type="notContainsBlanks" dxfId="235" priority="239">
      <formula>LEN(TRIM(X1851))&gt;0</formula>
    </cfRule>
  </conditionalFormatting>
  <conditionalFormatting sqref="K1851:K1853">
    <cfRule type="containsText" dxfId="234" priority="237" operator="containsText" text="DISABLED">
      <formula>NOT(ISERROR(SEARCH("DISABLED",K1851)))</formula>
    </cfRule>
    <cfRule type="containsText" dxfId="233" priority="238" operator="containsText" text="ENABLED">
      <formula>NOT(ISERROR(SEARCH("ENABLED",K1851)))</formula>
    </cfRule>
  </conditionalFormatting>
  <conditionalFormatting sqref="AA1851:AA1853">
    <cfRule type="notContainsText" dxfId="232" priority="236" operator="notContains" text="//">
      <formula>ISERROR(SEARCH("//",AA1851))</formula>
    </cfRule>
  </conditionalFormatting>
  <conditionalFormatting sqref="J1853:J1861">
    <cfRule type="containsText" dxfId="231" priority="234" operator="containsText" text="DISABLED">
      <formula>NOT(ISERROR(SEARCH("DISABLED",J1853)))</formula>
    </cfRule>
    <cfRule type="containsText" dxfId="230" priority="235" operator="containsText" text="ENABLED">
      <formula>NOT(ISERROR(SEARCH("ENABLED",J1853)))</formula>
    </cfRule>
  </conditionalFormatting>
  <conditionalFormatting sqref="X1853:X1861">
    <cfRule type="notContainsBlanks" dxfId="229" priority="233">
      <formula>LEN(TRIM(X1853))&gt;0</formula>
    </cfRule>
  </conditionalFormatting>
  <conditionalFormatting sqref="K1853:K1861">
    <cfRule type="containsText" dxfId="228" priority="231" operator="containsText" text="DISABLED">
      <formula>NOT(ISERROR(SEARCH("DISABLED",K1853)))</formula>
    </cfRule>
    <cfRule type="containsText" dxfId="227" priority="232" operator="containsText" text="ENABLED">
      <formula>NOT(ISERROR(SEARCH("ENABLED",K1853)))</formula>
    </cfRule>
  </conditionalFormatting>
  <conditionalFormatting sqref="AA1853:AA1861">
    <cfRule type="notContainsText" dxfId="226" priority="230" operator="notContains" text="//">
      <formula>ISERROR(SEARCH("//",AA1853))</formula>
    </cfRule>
  </conditionalFormatting>
  <conditionalFormatting sqref="J1850:K1850">
    <cfRule type="containsText" dxfId="225" priority="228" operator="containsText" text="DISABLED">
      <formula>NOT(ISERROR(SEARCH("DISABLED",J1850)))</formula>
    </cfRule>
    <cfRule type="containsText" dxfId="224" priority="229" operator="containsText" text="ENABLED">
      <formula>NOT(ISERROR(SEARCH("ENABLED",J1850)))</formula>
    </cfRule>
  </conditionalFormatting>
  <conditionalFormatting sqref="X1850">
    <cfRule type="notContainsBlanks" dxfId="223" priority="227">
      <formula>LEN(TRIM(X1850))&gt;0</formula>
    </cfRule>
  </conditionalFormatting>
  <conditionalFormatting sqref="AA1850">
    <cfRule type="notContainsText" dxfId="222" priority="226" operator="notContains" text="//">
      <formula>ISERROR(SEARCH("//",AA1850))</formula>
    </cfRule>
  </conditionalFormatting>
  <conditionalFormatting sqref="J1864">
    <cfRule type="containsText" dxfId="221" priority="224" operator="containsText" text="DISABLED">
      <formula>NOT(ISERROR(SEARCH("DISABLED",J1864)))</formula>
    </cfRule>
    <cfRule type="containsText" dxfId="220" priority="225" operator="containsText" text="ENABLED">
      <formula>NOT(ISERROR(SEARCH("ENABLED",J1864)))</formula>
    </cfRule>
  </conditionalFormatting>
  <conditionalFormatting sqref="X1864">
    <cfRule type="notContainsBlanks" dxfId="219" priority="223">
      <formula>LEN(TRIM(X1864))&gt;0</formula>
    </cfRule>
  </conditionalFormatting>
  <conditionalFormatting sqref="K1864">
    <cfRule type="containsText" dxfId="218" priority="221" operator="containsText" text="DISABLED">
      <formula>NOT(ISERROR(SEARCH("DISABLED",K1864)))</formula>
    </cfRule>
    <cfRule type="containsText" dxfId="217" priority="222" operator="containsText" text="ENABLED">
      <formula>NOT(ISERROR(SEARCH("ENABLED",K1864)))</formula>
    </cfRule>
  </conditionalFormatting>
  <conditionalFormatting sqref="AA1864">
    <cfRule type="notContainsText" dxfId="216" priority="220" operator="notContains" text="//">
      <formula>ISERROR(SEARCH("//",AA1864))</formula>
    </cfRule>
  </conditionalFormatting>
  <conditionalFormatting sqref="X1862">
    <cfRule type="notContainsBlanks" dxfId="215" priority="217">
      <formula>LEN(TRIM(X1862))&gt;0</formula>
    </cfRule>
  </conditionalFormatting>
  <conditionalFormatting sqref="J1862:K1862">
    <cfRule type="containsText" dxfId="214" priority="218" operator="containsText" text="DISABLED">
      <formula>NOT(ISERROR(SEARCH("DISABLED",J1862)))</formula>
    </cfRule>
    <cfRule type="containsText" dxfId="213" priority="219" operator="containsText" text="ENABLED">
      <formula>NOT(ISERROR(SEARCH("ENABLED",J1862)))</formula>
    </cfRule>
  </conditionalFormatting>
  <conditionalFormatting sqref="AA1862">
    <cfRule type="notContainsText" dxfId="212" priority="216" operator="notContains" text="//">
      <formula>ISERROR(SEARCH("//",AA1862))</formula>
    </cfRule>
  </conditionalFormatting>
  <conditionalFormatting sqref="J1863:K1863">
    <cfRule type="containsText" dxfId="211" priority="214" operator="containsText" text="DISABLED">
      <formula>NOT(ISERROR(SEARCH("DISABLED",J1863)))</formula>
    </cfRule>
    <cfRule type="containsText" dxfId="210" priority="215" operator="containsText" text="ENABLED">
      <formula>NOT(ISERROR(SEARCH("ENABLED",J1863)))</formula>
    </cfRule>
  </conditionalFormatting>
  <conditionalFormatting sqref="X1863">
    <cfRule type="notContainsBlanks" dxfId="209" priority="213">
      <formula>LEN(TRIM(X1863))&gt;0</formula>
    </cfRule>
  </conditionalFormatting>
  <conditionalFormatting sqref="AA1863">
    <cfRule type="notContainsText" dxfId="208" priority="212" operator="notContains" text="//">
      <formula>ISERROR(SEARCH("//",AA1863))</formula>
    </cfRule>
  </conditionalFormatting>
  <conditionalFormatting sqref="J1863:K1863">
    <cfRule type="containsText" dxfId="207" priority="210" operator="containsText" text="DISABLED">
      <formula>NOT(ISERROR(SEARCH("DISABLED",J1863)))</formula>
    </cfRule>
    <cfRule type="containsText" dxfId="206" priority="211" operator="containsText" text="ENABLED">
      <formula>NOT(ISERROR(SEARCH("ENABLED",J1863)))</formula>
    </cfRule>
  </conditionalFormatting>
  <conditionalFormatting sqref="X1863">
    <cfRule type="notContainsBlanks" dxfId="205" priority="209">
      <formula>LEN(TRIM(X1863))&gt;0</formula>
    </cfRule>
  </conditionalFormatting>
  <conditionalFormatting sqref="AA1863">
    <cfRule type="notContainsText" dxfId="204" priority="208" operator="notContains" text="//">
      <formula>ISERROR(SEARCH("//",AA1863))</formula>
    </cfRule>
  </conditionalFormatting>
  <conditionalFormatting sqref="J1864:K1864">
    <cfRule type="containsText" dxfId="203" priority="206" operator="containsText" text="DISABLED">
      <formula>NOT(ISERROR(SEARCH("DISABLED",J1864)))</formula>
    </cfRule>
    <cfRule type="containsText" dxfId="202" priority="207" operator="containsText" text="ENABLED">
      <formula>NOT(ISERROR(SEARCH("ENABLED",J1864)))</formula>
    </cfRule>
  </conditionalFormatting>
  <conditionalFormatting sqref="X1864">
    <cfRule type="notContainsBlanks" dxfId="201" priority="205">
      <formula>LEN(TRIM(X1864))&gt;0</formula>
    </cfRule>
  </conditionalFormatting>
  <conditionalFormatting sqref="AA1864">
    <cfRule type="notContainsText" dxfId="200" priority="204" operator="notContains" text="//">
      <formula>ISERROR(SEARCH("//",AA1864))</formula>
    </cfRule>
  </conditionalFormatting>
  <conditionalFormatting sqref="J1866:K1866">
    <cfRule type="containsText" dxfId="199" priority="202" operator="containsText" text="DISABLED">
      <formula>NOT(ISERROR(SEARCH("DISABLED",J1866)))</formula>
    </cfRule>
    <cfRule type="containsText" dxfId="198" priority="203" operator="containsText" text="ENABLED">
      <formula>NOT(ISERROR(SEARCH("ENABLED",J1866)))</formula>
    </cfRule>
  </conditionalFormatting>
  <conditionalFormatting sqref="X1866">
    <cfRule type="notContainsBlanks" dxfId="197" priority="201">
      <formula>LEN(TRIM(X1866))&gt;0</formula>
    </cfRule>
  </conditionalFormatting>
  <conditionalFormatting sqref="AA1866">
    <cfRule type="notContainsText" dxfId="196" priority="200" operator="notContains" text="//">
      <formula>ISERROR(SEARCH("//",AA1866))</formula>
    </cfRule>
  </conditionalFormatting>
  <conditionalFormatting sqref="K1865">
    <cfRule type="containsText" dxfId="195" priority="198" operator="containsText" text="DISABLED">
      <formula>NOT(ISERROR(SEARCH("DISABLED",K1865)))</formula>
    </cfRule>
    <cfRule type="containsText" dxfId="194" priority="199" operator="containsText" text="ENABLED">
      <formula>NOT(ISERROR(SEARCH("ENABLED",K1865)))</formula>
    </cfRule>
  </conditionalFormatting>
  <conditionalFormatting sqref="X1865">
    <cfRule type="notContainsBlanks" dxfId="193" priority="197">
      <formula>LEN(TRIM(X1865))&gt;0</formula>
    </cfRule>
  </conditionalFormatting>
  <conditionalFormatting sqref="AA1865">
    <cfRule type="notContainsText" dxfId="192" priority="196" operator="notContains" text="//">
      <formula>ISERROR(SEARCH("//",AA1865))</formula>
    </cfRule>
  </conditionalFormatting>
  <conditionalFormatting sqref="J1865">
    <cfRule type="containsText" dxfId="191" priority="194" operator="containsText" text="DISABLED">
      <formula>NOT(ISERROR(SEARCH("DISABLED",J1865)))</formula>
    </cfRule>
    <cfRule type="containsText" dxfId="190" priority="195" operator="containsText" text="ENABLED">
      <formula>NOT(ISERROR(SEARCH("ENABLED",J1865)))</formula>
    </cfRule>
  </conditionalFormatting>
  <conditionalFormatting sqref="J1867:K1867">
    <cfRule type="containsText" dxfId="189" priority="192" operator="containsText" text="DISABLED">
      <formula>NOT(ISERROR(SEARCH("DISABLED",J1867)))</formula>
    </cfRule>
    <cfRule type="containsText" dxfId="188" priority="193" operator="containsText" text="ENABLED">
      <formula>NOT(ISERROR(SEARCH("ENABLED",J1867)))</formula>
    </cfRule>
  </conditionalFormatting>
  <conditionalFormatting sqref="X1867">
    <cfRule type="notContainsBlanks" dxfId="187" priority="191">
      <formula>LEN(TRIM(X1867))&gt;0</formula>
    </cfRule>
  </conditionalFormatting>
  <conditionalFormatting sqref="AA1867">
    <cfRule type="notContainsText" dxfId="186" priority="190" operator="notContains" text="//">
      <formula>ISERROR(SEARCH("//",AA1867))</formula>
    </cfRule>
  </conditionalFormatting>
  <conditionalFormatting sqref="K2009">
    <cfRule type="containsText" dxfId="185" priority="188" operator="containsText" text="DISABLED">
      <formula>NOT(ISERROR(SEARCH("DISABLED",K2009)))</formula>
    </cfRule>
    <cfRule type="containsText" dxfId="184" priority="189" operator="containsText" text="ENABLED">
      <formula>NOT(ISERROR(SEARCH("ENABLED",K2009)))</formula>
    </cfRule>
  </conditionalFormatting>
  <conditionalFormatting sqref="X2009">
    <cfRule type="notContainsBlanks" dxfId="183" priority="187">
      <formula>LEN(TRIM(X2009))&gt;0</formula>
    </cfRule>
  </conditionalFormatting>
  <conditionalFormatting sqref="AA2009">
    <cfRule type="notContainsText" dxfId="182" priority="186" operator="notContains" text="//">
      <formula>ISERROR(SEARCH("//",AA2009))</formula>
    </cfRule>
  </conditionalFormatting>
  <conditionalFormatting sqref="J2009">
    <cfRule type="containsText" dxfId="181" priority="184" operator="containsText" text="DISABLED">
      <formula>NOT(ISERROR(SEARCH("DISABLED",J2009)))</formula>
    </cfRule>
    <cfRule type="containsText" dxfId="180" priority="185" operator="containsText" text="ENABLED">
      <formula>NOT(ISERROR(SEARCH("ENABLED",J2009)))</formula>
    </cfRule>
  </conditionalFormatting>
  <conditionalFormatting sqref="J1804">
    <cfRule type="containsText" dxfId="179" priority="172" operator="containsText" text="DISABLED">
      <formula>NOT(ISERROR(SEARCH("DISABLED",J1804)))</formula>
    </cfRule>
    <cfRule type="containsText" dxfId="178" priority="173" operator="containsText" text="ENABLED">
      <formula>NOT(ISERROR(SEARCH("ENABLED",J1804)))</formula>
    </cfRule>
  </conditionalFormatting>
  <conditionalFormatting sqref="X1804">
    <cfRule type="notContainsBlanks" dxfId="177" priority="171">
      <formula>LEN(TRIM(X1804))&gt;0</formula>
    </cfRule>
  </conditionalFormatting>
  <conditionalFormatting sqref="K1804">
    <cfRule type="containsText" dxfId="176" priority="169" operator="containsText" text="DISABLED">
      <formula>NOT(ISERROR(SEARCH("DISABLED",K1804)))</formula>
    </cfRule>
    <cfRule type="containsText" dxfId="175" priority="170" operator="containsText" text="ENABLED">
      <formula>NOT(ISERROR(SEARCH("ENABLED",K1804)))</formula>
    </cfRule>
  </conditionalFormatting>
  <conditionalFormatting sqref="AA1804">
    <cfRule type="notContainsText" dxfId="174" priority="168" operator="notContains" text="//">
      <formula>ISERROR(SEARCH("//",AA1804))</formula>
    </cfRule>
  </conditionalFormatting>
  <conditionalFormatting sqref="J1804">
    <cfRule type="containsText" dxfId="173" priority="166" operator="containsText" text="DISABLED">
      <formula>NOT(ISERROR(SEARCH("DISABLED",J1804)))</formula>
    </cfRule>
    <cfRule type="containsText" dxfId="172" priority="167" operator="containsText" text="ENABLED">
      <formula>NOT(ISERROR(SEARCH("ENABLED",J1804)))</formula>
    </cfRule>
  </conditionalFormatting>
  <conditionalFormatting sqref="K1804">
    <cfRule type="containsText" dxfId="171" priority="164" operator="containsText" text="DISABLED">
      <formula>NOT(ISERROR(SEARCH("DISABLED",K1804)))</formula>
    </cfRule>
    <cfRule type="containsText" dxfId="170" priority="165" operator="containsText" text="ENABLED">
      <formula>NOT(ISERROR(SEARCH("ENABLED",K1804)))</formula>
    </cfRule>
  </conditionalFormatting>
  <conditionalFormatting sqref="X1821">
    <cfRule type="notContainsBlanks" dxfId="169" priority="163">
      <formula>LEN(TRIM(X1821))&gt;0</formula>
    </cfRule>
  </conditionalFormatting>
  <conditionalFormatting sqref="AA1821">
    <cfRule type="notContainsText" dxfId="168" priority="162" operator="notContains" text="//">
      <formula>ISERROR(SEARCH("//",AA1821))</formula>
    </cfRule>
  </conditionalFormatting>
  <conditionalFormatting sqref="J1821">
    <cfRule type="containsText" dxfId="167" priority="160" operator="containsText" text="DISABLED">
      <formula>NOT(ISERROR(SEARCH("DISABLED",J1821)))</formula>
    </cfRule>
    <cfRule type="containsText" dxfId="166" priority="161" operator="containsText" text="ENABLED">
      <formula>NOT(ISERROR(SEARCH("ENABLED",J1821)))</formula>
    </cfRule>
  </conditionalFormatting>
  <conditionalFormatting sqref="X1821">
    <cfRule type="notContainsBlanks" dxfId="165" priority="159">
      <formula>LEN(TRIM(X1821))&gt;0</formula>
    </cfRule>
  </conditionalFormatting>
  <conditionalFormatting sqref="K1821">
    <cfRule type="containsText" dxfId="164" priority="157" operator="containsText" text="DISABLED">
      <formula>NOT(ISERROR(SEARCH("DISABLED",K1821)))</formula>
    </cfRule>
    <cfRule type="containsText" dxfId="163" priority="158" operator="containsText" text="ENABLED">
      <formula>NOT(ISERROR(SEARCH("ENABLED",K1821)))</formula>
    </cfRule>
  </conditionalFormatting>
  <conditionalFormatting sqref="AA1821">
    <cfRule type="notContainsText" dxfId="162" priority="156" operator="notContains" text="//">
      <formula>ISERROR(SEARCH("//",AA1821))</formula>
    </cfRule>
  </conditionalFormatting>
  <conditionalFormatting sqref="J1821">
    <cfRule type="containsText" dxfId="161" priority="154" operator="containsText" text="DISABLED">
      <formula>NOT(ISERROR(SEARCH("DISABLED",J1821)))</formula>
    </cfRule>
    <cfRule type="containsText" dxfId="160" priority="155" operator="containsText" text="ENABLED">
      <formula>NOT(ISERROR(SEARCH("ENABLED",J1821)))</formula>
    </cfRule>
  </conditionalFormatting>
  <conditionalFormatting sqref="K1821">
    <cfRule type="containsText" dxfId="159" priority="152" operator="containsText" text="DISABLED">
      <formula>NOT(ISERROR(SEARCH("DISABLED",K1821)))</formula>
    </cfRule>
    <cfRule type="containsText" dxfId="158" priority="153" operator="containsText" text="ENABLED">
      <formula>NOT(ISERROR(SEARCH("ENABLED",K1821)))</formula>
    </cfRule>
  </conditionalFormatting>
  <conditionalFormatting sqref="X2088">
    <cfRule type="notContainsBlanks" dxfId="157" priority="151">
      <formula>LEN(TRIM(X2088))&gt;0</formula>
    </cfRule>
  </conditionalFormatting>
  <conditionalFormatting sqref="AA2088">
    <cfRule type="notContainsText" dxfId="156" priority="150" operator="notContains" text="//">
      <formula>ISERROR(SEARCH("//",AA2088))</formula>
    </cfRule>
  </conditionalFormatting>
  <conditionalFormatting sqref="K2088">
    <cfRule type="containsText" dxfId="155" priority="148" operator="containsText" text="DISABLED">
      <formula>NOT(ISERROR(SEARCH("DISABLED",K2088)))</formula>
    </cfRule>
    <cfRule type="containsText" dxfId="154" priority="149" operator="containsText" text="ENABLED">
      <formula>NOT(ISERROR(SEARCH("ENABLED",K2088)))</formula>
    </cfRule>
  </conditionalFormatting>
  <conditionalFormatting sqref="X2088">
    <cfRule type="notContainsBlanks" dxfId="153" priority="147">
      <formula>LEN(TRIM(X2088))&gt;0</formula>
    </cfRule>
  </conditionalFormatting>
  <conditionalFormatting sqref="AA2088">
    <cfRule type="notContainsText" dxfId="152" priority="146" operator="notContains" text="//">
      <formula>ISERROR(SEARCH("//",AA2088))</formula>
    </cfRule>
  </conditionalFormatting>
  <conditionalFormatting sqref="J2088">
    <cfRule type="containsText" dxfId="151" priority="144" operator="containsText" text="DISABLED">
      <formula>NOT(ISERROR(SEARCH("DISABLED",J2088)))</formula>
    </cfRule>
    <cfRule type="containsText" dxfId="150" priority="145" operator="containsText" text="ENABLED">
      <formula>NOT(ISERROR(SEARCH("ENABLED",J2088)))</formula>
    </cfRule>
  </conditionalFormatting>
  <conditionalFormatting sqref="X1438:X1439">
    <cfRule type="notContainsBlanks" dxfId="149" priority="143">
      <formula>LEN(TRIM(X1438))&gt;0</formula>
    </cfRule>
  </conditionalFormatting>
  <conditionalFormatting sqref="K1438:K1439">
    <cfRule type="containsText" dxfId="148" priority="138" operator="containsText" text="DISABLED">
      <formula>NOT(ISERROR(SEARCH("DISABLED",K1438)))</formula>
    </cfRule>
    <cfRule type="containsText" dxfId="147" priority="139" operator="containsText" text="ENABLED">
      <formula>NOT(ISERROR(SEARCH("ENABLED",K1438)))</formula>
    </cfRule>
  </conditionalFormatting>
  <conditionalFormatting sqref="J1438:J1439">
    <cfRule type="containsText" dxfId="146" priority="141" operator="containsText" text="DISABLED">
      <formula>NOT(ISERROR(SEARCH("DISABLED",J1438)))</formula>
    </cfRule>
    <cfRule type="containsText" dxfId="145" priority="142" operator="containsText" text="ENABLED">
      <formula>NOT(ISERROR(SEARCH("ENABLED",J1438)))</formula>
    </cfRule>
  </conditionalFormatting>
  <conditionalFormatting sqref="X1438:X1439">
    <cfRule type="notContainsBlanks" dxfId="144" priority="140">
      <formula>LEN(TRIM(X1438))&gt;0</formula>
    </cfRule>
  </conditionalFormatting>
  <conditionalFormatting sqref="AA1438:AA1439">
    <cfRule type="notContainsText" dxfId="143" priority="137" operator="notContains" text="//">
      <formula>ISERROR(SEARCH("//",AA1438))</formula>
    </cfRule>
  </conditionalFormatting>
  <conditionalFormatting sqref="X1199">
    <cfRule type="notContainsBlanks" dxfId="142" priority="136">
      <formula>LEN(TRIM(X1199))&gt;0</formula>
    </cfRule>
  </conditionalFormatting>
  <conditionalFormatting sqref="J1199">
    <cfRule type="containsText" dxfId="141" priority="134" operator="containsText" text="DISABLED">
      <formula>NOT(ISERROR(SEARCH("DISABLED",J1199)))</formula>
    </cfRule>
    <cfRule type="containsText" dxfId="140" priority="135" operator="containsText" text="ENABLED">
      <formula>NOT(ISERROR(SEARCH("ENABLED",J1199)))</formula>
    </cfRule>
  </conditionalFormatting>
  <conditionalFormatting sqref="X1199">
    <cfRule type="notContainsBlanks" dxfId="139" priority="133">
      <formula>LEN(TRIM(X1199))&gt;0</formula>
    </cfRule>
  </conditionalFormatting>
  <conditionalFormatting sqref="K1199">
    <cfRule type="containsText" dxfId="138" priority="131" operator="containsText" text="DISABLED">
      <formula>NOT(ISERROR(SEARCH("DISABLED",K1199)))</formula>
    </cfRule>
    <cfRule type="containsText" dxfId="137" priority="132" operator="containsText" text="ENABLED">
      <formula>NOT(ISERROR(SEARCH("ENABLED",K1199)))</formula>
    </cfRule>
  </conditionalFormatting>
  <conditionalFormatting sqref="AA1199">
    <cfRule type="notContainsText" dxfId="136" priority="130" operator="notContains" text="//">
      <formula>ISERROR(SEARCH("//",AA1199))</formula>
    </cfRule>
  </conditionalFormatting>
  <conditionalFormatting sqref="X2089:X2091">
    <cfRule type="notContainsBlanks" dxfId="135" priority="129">
      <formula>LEN(TRIM(X2089))&gt;0</formula>
    </cfRule>
  </conditionalFormatting>
  <conditionalFormatting sqref="AA2089:AA2091">
    <cfRule type="notContainsText" dxfId="134" priority="128" operator="notContains" text="//">
      <formula>ISERROR(SEARCH("//",AA2089))</formula>
    </cfRule>
  </conditionalFormatting>
  <conditionalFormatting sqref="X2089:X2091">
    <cfRule type="notContainsBlanks" dxfId="133" priority="127">
      <formula>LEN(TRIM(X2089))&gt;0</formula>
    </cfRule>
  </conditionalFormatting>
  <conditionalFormatting sqref="AA2089:AA2091">
    <cfRule type="notContainsText" dxfId="132" priority="126" operator="notContains" text="//">
      <formula>ISERROR(SEARCH("//",AA2089))</formula>
    </cfRule>
  </conditionalFormatting>
  <conditionalFormatting sqref="J2089:J2091">
    <cfRule type="containsText" dxfId="131" priority="124" operator="containsText" text="DISABLED">
      <formula>NOT(ISERROR(SEARCH("DISABLED",J2089)))</formula>
    </cfRule>
    <cfRule type="containsText" dxfId="130" priority="125" operator="containsText" text="ENABLED">
      <formula>NOT(ISERROR(SEARCH("ENABLED",J2089)))</formula>
    </cfRule>
  </conditionalFormatting>
  <conditionalFormatting sqref="K2089:K2091">
    <cfRule type="containsText" dxfId="129" priority="122" operator="containsText" text="DISABLED">
      <formula>NOT(ISERROR(SEARCH("DISABLED",K2089)))</formula>
    </cfRule>
    <cfRule type="containsText" dxfId="128" priority="123" operator="containsText" text="ENABLED">
      <formula>NOT(ISERROR(SEARCH("ENABLED",K2089)))</formula>
    </cfRule>
  </conditionalFormatting>
  <conditionalFormatting sqref="X2092:X2094">
    <cfRule type="notContainsBlanks" dxfId="127" priority="121">
      <formula>LEN(TRIM(X2092))&gt;0</formula>
    </cfRule>
  </conditionalFormatting>
  <conditionalFormatting sqref="AA2092:AA2094">
    <cfRule type="notContainsText" dxfId="126" priority="120" operator="notContains" text="//">
      <formula>ISERROR(SEARCH("//",AA2092))</formula>
    </cfRule>
  </conditionalFormatting>
  <conditionalFormatting sqref="J2092:J2094">
    <cfRule type="containsText" dxfId="125" priority="118" operator="containsText" text="DISABLED">
      <formula>NOT(ISERROR(SEARCH("DISABLED",J2092)))</formula>
    </cfRule>
    <cfRule type="containsText" dxfId="124" priority="119" operator="containsText" text="ENABLED">
      <formula>NOT(ISERROR(SEARCH("ENABLED",J2092)))</formula>
    </cfRule>
  </conditionalFormatting>
  <conditionalFormatting sqref="X2092:X2094">
    <cfRule type="notContainsBlanks" dxfId="123" priority="117">
      <formula>LEN(TRIM(X2092))&gt;0</formula>
    </cfRule>
  </conditionalFormatting>
  <conditionalFormatting sqref="K2092:K2094">
    <cfRule type="containsText" dxfId="122" priority="115" operator="containsText" text="DISABLED">
      <formula>NOT(ISERROR(SEARCH("DISABLED",K2092)))</formula>
    </cfRule>
    <cfRule type="containsText" dxfId="121" priority="116" operator="containsText" text="ENABLED">
      <formula>NOT(ISERROR(SEARCH("ENABLED",K2092)))</formula>
    </cfRule>
  </conditionalFormatting>
  <conditionalFormatting sqref="AA2092:AA2094">
    <cfRule type="notContainsText" dxfId="120" priority="114" operator="notContains" text="//">
      <formula>ISERROR(SEARCH("//",AA2092))</formula>
    </cfRule>
  </conditionalFormatting>
  <conditionalFormatting sqref="J2092:J2094">
    <cfRule type="containsText" dxfId="119" priority="112" operator="containsText" text="DISABLED">
      <formula>NOT(ISERROR(SEARCH("DISABLED",J2092)))</formula>
    </cfRule>
    <cfRule type="containsText" dxfId="118" priority="113" operator="containsText" text="ENABLED">
      <formula>NOT(ISERROR(SEARCH("ENABLED",J2092)))</formula>
    </cfRule>
  </conditionalFormatting>
  <conditionalFormatting sqref="K2092:K2094">
    <cfRule type="containsText" dxfId="117" priority="110" operator="containsText" text="DISABLED">
      <formula>NOT(ISERROR(SEARCH("DISABLED",K2092)))</formula>
    </cfRule>
    <cfRule type="containsText" dxfId="116" priority="111" operator="containsText" text="ENABLED">
      <formula>NOT(ISERROR(SEARCH("ENABLED",K2092)))</formula>
    </cfRule>
  </conditionalFormatting>
  <conditionalFormatting sqref="J2094">
    <cfRule type="containsText" dxfId="115" priority="108" operator="containsText" text="DISABLED">
      <formula>NOT(ISERROR(SEARCH("DISABLED",J2094)))</formula>
    </cfRule>
    <cfRule type="containsText" dxfId="114" priority="109" operator="containsText" text="ENABLED">
      <formula>NOT(ISERROR(SEARCH("ENABLED",J2094)))</formula>
    </cfRule>
  </conditionalFormatting>
  <conditionalFormatting sqref="X2094">
    <cfRule type="notContainsBlanks" dxfId="113" priority="107">
      <formula>LEN(TRIM(X2094))&gt;0</formula>
    </cfRule>
  </conditionalFormatting>
  <conditionalFormatting sqref="K2094">
    <cfRule type="containsText" dxfId="112" priority="105" operator="containsText" text="DISABLED">
      <formula>NOT(ISERROR(SEARCH("DISABLED",K2094)))</formula>
    </cfRule>
    <cfRule type="containsText" dxfId="111" priority="106" operator="containsText" text="ENABLED">
      <formula>NOT(ISERROR(SEARCH("ENABLED",K2094)))</formula>
    </cfRule>
  </conditionalFormatting>
  <conditionalFormatting sqref="AA2094">
    <cfRule type="notContainsText" dxfId="110" priority="104" operator="notContains" text="//">
      <formula>ISERROR(SEARCH("//",AA2094))</formula>
    </cfRule>
  </conditionalFormatting>
  <conditionalFormatting sqref="J2094">
    <cfRule type="containsText" dxfId="109" priority="102" operator="containsText" text="DISABLED">
      <formula>NOT(ISERROR(SEARCH("DISABLED",J2094)))</formula>
    </cfRule>
    <cfRule type="containsText" dxfId="108" priority="103" operator="containsText" text="ENABLED">
      <formula>NOT(ISERROR(SEARCH("ENABLED",J2094)))</formula>
    </cfRule>
  </conditionalFormatting>
  <conditionalFormatting sqref="K2094">
    <cfRule type="containsText" dxfId="107" priority="100" operator="containsText" text="DISABLED">
      <formula>NOT(ISERROR(SEARCH("DISABLED",K2094)))</formula>
    </cfRule>
    <cfRule type="containsText" dxfId="106" priority="101" operator="containsText" text="ENABLED">
      <formula>NOT(ISERROR(SEARCH("ENABLED",K2094)))</formula>
    </cfRule>
  </conditionalFormatting>
  <conditionalFormatting sqref="J1799:J1800">
    <cfRule type="containsText" dxfId="105" priority="98" operator="containsText" text="DISABLED">
      <formula>NOT(ISERROR(SEARCH("DISABLED",J1799)))</formula>
    </cfRule>
    <cfRule type="containsText" dxfId="104" priority="99" operator="containsText" text="ENABLED">
      <formula>NOT(ISERROR(SEARCH("ENABLED",J1799)))</formula>
    </cfRule>
  </conditionalFormatting>
  <conditionalFormatting sqref="K1799:K1800">
    <cfRule type="containsText" dxfId="103" priority="96" operator="containsText" text="DISABLED">
      <formula>NOT(ISERROR(SEARCH("DISABLED",K1799)))</formula>
    </cfRule>
    <cfRule type="containsText" dxfId="102" priority="97" operator="containsText" text="ENABLED">
      <formula>NOT(ISERROR(SEARCH("ENABLED",K1799)))</formula>
    </cfRule>
  </conditionalFormatting>
  <conditionalFormatting sqref="J1798">
    <cfRule type="containsText" dxfId="101" priority="94" operator="containsText" text="DISABLED">
      <formula>NOT(ISERROR(SEARCH("DISABLED",J1798)))</formula>
    </cfRule>
    <cfRule type="containsText" dxfId="100" priority="95" operator="containsText" text="ENABLED">
      <formula>NOT(ISERROR(SEARCH("ENABLED",J1798)))</formula>
    </cfRule>
  </conditionalFormatting>
  <conditionalFormatting sqref="J1798">
    <cfRule type="containsText" dxfId="99" priority="92" operator="containsText" text="DISABLED">
      <formula>NOT(ISERROR(SEARCH("DISABLED",J1798)))</formula>
    </cfRule>
    <cfRule type="containsText" dxfId="98" priority="93" operator="containsText" text="ENABLED">
      <formula>NOT(ISERROR(SEARCH("ENABLED",J1798)))</formula>
    </cfRule>
  </conditionalFormatting>
  <conditionalFormatting sqref="J1802:J1804">
    <cfRule type="containsText" dxfId="97" priority="90" operator="containsText" text="DISABLED">
      <formula>NOT(ISERROR(SEARCH("DISABLED",J1802)))</formula>
    </cfRule>
    <cfRule type="containsText" dxfId="96" priority="91" operator="containsText" text="ENABLED">
      <formula>NOT(ISERROR(SEARCH("ENABLED",J1802)))</formula>
    </cfRule>
  </conditionalFormatting>
  <conditionalFormatting sqref="X1802:X1804">
    <cfRule type="notContainsBlanks" dxfId="95" priority="89">
      <formula>LEN(TRIM(X1802))&gt;0</formula>
    </cfRule>
  </conditionalFormatting>
  <conditionalFormatting sqref="K1802:K1804">
    <cfRule type="containsText" dxfId="94" priority="87" operator="containsText" text="DISABLED">
      <formula>NOT(ISERROR(SEARCH("DISABLED",K1802)))</formula>
    </cfRule>
    <cfRule type="containsText" dxfId="93" priority="88" operator="containsText" text="ENABLED">
      <formula>NOT(ISERROR(SEARCH("ENABLED",K1802)))</formula>
    </cfRule>
  </conditionalFormatting>
  <conditionalFormatting sqref="AA1802:AA1804">
    <cfRule type="notContainsText" dxfId="92" priority="86" operator="notContains" text="//">
      <formula>ISERROR(SEARCH("//",AA1802))</formula>
    </cfRule>
  </conditionalFormatting>
  <conditionalFormatting sqref="J1802:J1804">
    <cfRule type="containsText" dxfId="91" priority="84" operator="containsText" text="DISABLED">
      <formula>NOT(ISERROR(SEARCH("DISABLED",J1802)))</formula>
    </cfRule>
    <cfRule type="containsText" dxfId="90" priority="85" operator="containsText" text="ENABLED">
      <formula>NOT(ISERROR(SEARCH("ENABLED",J1802)))</formula>
    </cfRule>
  </conditionalFormatting>
  <conditionalFormatting sqref="K1802:K1804">
    <cfRule type="containsText" dxfId="89" priority="82" operator="containsText" text="DISABLED">
      <formula>NOT(ISERROR(SEARCH("DISABLED",K1802)))</formula>
    </cfRule>
    <cfRule type="containsText" dxfId="88" priority="83" operator="containsText" text="ENABLED">
      <formula>NOT(ISERROR(SEARCH("ENABLED",K1802)))</formula>
    </cfRule>
  </conditionalFormatting>
  <conditionalFormatting sqref="J1804">
    <cfRule type="containsText" dxfId="87" priority="80" operator="containsText" text="DISABLED">
      <formula>NOT(ISERROR(SEARCH("DISABLED",J1804)))</formula>
    </cfRule>
    <cfRule type="containsText" dxfId="86" priority="81" operator="containsText" text="ENABLED">
      <formula>NOT(ISERROR(SEARCH("ENABLED",J1804)))</formula>
    </cfRule>
  </conditionalFormatting>
  <conditionalFormatting sqref="X1804">
    <cfRule type="notContainsBlanks" dxfId="85" priority="79">
      <formula>LEN(TRIM(X1804))&gt;0</formula>
    </cfRule>
  </conditionalFormatting>
  <conditionalFormatting sqref="K1804">
    <cfRule type="containsText" dxfId="84" priority="77" operator="containsText" text="DISABLED">
      <formula>NOT(ISERROR(SEARCH("DISABLED",K1804)))</formula>
    </cfRule>
    <cfRule type="containsText" dxfId="83" priority="78" operator="containsText" text="ENABLED">
      <formula>NOT(ISERROR(SEARCH("ENABLED",K1804)))</formula>
    </cfRule>
  </conditionalFormatting>
  <conditionalFormatting sqref="AA1804">
    <cfRule type="notContainsText" dxfId="82" priority="76" operator="notContains" text="//">
      <formula>ISERROR(SEARCH("//",AA1804))</formula>
    </cfRule>
  </conditionalFormatting>
  <conditionalFormatting sqref="J1804">
    <cfRule type="containsText" dxfId="81" priority="74" operator="containsText" text="DISABLED">
      <formula>NOT(ISERROR(SEARCH("DISABLED",J1804)))</formula>
    </cfRule>
    <cfRule type="containsText" dxfId="80" priority="75" operator="containsText" text="ENABLED">
      <formula>NOT(ISERROR(SEARCH("ENABLED",J1804)))</formula>
    </cfRule>
  </conditionalFormatting>
  <conditionalFormatting sqref="K1804">
    <cfRule type="containsText" dxfId="79" priority="72" operator="containsText" text="DISABLED">
      <formula>NOT(ISERROR(SEARCH("DISABLED",K1804)))</formula>
    </cfRule>
    <cfRule type="containsText" dxfId="78" priority="73" operator="containsText" text="ENABLED">
      <formula>NOT(ISERROR(SEARCH("ENABLED",K1804)))</formula>
    </cfRule>
  </conditionalFormatting>
  <conditionalFormatting sqref="J1801">
    <cfRule type="containsText" dxfId="77" priority="70" operator="containsText" text="DISABLED">
      <formula>NOT(ISERROR(SEARCH("DISABLED",J1801)))</formula>
    </cfRule>
    <cfRule type="containsText" dxfId="76" priority="71" operator="containsText" text="ENABLED">
      <formula>NOT(ISERROR(SEARCH("ENABLED",J1801)))</formula>
    </cfRule>
  </conditionalFormatting>
  <conditionalFormatting sqref="X1801">
    <cfRule type="notContainsBlanks" dxfId="75" priority="69">
      <formula>LEN(TRIM(X1801))&gt;0</formula>
    </cfRule>
  </conditionalFormatting>
  <conditionalFormatting sqref="K1801">
    <cfRule type="containsText" dxfId="74" priority="67" operator="containsText" text="DISABLED">
      <formula>NOT(ISERROR(SEARCH("DISABLED",K1801)))</formula>
    </cfRule>
    <cfRule type="containsText" dxfId="73" priority="68" operator="containsText" text="ENABLED">
      <formula>NOT(ISERROR(SEARCH("ENABLED",K1801)))</formula>
    </cfRule>
  </conditionalFormatting>
  <conditionalFormatting sqref="AA1801">
    <cfRule type="notContainsText" dxfId="72" priority="66" operator="notContains" text="//">
      <formula>ISERROR(SEARCH("//",AA1801))</formula>
    </cfRule>
  </conditionalFormatting>
  <conditionalFormatting sqref="J1801">
    <cfRule type="containsText" dxfId="71" priority="64" operator="containsText" text="DISABLED">
      <formula>NOT(ISERROR(SEARCH("DISABLED",J1801)))</formula>
    </cfRule>
    <cfRule type="containsText" dxfId="70" priority="65" operator="containsText" text="ENABLED">
      <formula>NOT(ISERROR(SEARCH("ENABLED",J1801)))</formula>
    </cfRule>
  </conditionalFormatting>
  <conditionalFormatting sqref="K1801">
    <cfRule type="containsText" dxfId="69" priority="62" operator="containsText" text="DISABLED">
      <formula>NOT(ISERROR(SEARCH("DISABLED",K1801)))</formula>
    </cfRule>
    <cfRule type="containsText" dxfId="68" priority="63" operator="containsText" text="ENABLED">
      <formula>NOT(ISERROR(SEARCH("ENABLED",K1801)))</formula>
    </cfRule>
  </conditionalFormatting>
  <conditionalFormatting sqref="J1809:K1809">
    <cfRule type="containsText" dxfId="67" priority="60" operator="containsText" text="DISABLED">
      <formula>NOT(ISERROR(SEARCH("DISABLED",J1809)))</formula>
    </cfRule>
    <cfRule type="containsText" dxfId="66" priority="61" operator="containsText" text="ENABLED">
      <formula>NOT(ISERROR(SEARCH("ENABLED",J1809)))</formula>
    </cfRule>
  </conditionalFormatting>
  <conditionalFormatting sqref="J1810:K1810">
    <cfRule type="containsText" dxfId="65" priority="58" operator="containsText" text="DISABLED">
      <formula>NOT(ISERROR(SEARCH("DISABLED",J1810)))</formula>
    </cfRule>
    <cfRule type="containsText" dxfId="64" priority="59" operator="containsText" text="ENABLED">
      <formula>NOT(ISERROR(SEARCH("ENABLED",J1810)))</formula>
    </cfRule>
  </conditionalFormatting>
  <conditionalFormatting sqref="X1810">
    <cfRule type="notContainsBlanks" dxfId="63" priority="57">
      <formula>LEN(TRIM(X1810))&gt;0</formula>
    </cfRule>
  </conditionalFormatting>
  <conditionalFormatting sqref="J1802">
    <cfRule type="containsText" dxfId="62" priority="55" operator="containsText" text="DISABLED">
      <formula>NOT(ISERROR(SEARCH("DISABLED",J1802)))</formula>
    </cfRule>
    <cfRule type="containsText" dxfId="61" priority="56" operator="containsText" text="ENABLED">
      <formula>NOT(ISERROR(SEARCH("ENABLED",J1802)))</formula>
    </cfRule>
  </conditionalFormatting>
  <conditionalFormatting sqref="X1802">
    <cfRule type="notContainsBlanks" dxfId="60" priority="54">
      <formula>LEN(TRIM(X1802))&gt;0</formula>
    </cfRule>
  </conditionalFormatting>
  <conditionalFormatting sqref="K1802">
    <cfRule type="containsText" dxfId="59" priority="52" operator="containsText" text="DISABLED">
      <formula>NOT(ISERROR(SEARCH("DISABLED",K1802)))</formula>
    </cfRule>
    <cfRule type="containsText" dxfId="58" priority="53" operator="containsText" text="ENABLED">
      <formula>NOT(ISERROR(SEARCH("ENABLED",K1802)))</formula>
    </cfRule>
  </conditionalFormatting>
  <conditionalFormatting sqref="AA1802">
    <cfRule type="notContainsText" dxfId="57" priority="51" operator="notContains" text="//">
      <formula>ISERROR(SEARCH("//",AA1802))</formula>
    </cfRule>
  </conditionalFormatting>
  <conditionalFormatting sqref="J1802">
    <cfRule type="containsText" dxfId="56" priority="49" operator="containsText" text="DISABLED">
      <formula>NOT(ISERROR(SEARCH("DISABLED",J1802)))</formula>
    </cfRule>
    <cfRule type="containsText" dxfId="55" priority="50" operator="containsText" text="ENABLED">
      <formula>NOT(ISERROR(SEARCH("ENABLED",J1802)))</formula>
    </cfRule>
  </conditionalFormatting>
  <conditionalFormatting sqref="K1802">
    <cfRule type="containsText" dxfId="54" priority="47" operator="containsText" text="DISABLED">
      <formula>NOT(ISERROR(SEARCH("DISABLED",K1802)))</formula>
    </cfRule>
    <cfRule type="containsText" dxfId="53" priority="48" operator="containsText" text="ENABLED">
      <formula>NOT(ISERROR(SEARCH("ENABLED",K1802)))</formula>
    </cfRule>
  </conditionalFormatting>
  <conditionalFormatting sqref="X1811:X1812">
    <cfRule type="notContainsBlanks" dxfId="52" priority="46">
      <formula>LEN(TRIM(X1811))&gt;0</formula>
    </cfRule>
  </conditionalFormatting>
  <conditionalFormatting sqref="AA1811:AA1812">
    <cfRule type="notContainsText" dxfId="51" priority="45" operator="notContains" text="//">
      <formula>ISERROR(SEARCH("//",AA1811))</formula>
    </cfRule>
  </conditionalFormatting>
  <conditionalFormatting sqref="J1811:J1812">
    <cfRule type="containsText" dxfId="50" priority="43" operator="containsText" text="DISABLED">
      <formula>NOT(ISERROR(SEARCH("DISABLED",J1811)))</formula>
    </cfRule>
    <cfRule type="containsText" dxfId="49" priority="44" operator="containsText" text="ENABLED">
      <formula>NOT(ISERROR(SEARCH("ENABLED",J1811)))</formula>
    </cfRule>
  </conditionalFormatting>
  <conditionalFormatting sqref="X1811:X1812">
    <cfRule type="notContainsBlanks" dxfId="48" priority="42">
      <formula>LEN(TRIM(X1811))&gt;0</formula>
    </cfRule>
  </conditionalFormatting>
  <conditionalFormatting sqref="K1811:K1812">
    <cfRule type="containsText" dxfId="47" priority="40" operator="containsText" text="DISABLED">
      <formula>NOT(ISERROR(SEARCH("DISABLED",K1811)))</formula>
    </cfRule>
    <cfRule type="containsText" dxfId="46" priority="41" operator="containsText" text="ENABLED">
      <formula>NOT(ISERROR(SEARCH("ENABLED",K1811)))</formula>
    </cfRule>
  </conditionalFormatting>
  <conditionalFormatting sqref="AA1811:AA1812">
    <cfRule type="notContainsText" dxfId="45" priority="39" operator="notContains" text="//">
      <formula>ISERROR(SEARCH("//",AA1811))</formula>
    </cfRule>
  </conditionalFormatting>
  <conditionalFormatting sqref="J1811">
    <cfRule type="containsText" dxfId="44" priority="37" operator="containsText" text="DISABLED">
      <formula>NOT(ISERROR(SEARCH("DISABLED",J1811)))</formula>
    </cfRule>
    <cfRule type="containsText" dxfId="43" priority="38" operator="containsText" text="ENABLED">
      <formula>NOT(ISERROR(SEARCH("ENABLED",J1811)))</formula>
    </cfRule>
  </conditionalFormatting>
  <conditionalFormatting sqref="X1811">
    <cfRule type="notContainsBlanks" dxfId="42" priority="36">
      <formula>LEN(TRIM(X1811))&gt;0</formula>
    </cfRule>
  </conditionalFormatting>
  <conditionalFormatting sqref="K1811">
    <cfRule type="containsText" dxfId="41" priority="34" operator="containsText" text="DISABLED">
      <formula>NOT(ISERROR(SEARCH("DISABLED",K1811)))</formula>
    </cfRule>
    <cfRule type="containsText" dxfId="40" priority="35" operator="containsText" text="ENABLED">
      <formula>NOT(ISERROR(SEARCH("ENABLED",K1811)))</formula>
    </cfRule>
  </conditionalFormatting>
  <conditionalFormatting sqref="AA1811">
    <cfRule type="notContainsText" dxfId="39" priority="33" operator="notContains" text="//">
      <formula>ISERROR(SEARCH("//",AA1811))</formula>
    </cfRule>
  </conditionalFormatting>
  <conditionalFormatting sqref="J1811">
    <cfRule type="containsText" dxfId="38" priority="31" operator="containsText" text="DISABLED">
      <formula>NOT(ISERROR(SEARCH("DISABLED",J1811)))</formula>
    </cfRule>
    <cfRule type="containsText" dxfId="37" priority="32" operator="containsText" text="ENABLED">
      <formula>NOT(ISERROR(SEARCH("ENABLED",J1811)))</formula>
    </cfRule>
  </conditionalFormatting>
  <conditionalFormatting sqref="K1811">
    <cfRule type="containsText" dxfId="36" priority="29" operator="containsText" text="DISABLED">
      <formula>NOT(ISERROR(SEARCH("DISABLED",K1811)))</formula>
    </cfRule>
    <cfRule type="containsText" dxfId="35" priority="30" operator="containsText" text="ENABLED">
      <formula>NOT(ISERROR(SEARCH("ENABLED",K1811)))</formula>
    </cfRule>
  </conditionalFormatting>
  <conditionalFormatting sqref="J1811:K1812">
    <cfRule type="containsText" dxfId="34" priority="27" operator="containsText" text="DISABLED">
      <formula>NOT(ISERROR(SEARCH("DISABLED",J1811)))</formula>
    </cfRule>
    <cfRule type="containsText" dxfId="33" priority="28" operator="containsText" text="ENABLED">
      <formula>NOT(ISERROR(SEARCH("ENABLED",J1811)))</formula>
    </cfRule>
  </conditionalFormatting>
  <conditionalFormatting sqref="X1807:X1808">
    <cfRule type="notContainsBlanks" dxfId="32" priority="26">
      <formula>LEN(TRIM(X1807))&gt;0</formula>
    </cfRule>
  </conditionalFormatting>
  <conditionalFormatting sqref="AA1807:AA1808">
    <cfRule type="notContainsText" dxfId="31" priority="25" operator="notContains" text="//">
      <formula>ISERROR(SEARCH("//",AA1807))</formula>
    </cfRule>
  </conditionalFormatting>
  <conditionalFormatting sqref="J1807:J1808">
    <cfRule type="containsText" dxfId="30" priority="23" operator="containsText" text="DISABLED">
      <formula>NOT(ISERROR(SEARCH("DISABLED",J1807)))</formula>
    </cfRule>
    <cfRule type="containsText" dxfId="29" priority="24" operator="containsText" text="ENABLED">
      <formula>NOT(ISERROR(SEARCH("ENABLED",J1807)))</formula>
    </cfRule>
  </conditionalFormatting>
  <conditionalFormatting sqref="X1807:X1808">
    <cfRule type="notContainsBlanks" dxfId="28" priority="22">
      <formula>LEN(TRIM(X1807))&gt;0</formula>
    </cfRule>
  </conditionalFormatting>
  <conditionalFormatting sqref="K1807:K1808">
    <cfRule type="containsText" dxfId="27" priority="20" operator="containsText" text="DISABLED">
      <formula>NOT(ISERROR(SEARCH("DISABLED",K1807)))</formula>
    </cfRule>
    <cfRule type="containsText" dxfId="26" priority="21" operator="containsText" text="ENABLED">
      <formula>NOT(ISERROR(SEARCH("ENABLED",K1807)))</formula>
    </cfRule>
  </conditionalFormatting>
  <conditionalFormatting sqref="AA1807:AA1808">
    <cfRule type="notContainsText" dxfId="25" priority="19" operator="notContains" text="//">
      <formula>ISERROR(SEARCH("//",AA1807))</formula>
    </cfRule>
  </conditionalFormatting>
  <conditionalFormatting sqref="J1807:J1808">
    <cfRule type="containsText" dxfId="24" priority="17" operator="containsText" text="DISABLED">
      <formula>NOT(ISERROR(SEARCH("DISABLED",J1807)))</formula>
    </cfRule>
    <cfRule type="containsText" dxfId="23" priority="18" operator="containsText" text="ENABLED">
      <formula>NOT(ISERROR(SEARCH("ENABLED",J1807)))</formula>
    </cfRule>
  </conditionalFormatting>
  <conditionalFormatting sqref="X1807:X1808">
    <cfRule type="notContainsBlanks" dxfId="22" priority="16">
      <formula>LEN(TRIM(X1807))&gt;0</formula>
    </cfRule>
  </conditionalFormatting>
  <conditionalFormatting sqref="K1807:K1808">
    <cfRule type="containsText" dxfId="21" priority="14" operator="containsText" text="DISABLED">
      <formula>NOT(ISERROR(SEARCH("DISABLED",K1807)))</formula>
    </cfRule>
    <cfRule type="containsText" dxfId="20" priority="15" operator="containsText" text="ENABLED">
      <formula>NOT(ISERROR(SEARCH("ENABLED",K1807)))</formula>
    </cfRule>
  </conditionalFormatting>
  <conditionalFormatting sqref="AA1807:AA1808">
    <cfRule type="notContainsText" dxfId="19" priority="13" operator="notContains" text="//">
      <formula>ISERROR(SEARCH("//",AA1807))</formula>
    </cfRule>
  </conditionalFormatting>
  <conditionalFormatting sqref="J1807:J1808">
    <cfRule type="containsText" dxfId="18" priority="11" operator="containsText" text="DISABLED">
      <formula>NOT(ISERROR(SEARCH("DISABLED",J1807)))</formula>
    </cfRule>
    <cfRule type="containsText" dxfId="17" priority="12" operator="containsText" text="ENABLED">
      <formula>NOT(ISERROR(SEARCH("ENABLED",J1807)))</formula>
    </cfRule>
  </conditionalFormatting>
  <conditionalFormatting sqref="K1807:K1808">
    <cfRule type="containsText" dxfId="16" priority="9" operator="containsText" text="DISABLED">
      <formula>NOT(ISERROR(SEARCH("DISABLED",K1807)))</formula>
    </cfRule>
    <cfRule type="containsText" dxfId="15" priority="10" operator="containsText" text="ENABLED">
      <formula>NOT(ISERROR(SEARCH("ENABLED",K1807)))</formula>
    </cfRule>
  </conditionalFormatting>
  <conditionalFormatting sqref="K1766:K1768">
    <cfRule type="containsText" dxfId="14" priority="7" operator="containsText" text="DISABLED">
      <formula>NOT(ISERROR(SEARCH("DISABLED",K1766)))</formula>
    </cfRule>
    <cfRule type="containsText" dxfId="13" priority="8" operator="containsText" text="ENABLED">
      <formula>NOT(ISERROR(SEARCH("ENABLED",K1766)))</formula>
    </cfRule>
  </conditionalFormatting>
  <conditionalFormatting sqref="J1766:J1768">
    <cfRule type="containsText" dxfId="12" priority="5" operator="containsText" text="DISABLED">
      <formula>NOT(ISERROR(SEARCH("DISABLED",J1766)))</formula>
    </cfRule>
    <cfRule type="containsText" dxfId="11" priority="6" operator="containsText" text="ENABLED">
      <formula>NOT(ISERROR(SEARCH("ENABLED",J1766)))</formula>
    </cfRule>
  </conditionalFormatting>
  <conditionalFormatting sqref="K1611">
    <cfRule type="containsText" dxfId="3" priority="3" operator="containsText" text="DISABLED">
      <formula>NOT(ISERROR(SEARCH("DISABLED",K1611)))</formula>
    </cfRule>
    <cfRule type="containsText" dxfId="2" priority="4" operator="containsText" text="ENABLED">
      <formula>NOT(ISERROR(SEARCH("ENABLED",K1611)))</formula>
    </cfRule>
  </conditionalFormatting>
  <conditionalFormatting sqref="J1611">
    <cfRule type="containsText" dxfId="1" priority="1" operator="containsText" text="DISABLED">
      <formula>NOT(ISERROR(SEARCH("DISABLED",J1611)))</formula>
    </cfRule>
    <cfRule type="containsText" dxfId="0" priority="2" operator="containsText" text="ENABLED">
      <formula>NOT(ISERROR(SEARCH("ENABLED",J1611)))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2"/>
      <c r="B71" s="112"/>
      <c r="C71" s="137"/>
    </row>
    <row r="72" spans="1:3">
      <c r="A72" s="112"/>
      <c r="B72" s="112"/>
      <c r="C72" s="137"/>
    </row>
    <row r="73" spans="1:3">
      <c r="A73" s="112"/>
      <c r="B73" s="112"/>
      <c r="C73" s="1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51"/>
  </cols>
  <sheetData>
    <row r="1" spans="1:25" ht="32" thickBot="1">
      <c r="A1">
        <f>SUM(A3:A10322)</f>
        <v>2</v>
      </c>
      <c r="B1">
        <f>SUM(B3:B10322)</f>
        <v>6</v>
      </c>
      <c r="F1" s="150" t="s">
        <v>4301</v>
      </c>
      <c r="H1">
        <f>COUNTIF(H2:H2:H823,"=FALSE")</f>
        <v>6</v>
      </c>
      <c r="N1" s="150" t="s">
        <v>4148</v>
      </c>
      <c r="W1" t="e">
        <f>SUM(W5:W1323)</f>
        <v>#N/A</v>
      </c>
      <c r="X1" t="e">
        <f>SUM(X5:X1323)</f>
        <v>#N/A</v>
      </c>
    </row>
    <row r="2" spans="1:25">
      <c r="A2" t="s">
        <v>2875</v>
      </c>
      <c r="B2" t="s">
        <v>2875</v>
      </c>
      <c r="I2" s="31" t="s">
        <v>2879</v>
      </c>
      <c r="J2" s="32" t="s">
        <v>2878</v>
      </c>
      <c r="K2" s="33" t="s">
        <v>2880</v>
      </c>
      <c r="L2" s="38" t="s">
        <v>2932</v>
      </c>
      <c r="N2" s="22" t="str">
        <f>TEST!B2</f>
        <v>CLSUM CLSTK ERPN DEG ALL 00</v>
      </c>
      <c r="Q2" s="26" t="s">
        <v>2916</v>
      </c>
      <c r="U2" t="s">
        <v>4146</v>
      </c>
      <c r="V2" s="53" t="s">
        <v>4146</v>
      </c>
      <c r="W2" t="s">
        <v>4144</v>
      </c>
      <c r="X2" t="s">
        <v>4145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VLOOKUP(C3,SOURCE!$S$3:$Z$2835,8,0)</f>
        <v>ITM_XEQ</v>
      </c>
      <c r="E3" s="26" t="str">
        <f>CHAR(34)&amp;VLOOKUP(C3,SOURCE!$S$3:$Z$2835,6,0)&amp;CHAR(34)</f>
        <v>"XEQ"</v>
      </c>
      <c r="F3" s="22" t="str">
        <f>VLOOKUP(C3,SOURCE!$S$3:$AA$2835,9,0)&amp;"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VLOOKUP(C3,SOURCE!S$6:Y$10014,7,0)</f>
        <v>3</v>
      </c>
      <c r="J3" s="28" t="str">
        <f>VLOOKUP(C3,SOURCE!S$6:Y$10014,6,0)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VLOOKUP(C3,SOURCE!S$6:Y$10014,2,0)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VLOOKUP(C4,SOURCE!$S$3:$Z$2835,8,0)</f>
        <v>ITM_XEQU</v>
      </c>
      <c r="E4" s="26" t="str">
        <f>CHAR(34)&amp;VLOOKUP(C4,SOURCE!$S$3:$Z$2835,6,0)&amp;CHAR(34)</f>
        <v>"X=?"</v>
      </c>
      <c r="F4" s="22" t="str">
        <f>VLOOKUP(C4,SOURCE!$S$3:$AA$2835,9,0)&amp;"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VLOOKUP(C4,SOURCE!S$6:Y$10014,7,0)</f>
        <v>11</v>
      </c>
      <c r="J4" s="28" t="str">
        <f>VLOOKUP(C4,SOURCE!S$6:Y$10014,6,0)</f>
        <v>X=?</v>
      </c>
      <c r="K4" s="29" t="str">
        <f t="shared" si="0"/>
        <v>x=?</v>
      </c>
      <c r="L4" s="39" t="str">
        <f>VLOOKUP(C4,SOURCE!S$6:Y$10014,2,0)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VLOOKUP(C5,SOURCE!$S$3:$Z$2835,8,0)</f>
        <v>ITM_XNE</v>
      </c>
      <c r="E5" s="26" t="str">
        <f>CHAR(34)&amp;VLOOKUP(C5,SOURCE!$S$3:$Z$2835,6,0)&amp;CHAR(34)</f>
        <v>"XNOT_EQUAL?"</v>
      </c>
      <c r="F5" s="22" t="str">
        <f>VLOOKUP(C5,SOURCE!$S$3:$AA$2835,9,0)&amp;"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VLOOKUP(C5,SOURCE!S$6:Y$10014,7,0)</f>
        <v>12</v>
      </c>
      <c r="J5" s="28" t="str">
        <f>VLOOKUP(C5,SOURCE!S$6:Y$10014,6,0)</f>
        <v>XNOT_EQUAL?</v>
      </c>
      <c r="K5" s="29" t="str">
        <f t="shared" si="0"/>
        <v>xNOT_EQUAL?</v>
      </c>
      <c r="L5" s="39" t="str">
        <f>VLOOKUP(C5,SOURCE!S$6:Y$10014,2,0)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VLOOKUP(C6,SOURCE!$S$3:$Z$2835,8,0)</f>
        <v>ITM_XEQUP0</v>
      </c>
      <c r="E6" s="26" t="str">
        <f>CHAR(34)&amp;VLOOKUP(C6,SOURCE!$S$3:$Z$2835,6,0)&amp;CHAR(34)</f>
        <v>"X=+0?"</v>
      </c>
      <c r="F6" s="22" t="str">
        <f>VLOOKUP(C6,SOURCE!$S$3:$AA$2835,9,0)&amp;"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VLOOKUP(C6,SOURCE!S$6:Y$10014,7,0)</f>
        <v>13</v>
      </c>
      <c r="J6" s="28" t="str">
        <f>VLOOKUP(C6,SOURCE!S$6:Y$10014,6,0)</f>
        <v>X=+0?</v>
      </c>
      <c r="K6" s="29" t="str">
        <f t="shared" si="0"/>
        <v>x=+0?</v>
      </c>
      <c r="L6" s="39" t="str">
        <f>VLOOKUP(C6,SOURCE!S$6:Y$10014,2,0)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VLOOKUP(C7,SOURCE!$S$3:$Z$2835,8,0)</f>
        <v>ITM_XEQUM0</v>
      </c>
      <c r="E7" s="26" t="str">
        <f>CHAR(34)&amp;VLOOKUP(C7,SOURCE!$S$3:$Z$2835,6,0)&amp;CHAR(34)</f>
        <v>"X=-0?"</v>
      </c>
      <c r="F7" s="22" t="str">
        <f>VLOOKUP(C7,SOURCE!$S$3:$AA$2835,9,0)&amp;"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VLOOKUP(C7,SOURCE!S$6:Y$10014,7,0)</f>
        <v>14</v>
      </c>
      <c r="J7" s="28" t="str">
        <f>VLOOKUP(C7,SOURCE!S$6:Y$10014,6,0)</f>
        <v>X=-0?</v>
      </c>
      <c r="K7" s="29" t="str">
        <f t="shared" si="0"/>
        <v>x=-0?</v>
      </c>
      <c r="L7" s="39" t="str">
        <f>VLOOKUP(C7,SOURCE!S$6:Y$10014,2,0)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VLOOKUP(C8,SOURCE!$S$3:$Z$2835,8,0)</f>
        <v>ITM_XAEQU</v>
      </c>
      <c r="E8" s="26" t="str">
        <f>CHAR(34)&amp;VLOOKUP(C8,SOURCE!$S$3:$Z$2835,6,0)&amp;CHAR(34)</f>
        <v>"XALMOST_EQUAL?"</v>
      </c>
      <c r="F8" s="22" t="str">
        <f>VLOOKUP(C8,SOURCE!$S$3:$AA$2835,9,0)&amp;"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VLOOKUP(C8,SOURCE!S$6:Y$10014,7,0)</f>
        <v>15</v>
      </c>
      <c r="J8" s="28" t="str">
        <f>VLOOKUP(C8,SOURCE!S$6:Y$10014,6,0)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VLOOKUP(C8,SOURCE!S$6:Y$10014,2,0)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VLOOKUP(C9,SOURCE!$S$3:$Z$2835,8,0)</f>
        <v>ITM_XLT</v>
      </c>
      <c r="E9" s="26" t="str">
        <f>CHAR(34)&amp;VLOOKUP(C9,SOURCE!$S$3:$Z$2835,6,0)&amp;CHAR(34)</f>
        <v>"X&lt;?"</v>
      </c>
      <c r="F9" s="22" t="str">
        <f>VLOOKUP(C9,SOURCE!$S$3:$AA$2835,9,0)&amp;"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VLOOKUP(C9,SOURCE!S$6:Y$10014,7,0)</f>
        <v>16</v>
      </c>
      <c r="J9" s="28" t="str">
        <f>VLOOKUP(C9,SOURCE!S$6:Y$10014,6,0)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VLOOKUP(C9,SOURCE!S$6:Y$10014,2,0)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VLOOKUP(C10,SOURCE!$S$3:$Z$2835,8,0)</f>
        <v>ITM_XLE</v>
      </c>
      <c r="E10" s="26" t="str">
        <f>CHAR(34)&amp;VLOOKUP(C10,SOURCE!$S$3:$Z$2835,6,0)&amp;CHAR(34)</f>
        <v>"XLESS_EQUAL?"</v>
      </c>
      <c r="F10" s="22" t="str">
        <f>VLOOKUP(C10,SOURCE!$S$3:$AA$2835,9,0)&amp;"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VLOOKUP(C10,SOURCE!S$6:Y$10014,7,0)</f>
        <v>17</v>
      </c>
      <c r="J10" s="28" t="str">
        <f>VLOOKUP(C10,SOURCE!S$6:Y$10014,6,0)</f>
        <v>XLESS_EQUAL?</v>
      </c>
      <c r="K10" s="29" t="str">
        <f t="shared" si="4"/>
        <v>xLESS_EQUAL?</v>
      </c>
      <c r="L10" s="39" t="str">
        <f>VLOOKUP(C10,SOURCE!S$6:Y$10014,2,0)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VLOOKUP(C11,SOURCE!$S$3:$Z$2835,8,0)</f>
        <v>ITM_XGE</v>
      </c>
      <c r="E11" s="26" t="str">
        <f>CHAR(34)&amp;VLOOKUP(C11,SOURCE!$S$3:$Z$2835,6,0)&amp;CHAR(34)</f>
        <v>"XGREATER_EQUAL?"</v>
      </c>
      <c r="F11" s="22" t="str">
        <f>VLOOKUP(C11,SOURCE!$S$3:$AA$2835,9,0)&amp;"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VLOOKUP(C11,SOURCE!S$6:Y$10014,7,0)</f>
        <v>18</v>
      </c>
      <c r="J11" s="28" t="str">
        <f>VLOOKUP(C11,SOURCE!S$6:Y$10014,6,0)</f>
        <v>XGREATER_EQUAL?</v>
      </c>
      <c r="K11" s="29" t="str">
        <f t="shared" si="4"/>
        <v>xGREATER_EQUAL?</v>
      </c>
      <c r="L11" s="39" t="str">
        <f>VLOOKUP(C11,SOURCE!S$6:Y$10014,2,0)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VLOOKUP(C12,SOURCE!$S$3:$Z$2835,8,0)</f>
        <v>ITM_XGT</v>
      </c>
      <c r="E12" s="26" t="str">
        <f>CHAR(34)&amp;VLOOKUP(C12,SOURCE!$S$3:$Z$2835,6,0)&amp;CHAR(34)</f>
        <v>"X&gt;?"</v>
      </c>
      <c r="F12" s="22" t="str">
        <f>VLOOKUP(C12,SOURCE!$S$3:$AA$2835,9,0)&amp;"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VLOOKUP(C12,SOURCE!S$6:Y$10014,7,0)</f>
        <v>19</v>
      </c>
      <c r="J12" s="28" t="str">
        <f>VLOOKUP(C12,SOURCE!S$6:Y$10014,6,0)</f>
        <v>X&gt;?</v>
      </c>
      <c r="K12" s="29" t="str">
        <f t="shared" si="4"/>
        <v>x&gt;?</v>
      </c>
      <c r="L12" s="39" t="str">
        <f>VLOOKUP(C12,SOURCE!S$6:Y$10014,2,0)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VLOOKUP(C13,SOURCE!$S$3:$Z$2835,8,0)</f>
        <v>ITM_FC</v>
      </c>
      <c r="E13" s="26" t="str">
        <f>CHAR(34)&amp;VLOOKUP(C13,SOURCE!$S$3:$Z$2835,6,0)&amp;CHAR(34)</f>
        <v>"FC?"</v>
      </c>
      <c r="F13" s="22" t="str">
        <f>VLOOKUP(C13,SOURCE!$S$3:$AA$2835,9,0)&amp;"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VLOOKUP(C13,SOURCE!S$6:Y$10014,7,0)</f>
        <v>20</v>
      </c>
      <c r="J13" s="28" t="str">
        <f>VLOOKUP(C13,SOURCE!S$6:Y$10014,6,0)</f>
        <v>FC?</v>
      </c>
      <c r="K13" s="29" t="str">
        <f t="shared" si="4"/>
        <v>FC?</v>
      </c>
      <c r="L13" s="39" t="str">
        <f>VLOOKUP(C13,SOURCE!S$6:Y$10014,2,0)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VLOOKUP(C14,SOURCE!$S$3:$Z$2835,8,0)</f>
        <v>ITM_FS</v>
      </c>
      <c r="E14" s="26" t="str">
        <f>CHAR(34)&amp;VLOOKUP(C14,SOURCE!$S$3:$Z$2835,6,0)&amp;CHAR(34)</f>
        <v>"FS?"</v>
      </c>
      <c r="F14" s="22" t="str">
        <f>VLOOKUP(C14,SOURCE!$S$3:$AA$2835,9,0)&amp;"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VLOOKUP(C14,SOURCE!S$6:Y$10014,7,0)</f>
        <v>21</v>
      </c>
      <c r="J14" s="28" t="str">
        <f>VLOOKUP(C14,SOURCE!S$6:Y$10014,6,0)</f>
        <v>FS?</v>
      </c>
      <c r="K14" s="29" t="str">
        <f t="shared" si="4"/>
        <v>FS?</v>
      </c>
      <c r="L14" s="39" t="str">
        <f>VLOOKUP(C14,SOURCE!S$6:Y$10014,2,0)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VLOOKUP(C15,SOURCE!$S$3:$Z$2835,8,0)</f>
        <v>ITM_EVEN</v>
      </c>
      <c r="E15" s="26" t="str">
        <f>CHAR(34)&amp;VLOOKUP(C15,SOURCE!$S$3:$Z$2835,6,0)&amp;CHAR(34)</f>
        <v>"EVEN?"</v>
      </c>
      <c r="F15" s="22" t="str">
        <f>VLOOKUP(C15,SOURCE!$S$3:$AA$2835,9,0)&amp;"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VLOOKUP(C15,SOURCE!S$6:Y$10014,7,0)</f>
        <v>22</v>
      </c>
      <c r="J15" s="28" t="str">
        <f>VLOOKUP(C15,SOURCE!S$6:Y$10014,6,0)</f>
        <v>EVEN?</v>
      </c>
      <c r="K15" s="29" t="str">
        <f t="shared" si="4"/>
        <v>EVEN?</v>
      </c>
      <c r="L15" s="39" t="str">
        <f>VLOOKUP(C15,SOURCE!S$6:Y$10014,2,0)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VLOOKUP(C16,SOURCE!$S$3:$Z$2835,8,0)</f>
        <v>ITM_ODD</v>
      </c>
      <c r="E16" s="26" t="str">
        <f>CHAR(34)&amp;VLOOKUP(C16,SOURCE!$S$3:$Z$2835,6,0)&amp;CHAR(34)</f>
        <v>"ODD?"</v>
      </c>
      <c r="F16" s="22" t="str">
        <f>VLOOKUP(C16,SOURCE!$S$3:$AA$2835,9,0)&amp;"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VLOOKUP(C16,SOURCE!S$6:Y$10014,7,0)</f>
        <v>23</v>
      </c>
      <c r="J16" s="28" t="str">
        <f>VLOOKUP(C16,SOURCE!S$6:Y$10014,6,0)</f>
        <v>ODD?</v>
      </c>
      <c r="K16" s="29" t="str">
        <f t="shared" si="4"/>
        <v>ODD?</v>
      </c>
      <c r="L16" s="39" t="str">
        <f>VLOOKUP(C16,SOURCE!S$6:Y$10014,2,0)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VLOOKUP(C17,SOURCE!$S$3:$Z$2835,8,0)</f>
        <v>ITM_FPQ</v>
      </c>
      <c r="E17" s="26" t="str">
        <f>CHAR(34)&amp;VLOOKUP(C17,SOURCE!$S$3:$Z$2835,6,0)&amp;CHAR(34)</f>
        <v>"FP?"</v>
      </c>
      <c r="F17" s="22" t="str">
        <f>VLOOKUP(C17,SOURCE!$S$3:$AA$2835,9,0)&amp;"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VLOOKUP(C17,SOURCE!S$6:Y$10014,7,0)</f>
        <v>24</v>
      </c>
      <c r="J17" s="28" t="str">
        <f>VLOOKUP(C17,SOURCE!S$6:Y$10014,6,0)</f>
        <v>FP?</v>
      </c>
      <c r="K17" s="29" t="str">
        <f t="shared" si="4"/>
        <v>FP?</v>
      </c>
      <c r="L17" s="39" t="str">
        <f>VLOOKUP(C17,SOURCE!S$6:Y$10014,2,0)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VLOOKUP(C18,SOURCE!$S$3:$Z$2835,8,0)</f>
        <v>ITM_INT</v>
      </c>
      <c r="E18" s="26" t="str">
        <f>CHAR(34)&amp;VLOOKUP(C18,SOURCE!$S$3:$Z$2835,6,0)&amp;CHAR(34)</f>
        <v>"INT?"</v>
      </c>
      <c r="F18" s="22" t="str">
        <f>VLOOKUP(C18,SOURCE!$S$3:$AA$2835,9,0)&amp;"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VLOOKUP(C18,SOURCE!S$6:Y$10014,7,0)</f>
        <v>25</v>
      </c>
      <c r="J18" s="28" t="str">
        <f>VLOOKUP(C18,SOURCE!S$6:Y$10014,6,0)</f>
        <v>INT?</v>
      </c>
      <c r="K18" s="29" t="str">
        <f t="shared" si="4"/>
        <v>INT?</v>
      </c>
      <c r="L18" s="39" t="str">
        <f>VLOOKUP(C18,SOURCE!S$6:Y$10014,2,0)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VLOOKUP(C19,SOURCE!$S$3:$Z$2835,8,0)</f>
        <v>ITM_CPX</v>
      </c>
      <c r="E19" s="26" t="str">
        <f>CHAR(34)&amp;VLOOKUP(C19,SOURCE!$S$3:$Z$2835,6,0)&amp;CHAR(34)</f>
        <v>"CPX?"</v>
      </c>
      <c r="F19" s="22" t="str">
        <f>VLOOKUP(C19,SOURCE!$S$3:$AA$2835,9,0)&amp;"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VLOOKUP(C19,SOURCE!S$6:Y$10014,7,0)</f>
        <v>26</v>
      </c>
      <c r="J19" s="28" t="str">
        <f>VLOOKUP(C19,SOURCE!S$6:Y$10014,6,0)</f>
        <v>CPX?</v>
      </c>
      <c r="K19" s="29" t="str">
        <f t="shared" si="4"/>
        <v>CPX?</v>
      </c>
      <c r="L19" s="39" t="str">
        <f>VLOOKUP(C19,SOURCE!S$6:Y$10014,2,0)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VLOOKUP(C20,SOURCE!$S$3:$Z$2835,8,0)</f>
        <v>ITM_MATR</v>
      </c>
      <c r="E20" s="26" t="str">
        <f>CHAR(34)&amp;VLOOKUP(C20,SOURCE!$S$3:$Z$2835,6,0)&amp;CHAR(34)</f>
        <v>"MATR?"</v>
      </c>
      <c r="F20" s="22" t="str">
        <f>VLOOKUP(C20,SOURCE!$S$3:$AA$2835,9,0)&amp;"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VLOOKUP(C20,SOURCE!S$6:Y$10014,7,0)</f>
        <v>27</v>
      </c>
      <c r="J20" s="28" t="str">
        <f>VLOOKUP(C20,SOURCE!S$6:Y$10014,6,0)</f>
        <v>MATR?</v>
      </c>
      <c r="K20" s="29" t="str">
        <f t="shared" si="4"/>
        <v>MATR?</v>
      </c>
      <c r="L20" s="39" t="str">
        <f>VLOOKUP(C20,SOURCE!S$6:Y$10014,2,0)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VLOOKUP(C21,SOURCE!$S$3:$Z$2835,8,0)</f>
        <v>ITM_NAN</v>
      </c>
      <c r="E21" s="26" t="str">
        <f>CHAR(34)&amp;VLOOKUP(C21,SOURCE!$S$3:$Z$2835,6,0)&amp;CHAR(34)</f>
        <v>"NAN?"</v>
      </c>
      <c r="F21" s="22" t="str">
        <f>VLOOKUP(C21,SOURCE!$S$3:$AA$2835,9,0)&amp;"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VLOOKUP(C21,SOURCE!S$6:Y$10014,7,0)</f>
        <v>28</v>
      </c>
      <c r="J21" s="28" t="str">
        <f>VLOOKUP(C21,SOURCE!S$6:Y$10014,6,0)</f>
        <v>NAN?</v>
      </c>
      <c r="K21" s="29" t="str">
        <f t="shared" si="4"/>
        <v>NaN?</v>
      </c>
      <c r="L21" s="39" t="str">
        <f>VLOOKUP(C21,SOURCE!S$6:Y$10014,2,0)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VLOOKUP(C22,SOURCE!$S$3:$Z$2835,8,0)</f>
        <v>ITM_REAL</v>
      </c>
      <c r="E22" s="26" t="str">
        <f>CHAR(34)&amp;VLOOKUP(C22,SOURCE!$S$3:$Z$2835,6,0)&amp;CHAR(34)</f>
        <v>"REAL?"</v>
      </c>
      <c r="F22" s="22" t="str">
        <f>VLOOKUP(C22,SOURCE!$S$3:$AA$2835,9,0)&amp;"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VLOOKUP(C22,SOURCE!S$6:Y$10014,7,0)</f>
        <v>29</v>
      </c>
      <c r="J22" s="28" t="str">
        <f>VLOOKUP(C22,SOURCE!S$6:Y$10014,6,0)</f>
        <v>REAL?</v>
      </c>
      <c r="K22" s="29" t="str">
        <f t="shared" si="4"/>
        <v>REAL?</v>
      </c>
      <c r="L22" s="39" t="str">
        <f>VLOOKUP(C22,SOURCE!S$6:Y$10014,2,0)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42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VLOOKUP(C23,SOURCE!$S$3:$Z$2835,8,0)</f>
        <v>ITM_SPEC</v>
      </c>
      <c r="E23" s="26" t="str">
        <f>CHAR(34)&amp;VLOOKUP(C23,SOURCE!$S$3:$Z$2835,6,0)&amp;CHAR(34)</f>
        <v>"SPEC?"</v>
      </c>
      <c r="F23" s="22" t="str">
        <f>VLOOKUP(C23,SOURCE!$S$3:$AA$2835,9,0)&amp;"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VLOOKUP(C23,SOURCE!S$6:Y$10014,7,0)</f>
        <v>30</v>
      </c>
      <c r="J23" s="28" t="str">
        <f>VLOOKUP(C23,SOURCE!S$6:Y$10014,6,0)</f>
        <v>SPEC?</v>
      </c>
      <c r="K23" s="29" t="str">
        <f t="shared" si="4"/>
        <v>SPEC?</v>
      </c>
      <c r="L23" s="39" t="str">
        <f>VLOOKUP(C23,SOURCE!S$6:Y$10014,2,0)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42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VLOOKUP(C24,SOURCE!$S$3:$Z$2835,8,0)</f>
        <v>ITM_STRI</v>
      </c>
      <c r="E24" s="26" t="str">
        <f>CHAR(34)&amp;VLOOKUP(C24,SOURCE!$S$3:$Z$2835,6,0)&amp;CHAR(34)</f>
        <v>"STRI?"</v>
      </c>
      <c r="F24" s="22" t="str">
        <f>VLOOKUP(C24,SOURCE!$S$3:$AA$2835,9,0)&amp;"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VLOOKUP(C24,SOURCE!S$6:Y$10014,7,0)</f>
        <v>31</v>
      </c>
      <c r="J24" s="28" t="str">
        <f>VLOOKUP(C24,SOURCE!S$6:Y$10014,6,0)</f>
        <v>STRI?</v>
      </c>
      <c r="K24" s="29" t="str">
        <f t="shared" si="4"/>
        <v>STRI?</v>
      </c>
      <c r="L24" s="39" t="str">
        <f>VLOOKUP(C24,SOURCE!S$6:Y$10014,2,0)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42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VLOOKUP(C25,SOURCE!$S$3:$Z$2835,8,0)</f>
        <v>ITM_PMINFINITY</v>
      </c>
      <c r="E25" s="26" t="str">
        <f>CHAR(34)&amp;VLOOKUP(C25,SOURCE!$S$3:$Z$2835,6,0)&amp;CHAR(34)</f>
        <v>"PLUS_MINUSINFINITY?"</v>
      </c>
      <c r="F25" s="22" t="str">
        <f>VLOOKUP(C25,SOURCE!$S$3:$AA$2835,9,0)&amp;"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VLOOKUP(C25,SOURCE!S$6:Y$10014,7,0)</f>
        <v>32</v>
      </c>
      <c r="J25" s="28" t="str">
        <f>VLOOKUP(C25,SOURCE!S$6:Y$10014,6,0)</f>
        <v>PLUS_MINUSINFINITY?</v>
      </c>
      <c r="K25" s="29" t="str">
        <f t="shared" si="4"/>
        <v>PLUS_MINUSINFINITY?</v>
      </c>
      <c r="L25" s="39" t="str">
        <f>VLOOKUP(C25,SOURCE!S$6:Y$10014,2,0)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42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VLOOKUP(C26,SOURCE!$S$3:$Z$2835,8,0)</f>
        <v>ITM_PRIME</v>
      </c>
      <c r="E26" s="26" t="str">
        <f>CHAR(34)&amp;VLOOKUP(C26,SOURCE!$S$3:$Z$2835,6,0)&amp;CHAR(34)</f>
        <v>"PRIME?"</v>
      </c>
      <c r="F26" s="22" t="str">
        <f>VLOOKUP(C26,SOURCE!$S$3:$AA$2835,9,0)&amp;"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VLOOKUP(C26,SOURCE!S$6:Y$10014,7,0)</f>
        <v>33</v>
      </c>
      <c r="J26" s="28" t="str">
        <f>VLOOKUP(C26,SOURCE!S$6:Y$10014,6,0)</f>
        <v>PRIME?</v>
      </c>
      <c r="K26" s="29" t="str">
        <f t="shared" si="4"/>
        <v>PRIME?</v>
      </c>
      <c r="L26" s="39" t="str">
        <f>VLOOKUP(C26,SOURCE!S$6:Y$10014,2,0)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42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VLOOKUP(C27,SOURCE!$S$3:$Z$2835,8,0)</f>
        <v>ITM_TOP</v>
      </c>
      <c r="E27" s="26" t="str">
        <f>CHAR(34)&amp;VLOOKUP(C27,SOURCE!$S$3:$Z$2835,6,0)&amp;CHAR(34)</f>
        <v>"TOP?"</v>
      </c>
      <c r="F27" s="22" t="str">
        <f>VLOOKUP(C27,SOURCE!$S$3:$AA$2835,9,0)&amp;"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VLOOKUP(C27,SOURCE!S$6:Y$10014,7,0)</f>
        <v>34</v>
      </c>
      <c r="J27" s="28" t="str">
        <f>VLOOKUP(C27,SOURCE!S$6:Y$10014,6,0)</f>
        <v>TOP?</v>
      </c>
      <c r="K27" s="29" t="str">
        <f t="shared" si="4"/>
        <v>TOP?</v>
      </c>
      <c r="L27" s="39" t="str">
        <f>VLOOKUP(C27,SOURCE!S$6:Y$10014,2,0)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3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VLOOKUP(C28,SOURCE!$S$3:$Z$2835,8,0)</f>
        <v>ITM_ENTER</v>
      </c>
      <c r="E28" s="26" t="str">
        <f>CHAR(34)&amp;VLOOKUP(C28,SOURCE!$S$3:$Z$2835,6,0)&amp;CHAR(34)</f>
        <v>"ENTER"</v>
      </c>
      <c r="F28" s="22" t="str">
        <f>VLOOKUP(C28,SOURCE!$S$3:$AA$2835,9,0)&amp;"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VLOOKUP(C28,SOURCE!S$6:Y$10014,7,0)</f>
        <v>35</v>
      </c>
      <c r="J28" s="28" t="str">
        <f>VLOOKUP(C28,SOURCE!S$6:Y$10014,6,0)</f>
        <v>ENTER</v>
      </c>
      <c r="K28" s="29" t="str">
        <f t="shared" si="4"/>
        <v>ENTER</v>
      </c>
      <c r="L28" s="39" t="str">
        <f>VLOOKUP(C28,SOURCE!S$6:Y$10014,2,0)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42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VLOOKUP(C29,SOURCE!$S$3:$Z$2835,8,0)</f>
        <v>ITM_XexY</v>
      </c>
      <c r="E29" s="26" t="str">
        <f>CHAR(34)&amp;VLOOKUP(C29,SOURCE!$S$3:$Z$2835,6,0)&amp;CHAR(34)</f>
        <v>"X&lt;&gt;Y"</v>
      </c>
      <c r="F29" s="22" t="str">
        <f>VLOOKUP(C29,SOURCE!$S$3:$AA$2835,9,0)&amp;"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VLOOKUP(C29,SOURCE!S$6:Y$10014,7,0)</f>
        <v>36</v>
      </c>
      <c r="J29" s="28" t="str">
        <f>VLOOKUP(C29,SOURCE!S$6:Y$10014,6,0)</f>
        <v>X&lt;&gt;Y</v>
      </c>
      <c r="K29" s="29" t="str">
        <f t="shared" si="4"/>
        <v>x&lt;&gt;y</v>
      </c>
      <c r="L29" s="39" t="str">
        <f>VLOOKUP(C29,SOURCE!S$6:Y$10014,2,0)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3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VLOOKUP(C30,SOURCE!$S$3:$Z$2835,8,0)</f>
        <v>ITM_DROP</v>
      </c>
      <c r="E30" s="26" t="str">
        <f>CHAR(34)&amp;VLOOKUP(C30,SOURCE!$S$3:$Z$2835,6,0)&amp;CHAR(34)</f>
        <v>"DROP"</v>
      </c>
      <c r="F30" s="22" t="str">
        <f>VLOOKUP(C30,SOURCE!$S$3:$AA$2835,9,0)&amp;"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VLOOKUP(C30,SOURCE!S$6:Y$10014,7,0)</f>
        <v>37</v>
      </c>
      <c r="J30" s="28" t="str">
        <f>VLOOKUP(C30,SOURCE!S$6:Y$10014,6,0)</f>
        <v>DROP</v>
      </c>
      <c r="K30" s="29" t="str">
        <f t="shared" si="4"/>
        <v>DROP</v>
      </c>
      <c r="L30" s="39" t="str">
        <f>VLOOKUP(C30,SOURCE!S$6:Y$10014,2,0)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42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VLOOKUP(C31,SOURCE!$S$3:$Z$2835,8,0)</f>
        <v>ITM_PAUSE</v>
      </c>
      <c r="E31" s="26" t="str">
        <f>CHAR(34)&amp;VLOOKUP(C31,SOURCE!$S$3:$Z$2835,6,0)&amp;CHAR(34)</f>
        <v>"PAUSE"</v>
      </c>
      <c r="F31" s="22" t="str">
        <f>VLOOKUP(C31,SOURCE!$S$3:$AA$2835,9,0)&amp;"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VLOOKUP(C31,SOURCE!S$6:Y$10014,7,0)</f>
        <v>38</v>
      </c>
      <c r="J31" s="28" t="str">
        <f>VLOOKUP(C31,SOURCE!S$6:Y$10014,6,0)</f>
        <v>PAUSE</v>
      </c>
      <c r="K31" s="29" t="str">
        <f t="shared" si="4"/>
        <v>PAUSE</v>
      </c>
      <c r="L31" s="39" t="str">
        <f>VLOOKUP(C31,SOURCE!S$6:Y$10014,2,0)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42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VLOOKUP(C32,SOURCE!$S$3:$Z$2835,8,0)</f>
        <v>ITM_Rup</v>
      </c>
      <c r="E32" s="26" t="str">
        <f>CHAR(34)&amp;VLOOKUP(C32,SOURCE!$S$3:$Z$2835,6,0)&amp;CHAR(34)</f>
        <v>"R"</v>
      </c>
      <c r="F32" s="22" t="str">
        <f>VLOOKUP(C32,SOURCE!$S$3:$AA$2835,9,0)&amp;"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VLOOKUP(C32,SOURCE!S$6:Y$10014,7,0)</f>
        <v>39</v>
      </c>
      <c r="J32" s="28" t="str">
        <f>VLOOKUP(C32,SOURCE!S$6:Y$10014,6,0)</f>
        <v>R</v>
      </c>
      <c r="K32" s="29" t="str">
        <f t="shared" si="4"/>
        <v>R</v>
      </c>
      <c r="L32" s="39" t="str">
        <f>VLOOKUP(C32,SOURCE!S$6:Y$10014,2,0)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42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VLOOKUP(C33,SOURCE!$S$3:$Z$2835,8,0)</f>
        <v>ITM_Rdown</v>
      </c>
      <c r="E33" s="26" t="str">
        <f>CHAR(34)&amp;VLOOKUP(C33,SOURCE!$S$3:$Z$2835,6,0)&amp;CHAR(34)</f>
        <v>"RDOWN_ARROW"</v>
      </c>
      <c r="F33" s="22" t="str">
        <f>VLOOKUP(C33,SOURCE!$S$3:$AA$2835,9,0)&amp;"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VLOOKUP(C33,SOURCE!S$6:Y$10014,7,0)</f>
        <v>40</v>
      </c>
      <c r="J33" s="28" t="str">
        <f>VLOOKUP(C33,SOURCE!S$6:Y$10014,6,0)</f>
        <v>RDOWN_ARROW</v>
      </c>
      <c r="K33" s="29" t="str">
        <f t="shared" si="4"/>
        <v>R</v>
      </c>
      <c r="L33" s="39" t="str">
        <f>VLOOKUP(C33,SOURCE!S$6:Y$10014,2,0)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42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VLOOKUP(C34,SOURCE!$S$3:$Z$2835,8,0)</f>
        <v>ITM_CLX</v>
      </c>
      <c r="E34" s="26" t="str">
        <f>CHAR(34)&amp;VLOOKUP(C34,SOURCE!$S$3:$Z$2835,6,0)&amp;CHAR(34)</f>
        <v>"CLX"</v>
      </c>
      <c r="F34" s="22" t="str">
        <f>VLOOKUP(C34,SOURCE!$S$3:$AA$2835,9,0)&amp;"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VLOOKUP(C34,SOURCE!S$6:Y$10014,7,0)</f>
        <v>41</v>
      </c>
      <c r="J34" s="28" t="str">
        <f>VLOOKUP(C34,SOURCE!S$6:Y$10014,6,0)</f>
        <v>CLX</v>
      </c>
      <c r="K34" s="29" t="str">
        <f t="shared" si="4"/>
        <v>CLX</v>
      </c>
      <c r="L34" s="39" t="str">
        <f>VLOOKUP(C34,SOURCE!S$6:Y$10014,2,0)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42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VLOOKUP(C35,SOURCE!$S$3:$Z$2835,8,0)</f>
        <v>ITM_FILL</v>
      </c>
      <c r="E35" s="26" t="str">
        <f>CHAR(34)&amp;VLOOKUP(C35,SOURCE!$S$3:$Z$2835,6,0)&amp;CHAR(34)</f>
        <v>"FILL"</v>
      </c>
      <c r="F35" s="22" t="str">
        <f>VLOOKUP(C35,SOURCE!$S$3:$AA$2835,9,0)&amp;"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VLOOKUP(C35,SOURCE!S$6:Y$10014,7,0)</f>
        <v>42</v>
      </c>
      <c r="J35" s="28" t="str">
        <f>VLOOKUP(C35,SOURCE!S$6:Y$10014,6,0)</f>
        <v>FILL</v>
      </c>
      <c r="K35" s="29" t="str">
        <f t="shared" si="4"/>
        <v>FILL</v>
      </c>
      <c r="L35" s="39" t="str">
        <f>VLOOKUP(C35,SOURCE!S$6:Y$10014,2,0)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42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VLOOKUP(C36,SOURCE!$S$3:$Z$2835,8,0)</f>
        <v>ITM_INPUT</v>
      </c>
      <c r="E36" s="26" t="str">
        <f>CHAR(34)&amp;VLOOKUP(C36,SOURCE!$S$3:$Z$2835,6,0)&amp;CHAR(34)</f>
        <v>"INPUT"</v>
      </c>
      <c r="F36" s="22" t="str">
        <f>VLOOKUP(C36,SOURCE!$S$3:$AA$2835,9,0)&amp;"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VLOOKUP(C36,SOURCE!S$6:Y$10014,7,0)</f>
        <v>43</v>
      </c>
      <c r="J36" s="28" t="str">
        <f>VLOOKUP(C36,SOURCE!S$6:Y$10014,6,0)</f>
        <v>INPUT</v>
      </c>
      <c r="K36" s="29" t="str">
        <f t="shared" si="4"/>
        <v>INPUT</v>
      </c>
      <c r="L36" s="39" t="str">
        <f>VLOOKUP(C36,SOURCE!S$6:Y$10014,2,0)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VLOOKUP(C37,SOURCE!$S$3:$Z$2835,8,0)</f>
        <v>ITM_STO</v>
      </c>
      <c r="E37" s="26" t="str">
        <f>CHAR(34)&amp;VLOOKUP(C37,SOURCE!$S$3:$Z$2835,6,0)&amp;CHAR(34)</f>
        <v>"STO"</v>
      </c>
      <c r="F37" s="22" t="str">
        <f>VLOOKUP(C37,SOURCE!$S$3:$AA$2835,9,0)&amp;"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VLOOKUP(C37,SOURCE!S$6:Y$10014,7,0)</f>
        <v>44</v>
      </c>
      <c r="J37" s="28" t="str">
        <f>VLOOKUP(C37,SOURCE!S$6:Y$10014,6,0)</f>
        <v>STO</v>
      </c>
      <c r="K37" s="29" t="str">
        <f t="shared" si="4"/>
        <v>STO</v>
      </c>
      <c r="L37" s="39" t="str">
        <f>VLOOKUP(C37,SOURCE!S$6:Y$10014,2,0)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VLOOKUP(C38,SOURCE!$S$3:$Z$2835,8,0)</f>
        <v>ITM_COMB</v>
      </c>
      <c r="E38" s="26" t="str">
        <f>CHAR(34)&amp;VLOOKUP(C38,SOURCE!$S$3:$Z$2835,6,0)&amp;CHAR(34)</f>
        <v>"COMB"</v>
      </c>
      <c r="F38" s="22" t="str">
        <f>VLOOKUP(C38,SOURCE!$S$3:$AA$2835,9,0)&amp;"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VLOOKUP(C38,SOURCE!S$6:Y$10014,7,0)</f>
        <v>49</v>
      </c>
      <c r="J38" s="28" t="str">
        <f>VLOOKUP(C38,SOURCE!S$6:Y$10014,6,0)</f>
        <v>COMB</v>
      </c>
      <c r="K38" s="29" t="str">
        <f t="shared" si="4"/>
        <v>Cyx</v>
      </c>
      <c r="L38" s="39" t="str">
        <f>VLOOKUP(C38,SOURCE!S$6:Y$10014,2,0)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VLOOKUP(C39,SOURCE!$S$3:$Z$2835,8,0)</f>
        <v>ITM_PERM</v>
      </c>
      <c r="E39" s="26" t="str">
        <f>CHAR(34)&amp;VLOOKUP(C39,SOURCE!$S$3:$Z$2835,6,0)&amp;CHAR(34)</f>
        <v>"PERM"</v>
      </c>
      <c r="F39" s="22" t="str">
        <f>VLOOKUP(C39,SOURCE!$S$3:$AA$2835,9,0)&amp;"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VLOOKUP(C39,SOURCE!S$6:Y$10014,7,0)</f>
        <v>50</v>
      </c>
      <c r="J39" s="28" t="str">
        <f>VLOOKUP(C39,SOURCE!S$6:Y$10014,6,0)</f>
        <v>PERM</v>
      </c>
      <c r="K39" s="29" t="str">
        <f t="shared" si="4"/>
        <v>Pyx</v>
      </c>
      <c r="L39" s="39" t="str">
        <f>VLOOKUP(C39,SOURCE!S$6:Y$10014,2,0)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VLOOKUP(C40,SOURCE!$S$3:$Z$2835,8,0)</f>
        <v>ITM_RCL</v>
      </c>
      <c r="E40" s="26" t="str">
        <f>CHAR(34)&amp;VLOOKUP(C40,SOURCE!$S$3:$Z$2835,6,0)&amp;CHAR(34)</f>
        <v>"RCL"</v>
      </c>
      <c r="F40" s="22" t="str">
        <f>VLOOKUP(C40,SOURCE!$S$3:$AA$2835,9,0)&amp;"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VLOOKUP(C40,SOURCE!S$6:Y$10014,7,0)</f>
        <v>51</v>
      </c>
      <c r="J40" s="28" t="str">
        <f>VLOOKUP(C40,SOURCE!S$6:Y$10014,6,0)</f>
        <v>RCL</v>
      </c>
      <c r="K40" s="29" t="str">
        <f t="shared" si="4"/>
        <v>RCL</v>
      </c>
      <c r="L40" s="39" t="str">
        <f>VLOOKUP(C40,SOURCE!S$6:Y$10014,2,0)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VLOOKUP(C41,SOURCE!$S$3:$Z$2835,8,0)</f>
        <v>ITM_CONVG</v>
      </c>
      <c r="E41" s="26" t="str">
        <f>CHAR(34)&amp;VLOOKUP(C41,SOURCE!$S$3:$Z$2835,6,0)&amp;CHAR(34)</f>
        <v>"CONVG?"</v>
      </c>
      <c r="F41" s="22" t="str">
        <f>VLOOKUP(C41,SOURCE!$S$3:$AA$2835,9,0)&amp;"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VLOOKUP(C41,SOURCE!S$6:Y$10014,7,0)</f>
        <v>56</v>
      </c>
      <c r="J41" s="28" t="str">
        <f>VLOOKUP(C41,SOURCE!S$6:Y$10014,6,0)</f>
        <v>CONVG?</v>
      </c>
      <c r="K41" s="29" t="str">
        <f t="shared" si="4"/>
        <v>CONVG?</v>
      </c>
      <c r="L41" s="39" t="str">
        <f>VLOOKUP(C41,SOURCE!S$6:Y$10014,2,0)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VLOOKUP(C42,SOURCE!$S$3:$Z$2835,8,0)</f>
        <v>ITM_ENTRY</v>
      </c>
      <c r="E42" s="26" t="str">
        <f>CHAR(34)&amp;VLOOKUP(C42,SOURCE!$S$3:$Z$2835,6,0)&amp;CHAR(34)</f>
        <v>"ENTRY?"</v>
      </c>
      <c r="F42" s="22" t="str">
        <f>VLOOKUP(C42,SOURCE!$S$3:$AA$2835,9,0)&amp;"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VLOOKUP(C42,SOURCE!S$6:Y$10014,7,0)</f>
        <v>57</v>
      </c>
      <c r="J42" s="28" t="str">
        <f>VLOOKUP(C42,SOURCE!S$6:Y$10014,6,0)</f>
        <v>ENTRY?</v>
      </c>
      <c r="K42" s="29" t="str">
        <f t="shared" si="4"/>
        <v>ENTRY?</v>
      </c>
      <c r="L42" s="39" t="str">
        <f>VLOOKUP(C42,SOURCE!S$6:Y$10014,2,0)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VLOOKUP(C43,SOURCE!$S$3:$Z$2835,8,0)</f>
        <v>ITM_SQUARE</v>
      </c>
      <c r="E43" s="26" t="str">
        <f>CHAR(34)&amp;VLOOKUP(C43,SOURCE!$S$3:$Z$2835,6,0)&amp;CHAR(34)</f>
        <v>"X^2"</v>
      </c>
      <c r="F43" s="22" t="str">
        <f>VLOOKUP(C43,SOURCE!$S$3:$AA$2835,9,0)&amp;"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VLOOKUP(C43,SOURCE!S$6:Y$10014,7,0)</f>
        <v>58</v>
      </c>
      <c r="J43" s="28" t="str">
        <f>VLOOKUP(C43,SOURCE!S$6:Y$10014,6,0)</f>
        <v>X^2</v>
      </c>
      <c r="K43" s="29" t="str">
        <f t="shared" si="4"/>
        <v>x^2</v>
      </c>
      <c r="L43" s="39" t="str">
        <f>VLOOKUP(C43,SOURCE!S$6:Y$10014,2,0)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VLOOKUP(C44,SOURCE!$S$3:$Z$2835,8,0)</f>
        <v>ITM_CUBE</v>
      </c>
      <c r="E44" s="26" t="str">
        <f>CHAR(34)&amp;VLOOKUP(C44,SOURCE!$S$3:$Z$2835,6,0)&amp;CHAR(34)</f>
        <v>"X^3"</v>
      </c>
      <c r="F44" s="22" t="str">
        <f>VLOOKUP(C44,SOURCE!$S$3:$AA$2835,9,0)&amp;"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VLOOKUP(C44,SOURCE!S$6:Y$10014,7,0)</f>
        <v>59</v>
      </c>
      <c r="J44" s="28" t="str">
        <f>VLOOKUP(C44,SOURCE!S$6:Y$10014,6,0)</f>
        <v>X^3</v>
      </c>
      <c r="K44" s="29" t="str">
        <f t="shared" si="4"/>
        <v>x^3</v>
      </c>
      <c r="L44" s="39" t="str">
        <f>VLOOKUP(C44,SOURCE!S$6:Y$10014,2,0)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VLOOKUP(C45,SOURCE!$S$3:$Z$2835,8,0)</f>
        <v>ITM_YX</v>
      </c>
      <c r="E45" s="26" t="str">
        <f>CHAR(34)&amp;VLOOKUP(C45,SOURCE!$S$3:$Z$2835,6,0)&amp;CHAR(34)</f>
        <v>"Y^X"</v>
      </c>
      <c r="F45" s="22" t="str">
        <f>VLOOKUP(C45,SOURCE!$S$3:$AA$2835,9,0)&amp;"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VLOOKUP(C45,SOURCE!S$6:Y$10014,7,0)</f>
        <v>60</v>
      </c>
      <c r="J45" s="28" t="str">
        <f>VLOOKUP(C45,SOURCE!S$6:Y$10014,6,0)</f>
        <v>Y^X</v>
      </c>
      <c r="K45" s="29" t="str">
        <f t="shared" si="4"/>
        <v>y^x</v>
      </c>
      <c r="L45" s="39" t="str">
        <f>VLOOKUP(C45,SOURCE!S$6:Y$10014,2,0)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VLOOKUP(C46,SOURCE!$S$3:$Z$2835,8,0)</f>
        <v>ITM_SQUAREROOTX</v>
      </c>
      <c r="E46" s="26" t="str">
        <f>CHAR(34)&amp;VLOOKUP(C46,SOURCE!$S$3:$Z$2835,6,0)&amp;CHAR(34)</f>
        <v>"SQRT"</v>
      </c>
      <c r="F46" s="22" t="str">
        <f>VLOOKUP(C46,SOURCE!$S$3:$AA$2835,9,0)&amp;"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VLOOKUP(C46,SOURCE!S$6:Y$10014,7,0)</f>
        <v>61</v>
      </c>
      <c r="J46" s="28" t="str">
        <f>VLOOKUP(C46,SOURCE!S$6:Y$10014,6,0)</f>
        <v>SQRT</v>
      </c>
      <c r="K46" s="29" t="str">
        <f t="shared" si="4"/>
        <v>SQUARE_ROOTx_UNDER_ROOT</v>
      </c>
      <c r="L46" s="39" t="str">
        <f>VLOOKUP(C46,SOURCE!S$6:Y$10014,2,0)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VLOOKUP(C47,SOURCE!$S$3:$Z$2835,8,0)</f>
        <v>ITM_CUBEROOT</v>
      </c>
      <c r="E47" s="26" t="str">
        <f>CHAR(34)&amp;VLOOKUP(C47,SOURCE!$S$3:$Z$2835,6,0)&amp;CHAR(34)</f>
        <v>"CUBRT"</v>
      </c>
      <c r="F47" s="22" t="str">
        <f>VLOOKUP(C47,SOURCE!$S$3:$AA$2835,9,0)&amp;"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VLOOKUP(C47,SOURCE!S$6:Y$10014,7,0)</f>
        <v>62</v>
      </c>
      <c r="J47" s="28" t="str">
        <f>VLOOKUP(C47,SOURCE!S$6:Y$10014,6,0)</f>
        <v>CUBRT</v>
      </c>
      <c r="K47" s="29" t="str">
        <f t="shared" si="4"/>
        <v>CUBEx_UNDER_ROOT</v>
      </c>
      <c r="L47" s="39" t="str">
        <f>VLOOKUP(C47,SOURCE!S$6:Y$10014,2,0)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VLOOKUP(C48,SOURCE!$S$3:$Z$2835,8,0)</f>
        <v>ITM_XTHROOT</v>
      </c>
      <c r="E48" s="26" t="str">
        <f>CHAR(34)&amp;VLOOKUP(C48,SOURCE!$S$3:$Z$2835,6,0)&amp;CHAR(34)</f>
        <v>"XRTY"</v>
      </c>
      <c r="F48" s="22" t="str">
        <f>VLOOKUP(C48,SOURCE!$S$3:$AA$2835,9,0)&amp;"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VLOOKUP(C48,SOURCE!S$6:Y$10014,7,0)</f>
        <v>63</v>
      </c>
      <c r="J48" s="28" t="str">
        <f>VLOOKUP(C48,SOURCE!S$6:Y$10014,6,0)</f>
        <v>XRTY</v>
      </c>
      <c r="K48" s="29" t="str">
        <f t="shared" si="4"/>
        <v>xTH_ROOTy_UNDER_ROOT</v>
      </c>
      <c r="L48" s="39" t="str">
        <f>VLOOKUP(C48,SOURCE!S$6:Y$10014,2,0)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VLOOKUP(C49,SOURCE!$S$3:$Z$2835,8,0)</f>
        <v>ITM_2X</v>
      </c>
      <c r="E49" s="26" t="str">
        <f>CHAR(34)&amp;VLOOKUP(C49,SOURCE!$S$3:$Z$2835,6,0)&amp;CHAR(34)</f>
        <v>"2^X"</v>
      </c>
      <c r="F49" s="22" t="str">
        <f>VLOOKUP(C49,SOURCE!$S$3:$AA$2835,9,0)&amp;"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VLOOKUP(C49,SOURCE!S$6:Y$10014,7,0)</f>
        <v>64</v>
      </c>
      <c r="J49" s="28" t="str">
        <f>VLOOKUP(C49,SOURCE!S$6:Y$10014,6,0)</f>
        <v>2^X</v>
      </c>
      <c r="K49" s="29" t="str">
        <f t="shared" si="4"/>
        <v>2^x</v>
      </c>
      <c r="L49" s="39" t="str">
        <f>VLOOKUP(C49,SOURCE!S$6:Y$10014,2,0)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VLOOKUP(C50,SOURCE!$S$3:$Z$2835,8,0)</f>
        <v>ITM_EXP</v>
      </c>
      <c r="E50" s="26" t="str">
        <f>CHAR(34)&amp;VLOOKUP(C50,SOURCE!$S$3:$Z$2835,6,0)&amp;CHAR(34)</f>
        <v>"E^X"</v>
      </c>
      <c r="F50" s="22" t="str">
        <f>VLOOKUP(C50,SOURCE!$S$3:$AA$2835,9,0)&amp;"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VLOOKUP(C50,SOURCE!S$6:Y$10014,7,0)</f>
        <v>65</v>
      </c>
      <c r="J50" s="28" t="str">
        <f>VLOOKUP(C50,SOURCE!S$6:Y$10014,6,0)</f>
        <v>E^X</v>
      </c>
      <c r="K50" s="29" t="str">
        <f t="shared" si="4"/>
        <v>e^x</v>
      </c>
      <c r="L50" s="39" t="str">
        <f>VLOOKUP(C50,SOURCE!S$6:Y$10014,2,0)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VLOOKUP(C51,SOURCE!$S$3:$Z$2835,8,0)</f>
        <v>ITM_10x</v>
      </c>
      <c r="E51" s="26" t="str">
        <f>CHAR(34)&amp;VLOOKUP(C51,SOURCE!$S$3:$Z$2835,6,0)&amp;CHAR(34)</f>
        <v>"10^X"</v>
      </c>
      <c r="F51" s="22" t="str">
        <f>VLOOKUP(C51,SOURCE!$S$3:$AA$2835,9,0)&amp;"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VLOOKUP(C51,SOURCE!S$6:Y$10014,7,0)</f>
        <v>67</v>
      </c>
      <c r="J51" s="28" t="str">
        <f>VLOOKUP(C51,SOURCE!S$6:Y$10014,6,0)</f>
        <v>10^X</v>
      </c>
      <c r="K51" s="29" t="str">
        <f t="shared" si="4"/>
        <v>10^x</v>
      </c>
      <c r="L51" s="39" t="str">
        <f>VLOOKUP(C51,SOURCE!S$6:Y$10014,2,0)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VLOOKUP(C52,SOURCE!$S$3:$Z$2835,8,0)</f>
        <v>ITM_LOG2</v>
      </c>
      <c r="E52" s="26" t="str">
        <f>CHAR(34)&amp;VLOOKUP(C52,SOURCE!$S$3:$Z$2835,6,0)&amp;CHAR(34)</f>
        <v>"LOG2"</v>
      </c>
      <c r="F52" s="22" t="str">
        <f>VLOOKUP(C52,SOURCE!$S$3:$AA$2835,9,0)&amp;"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VLOOKUP(C52,SOURCE!S$6:Y$10014,7,0)</f>
        <v>68</v>
      </c>
      <c r="J52" s="28" t="str">
        <f>VLOOKUP(C52,SOURCE!S$6:Y$10014,6,0)</f>
        <v>LOG2</v>
      </c>
      <c r="K52" s="29" t="str">
        <f t="shared" si="4"/>
        <v>lbx</v>
      </c>
      <c r="L52" s="39" t="str">
        <f>VLOOKUP(C52,SOURCE!S$6:Y$10014,2,0)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VLOOKUP(C53,SOURCE!$S$3:$Z$2835,8,0)</f>
        <v>ITM_LN</v>
      </c>
      <c r="E53" s="26" t="str">
        <f>CHAR(34)&amp;VLOOKUP(C53,SOURCE!$S$3:$Z$2835,6,0)&amp;CHAR(34)</f>
        <v>"LN"</v>
      </c>
      <c r="F53" s="22" t="str">
        <f>VLOOKUP(C53,SOURCE!$S$3:$AA$2835,9,0)&amp;"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VLOOKUP(C53,SOURCE!S$6:Y$10014,7,0)</f>
        <v>69</v>
      </c>
      <c r="J53" s="28" t="str">
        <f>VLOOKUP(C53,SOURCE!S$6:Y$10014,6,0)</f>
        <v>LN</v>
      </c>
      <c r="K53" s="29" t="str">
        <f t="shared" si="4"/>
        <v>LN</v>
      </c>
      <c r="L53" s="39" t="str">
        <f>VLOOKUP(C53,SOURCE!S$6:Y$10014,2,0)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4"/>
      <c r="T53" s="144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VLOOKUP(C54,SOURCE!$S$3:$Z$2835,8,0)</f>
        <v>ITM_STOP</v>
      </c>
      <c r="E54" s="26" t="str">
        <f>CHAR(34)&amp;VLOOKUP(C54,SOURCE!$S$3:$Z$2835,6,0)&amp;CHAR(34)</f>
        <v>"STOP"</v>
      </c>
      <c r="F54" s="22" t="str">
        <f>VLOOKUP(C54,SOURCE!$S$3:$AA$2835,9,0)&amp;"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VLOOKUP(C54,SOURCE!S$6:Y$10014,7,0)</f>
        <v>70</v>
      </c>
      <c r="J54" s="28" t="str">
        <f>VLOOKUP(C54,SOURCE!S$6:Y$10014,6,0)</f>
        <v>STOP</v>
      </c>
      <c r="K54" s="29" t="str">
        <f t="shared" si="4"/>
        <v>R/S</v>
      </c>
      <c r="L54" s="39" t="str">
        <f>VLOOKUP(C54,SOURCE!S$6:Y$10014,2,0)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4"/>
      <c r="T54" s="144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VLOOKUP(C55,SOURCE!$S$3:$Z$2835,8,0)</f>
        <v>ITM_LOG10</v>
      </c>
      <c r="E55" s="26" t="str">
        <f>CHAR(34)&amp;VLOOKUP(C55,SOURCE!$S$3:$Z$2835,6,0)&amp;CHAR(34)</f>
        <v>"LOG10"</v>
      </c>
      <c r="F55" s="22" t="str">
        <f>VLOOKUP(C55,SOURCE!$S$3:$AA$2835,9,0)&amp;"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VLOOKUP(C55,SOURCE!S$6:Y$10014,7,0)</f>
        <v>71</v>
      </c>
      <c r="J55" s="28" t="str">
        <f>VLOOKUP(C55,SOURCE!S$6:Y$10014,6,0)</f>
        <v>LOG10</v>
      </c>
      <c r="K55" s="29" t="str">
        <f t="shared" si="4"/>
        <v>LOG</v>
      </c>
      <c r="L55" s="39" t="str">
        <f>VLOOKUP(C55,SOURCE!S$6:Y$10014,2,0)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5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VLOOKUP(C56,SOURCE!$S$3:$Z$2835,8,0)</f>
        <v>ITM_LOGXY</v>
      </c>
      <c r="E56" s="26" t="str">
        <f>CHAR(34)&amp;VLOOKUP(C56,SOURCE!$S$3:$Z$2835,6,0)&amp;CHAR(34)</f>
        <v>"LOGXY"</v>
      </c>
      <c r="F56" s="22" t="str">
        <f>VLOOKUP(C56,SOURCE!$S$3:$AA$2835,9,0)&amp;"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VLOOKUP(C56,SOURCE!S$6:Y$10014,7,0)</f>
        <v>72</v>
      </c>
      <c r="J56" s="28" t="str">
        <f>VLOOKUP(C56,SOURCE!S$6:Y$10014,6,0)</f>
        <v>LOGXY</v>
      </c>
      <c r="K56" s="29" t="str">
        <f t="shared" si="4"/>
        <v>logxy</v>
      </c>
      <c r="L56" s="39" t="str">
        <f>VLOOKUP(C56,SOURCE!S$6:Y$10014,2,0)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5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VLOOKUP(C57,SOURCE!$S$3:$Z$2835,8,0)</f>
        <v>ITM_1ONX</v>
      </c>
      <c r="E57" s="26" t="str">
        <f>CHAR(34)&amp;VLOOKUP(C57,SOURCE!$S$3:$Z$2835,6,0)&amp;CHAR(34)</f>
        <v>"1/X"</v>
      </c>
      <c r="F57" s="22" t="str">
        <f>VLOOKUP(C57,SOURCE!$S$3:$AA$2835,9,0)&amp;"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VLOOKUP(C57,SOURCE!S$6:Y$10014,7,0)</f>
        <v>73</v>
      </c>
      <c r="J57" s="28" t="str">
        <f>VLOOKUP(C57,SOURCE!S$6:Y$10014,6,0)</f>
        <v>1/X</v>
      </c>
      <c r="K57" s="29" t="str">
        <f t="shared" si="4"/>
        <v>1/x</v>
      </c>
      <c r="L57" s="39" t="str">
        <f>VLOOKUP(C57,SOURCE!S$6:Y$10014,2,0)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5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VLOOKUP(C58,SOURCE!$S$3:$Z$2835,8,0)</f>
        <v>ITM_cos</v>
      </c>
      <c r="E58" s="26" t="str">
        <f>CHAR(34)&amp;VLOOKUP(C58,SOURCE!$S$3:$Z$2835,6,0)&amp;CHAR(34)</f>
        <v>"COS"</v>
      </c>
      <c r="F58" s="22" t="str">
        <f>VLOOKUP(C58,SOURCE!$S$3:$AA$2835,9,0)&amp;"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VLOOKUP(C58,SOURCE!S$6:Y$10014,7,0)</f>
        <v>74</v>
      </c>
      <c r="J58" s="28" t="str">
        <f>VLOOKUP(C58,SOURCE!S$6:Y$10014,6,0)</f>
        <v>COS</v>
      </c>
      <c r="K58" s="29" t="str">
        <f t="shared" si="4"/>
        <v>COS</v>
      </c>
      <c r="L58" s="39" t="str">
        <f>VLOOKUP(C58,SOURCE!S$6:Y$10014,2,0)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5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VLOOKUP(C59,SOURCE!$S$3:$Z$2835,8,0)</f>
        <v>ITM_cosh</v>
      </c>
      <c r="E59" s="26" t="str">
        <f>CHAR(34)&amp;VLOOKUP(C59,SOURCE!$S$3:$Z$2835,6,0)&amp;CHAR(34)</f>
        <v>"COSH"</v>
      </c>
      <c r="F59" s="22" t="str">
        <f>VLOOKUP(C59,SOURCE!$S$3:$AA$2835,9,0)&amp;"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VLOOKUP(C59,SOURCE!S$6:Y$10014,7,0)</f>
        <v>75</v>
      </c>
      <c r="J59" s="28" t="str">
        <f>VLOOKUP(C59,SOURCE!S$6:Y$10014,6,0)</f>
        <v>COSH</v>
      </c>
      <c r="K59" s="29" t="str">
        <f t="shared" si="4"/>
        <v>cosh</v>
      </c>
      <c r="L59" s="39" t="str">
        <f>VLOOKUP(C59,SOURCE!S$6:Y$10014,2,0)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VLOOKUP(C60,SOURCE!$S$3:$Z$2835,8,0)</f>
        <v>ITM_sin</v>
      </c>
      <c r="E60" s="26" t="str">
        <f>CHAR(34)&amp;VLOOKUP(C60,SOURCE!$S$3:$Z$2835,6,0)&amp;CHAR(34)</f>
        <v>"SIN"</v>
      </c>
      <c r="F60" s="22" t="str">
        <f>VLOOKUP(C60,SOURCE!$S$3:$AA$2835,9,0)&amp;"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VLOOKUP(C60,SOURCE!S$6:Y$10014,7,0)</f>
        <v>76</v>
      </c>
      <c r="J60" s="28" t="str">
        <f>VLOOKUP(C60,SOURCE!S$6:Y$10014,6,0)</f>
        <v>SIN</v>
      </c>
      <c r="K60" s="29" t="str">
        <f t="shared" si="4"/>
        <v>SIN</v>
      </c>
      <c r="L60" s="39" t="str">
        <f>VLOOKUP(C60,SOURCE!S$6:Y$10014,2,0)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4"/>
      <c r="T60" s="144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VLOOKUP(C61,SOURCE!$S$3:$Z$2835,8,0)</f>
        <v>ITM_KEYQ</v>
      </c>
      <c r="E61" s="26" t="str">
        <f>CHAR(34)&amp;VLOOKUP(C61,SOURCE!$S$3:$Z$2835,6,0)&amp;CHAR(34)</f>
        <v>"KEY?"</v>
      </c>
      <c r="F61" s="22" t="str">
        <f>VLOOKUP(C61,SOURCE!$S$3:$AA$2835,9,0)&amp;"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VLOOKUP(C61,SOURCE!S$6:Y$10014,7,0)</f>
        <v>77</v>
      </c>
      <c r="J61" s="28" t="str">
        <f>VLOOKUP(C61,SOURCE!S$6:Y$10014,6,0)</f>
        <v>KEY?</v>
      </c>
      <c r="K61" s="29" t="str">
        <f t="shared" si="4"/>
        <v>KEY?</v>
      </c>
      <c r="L61" s="39" t="str">
        <f>VLOOKUP(C61,SOURCE!S$6:Y$10014,2,0)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42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VLOOKUP(C62,SOURCE!$S$3:$Z$2835,8,0)</f>
        <v>ITM_sinh</v>
      </c>
      <c r="E62" s="26" t="str">
        <f>CHAR(34)&amp;VLOOKUP(C62,SOURCE!$S$3:$Z$2835,6,0)&amp;CHAR(34)</f>
        <v>"SINH"</v>
      </c>
      <c r="F62" s="22" t="str">
        <f>VLOOKUP(C62,SOURCE!$S$3:$AA$2835,9,0)&amp;"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VLOOKUP(C62,SOURCE!S$6:Y$10014,7,0)</f>
        <v>78</v>
      </c>
      <c r="J62" s="28" t="str">
        <f>VLOOKUP(C62,SOURCE!S$6:Y$10014,6,0)</f>
        <v>SINH</v>
      </c>
      <c r="K62" s="29" t="str">
        <f t="shared" si="4"/>
        <v>sinh</v>
      </c>
      <c r="L62" s="39" t="str">
        <f>VLOOKUP(C62,SOURCE!S$6:Y$10014,2,0)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42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VLOOKUP(C63,SOURCE!$S$3:$Z$2835,8,0)</f>
        <v>ITM_tan</v>
      </c>
      <c r="E63" s="26" t="str">
        <f>CHAR(34)&amp;VLOOKUP(C63,SOURCE!$S$3:$Z$2835,6,0)&amp;CHAR(34)</f>
        <v>"TAN"</v>
      </c>
      <c r="F63" s="22" t="str">
        <f>VLOOKUP(C63,SOURCE!$S$3:$AA$2835,9,0)&amp;"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VLOOKUP(C63,SOURCE!S$6:Y$10014,7,0)</f>
        <v>79</v>
      </c>
      <c r="J63" s="28" t="str">
        <f>VLOOKUP(C63,SOURCE!S$6:Y$10014,6,0)</f>
        <v>TAN</v>
      </c>
      <c r="K63" s="29" t="str">
        <f t="shared" si="4"/>
        <v>TAN</v>
      </c>
      <c r="L63" s="39" t="str">
        <f>VLOOKUP(C63,SOURCE!S$6:Y$10014,2,0)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VLOOKUP(C64,SOURCE!$S$3:$Z$2835,8,0)</f>
        <v>ITM_tanh</v>
      </c>
      <c r="E64" s="26" t="str">
        <f>CHAR(34)&amp;VLOOKUP(C64,SOURCE!$S$3:$Z$2835,6,0)&amp;CHAR(34)</f>
        <v>"TANH"</v>
      </c>
      <c r="F64" s="22" t="str">
        <f>VLOOKUP(C64,SOURCE!$S$3:$AA$2835,9,0)&amp;"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VLOOKUP(C64,SOURCE!S$6:Y$10014,7,0)</f>
        <v>80</v>
      </c>
      <c r="J64" s="28" t="str">
        <f>VLOOKUP(C64,SOURCE!S$6:Y$10014,6,0)</f>
        <v>TANH</v>
      </c>
      <c r="K64" s="29" t="str">
        <f t="shared" si="4"/>
        <v>tanh</v>
      </c>
      <c r="L64" s="39" t="str">
        <f>VLOOKUP(C64,SOURCE!S$6:Y$10014,2,0)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4"/>
      <c r="T64" s="144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VLOOKUP(C65,SOURCE!$S$3:$Z$2835,8,0)</f>
        <v>ITM_arccos</v>
      </c>
      <c r="E65" s="26" t="str">
        <f>CHAR(34)&amp;VLOOKUP(C65,SOURCE!$S$3:$Z$2835,6,0)&amp;CHAR(34)</f>
        <v>"ARCCOS"</v>
      </c>
      <c r="F65" s="22" t="str">
        <f>VLOOKUP(C65,SOURCE!$S$3:$AA$2835,9,0)&amp;"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VLOOKUP(C65,SOURCE!S$6:Y$10014,7,0)</f>
        <v>81</v>
      </c>
      <c r="J65" s="28" t="str">
        <f>VLOOKUP(C65,SOURCE!S$6:Y$10014,6,0)</f>
        <v>ARCCOS</v>
      </c>
      <c r="K65" s="29" t="str">
        <f t="shared" si="4"/>
        <v>ACOS</v>
      </c>
      <c r="L65" s="39" t="str">
        <f>VLOOKUP(C65,SOURCE!S$6:Y$10014,2,0)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42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VLOOKUP(C66,SOURCE!$S$3:$Z$2835,8,0)</f>
        <v>ITM_arcosh</v>
      </c>
      <c r="E66" s="26" t="str">
        <f>CHAR(34)&amp;VLOOKUP(C66,SOURCE!$S$3:$Z$2835,6,0)&amp;CHAR(34)</f>
        <v>"ARCCOSH"</v>
      </c>
      <c r="F66" s="22" t="str">
        <f>VLOOKUP(C66,SOURCE!$S$3:$AA$2835,9,0)&amp;"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VLOOKUP(C66,SOURCE!S$6:Y$10014,7,0)</f>
        <v>82</v>
      </c>
      <c r="J66" s="28" t="str">
        <f>VLOOKUP(C66,SOURCE!S$6:Y$10014,6,0)</f>
        <v>ARCCOSH</v>
      </c>
      <c r="K66" s="29" t="str">
        <f t="shared" si="4"/>
        <v>arcosh</v>
      </c>
      <c r="L66" s="39" t="str">
        <f>VLOOKUP(C66,SOURCE!S$6:Y$10014,2,0)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4"/>
      <c r="T66" s="144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VLOOKUP(C67,SOURCE!$S$3:$Z$2835,8,0)</f>
        <v>ITM_arcsin</v>
      </c>
      <c r="E67" s="26" t="str">
        <f>CHAR(34)&amp;VLOOKUP(C67,SOURCE!$S$3:$Z$2835,6,0)&amp;CHAR(34)</f>
        <v>"ARCSIN"</v>
      </c>
      <c r="F67" s="22" t="str">
        <f>VLOOKUP(C67,SOURCE!$S$3:$AA$2835,9,0)&amp;"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VLOOKUP(C67,SOURCE!S$6:Y$10014,7,0)</f>
        <v>83</v>
      </c>
      <c r="J67" s="28" t="str">
        <f>VLOOKUP(C67,SOURCE!S$6:Y$10014,6,0)</f>
        <v>ARCSIN</v>
      </c>
      <c r="K67" s="29" t="str">
        <f t="shared" si="4"/>
        <v>ASIN</v>
      </c>
      <c r="L67" s="39" t="str">
        <f>VLOOKUP(C67,SOURCE!S$6:Y$10014,2,0)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4"/>
      <c r="T67" s="144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VLOOKUP(C68,SOURCE!$S$3:$Z$2835,8,0)</f>
        <v>ITM_arsinh</v>
      </c>
      <c r="E68" s="26" t="str">
        <f>CHAR(34)&amp;VLOOKUP(C68,SOURCE!$S$3:$Z$2835,6,0)&amp;CHAR(34)</f>
        <v>"ARCSINH"</v>
      </c>
      <c r="F68" s="22" t="str">
        <f>VLOOKUP(C68,SOURCE!$S$3:$AA$2835,9,0)&amp;"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VLOOKUP(C68,SOURCE!S$6:Y$10014,7,0)</f>
        <v>84</v>
      </c>
      <c r="J68" s="28" t="str">
        <f>VLOOKUP(C68,SOURCE!S$6:Y$10014,6,0)</f>
        <v>ARCSINH</v>
      </c>
      <c r="K68" s="29" t="str">
        <f t="shared" si="4"/>
        <v>arsinh</v>
      </c>
      <c r="L68" s="39" t="str">
        <f>VLOOKUP(C68,SOURCE!S$6:Y$10014,2,0)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4"/>
      <c r="T68" s="144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VLOOKUP(C69,SOURCE!$S$3:$Z$2835,8,0)</f>
        <v>ITM_arctan</v>
      </c>
      <c r="E69" s="26" t="str">
        <f>CHAR(34)&amp;VLOOKUP(C69,SOURCE!$S$3:$Z$2835,6,0)&amp;CHAR(34)</f>
        <v>"ARCTAN"</v>
      </c>
      <c r="F69" s="22" t="str">
        <f>VLOOKUP(C69,SOURCE!$S$3:$AA$2835,9,0)&amp;"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VLOOKUP(C69,SOURCE!S$6:Y$10014,7,0)</f>
        <v>85</v>
      </c>
      <c r="J69" s="28" t="str">
        <f>VLOOKUP(C69,SOURCE!S$6:Y$10014,6,0)</f>
        <v>ARCTAN</v>
      </c>
      <c r="K69" s="29" t="str">
        <f t="shared" si="4"/>
        <v>ATAN</v>
      </c>
      <c r="L69" s="39" t="str">
        <f>VLOOKUP(C69,SOURCE!S$6:Y$10014,2,0)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42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VLOOKUP(C70,SOURCE!$S$3:$Z$2835,8,0)</f>
        <v>ITM_artanh</v>
      </c>
      <c r="E70" s="26" t="str">
        <f>CHAR(34)&amp;VLOOKUP(C70,SOURCE!$S$3:$Z$2835,6,0)&amp;CHAR(34)</f>
        <v>"ARCTANH"</v>
      </c>
      <c r="F70" s="22" t="str">
        <f>VLOOKUP(C70,SOURCE!$S$3:$AA$2835,9,0)&amp;"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VLOOKUP(C70,SOURCE!S$6:Y$10014,7,0)</f>
        <v>86</v>
      </c>
      <c r="J70" s="28" t="str">
        <f>VLOOKUP(C70,SOURCE!S$6:Y$10014,6,0)</f>
        <v>ARCTANH</v>
      </c>
      <c r="K70" s="29" t="str">
        <f t="shared" si="4"/>
        <v>artanh</v>
      </c>
      <c r="L70" s="39" t="str">
        <f>VLOOKUP(C70,SOURCE!S$6:Y$10014,2,0)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42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VLOOKUP(C71,SOURCE!$S$3:$Z$2835,8,0)</f>
        <v>ITM_CEIL</v>
      </c>
      <c r="E71" s="26" t="str">
        <f>CHAR(34)&amp;VLOOKUP(C71,SOURCE!$S$3:$Z$2835,6,0)&amp;CHAR(34)</f>
        <v>"CEIL"</v>
      </c>
      <c r="F71" s="22" t="str">
        <f>VLOOKUP(C71,SOURCE!$S$3:$AA$2835,9,0)&amp;"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VLOOKUP(C71,SOURCE!S$6:Y$10014,7,0)</f>
        <v>87</v>
      </c>
      <c r="J71" s="28" t="str">
        <f>VLOOKUP(C71,SOURCE!S$6:Y$10014,6,0)</f>
        <v>CEIL</v>
      </c>
      <c r="K71" s="29" t="str">
        <f t="shared" si="4"/>
        <v>CEIL</v>
      </c>
      <c r="L71" s="39" t="str">
        <f>VLOOKUP(C71,SOURCE!S$6:Y$10014,2,0)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42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VLOOKUP(C72,SOURCE!$S$3:$Z$2835,8,0)</f>
        <v>ITM_FLOOR</v>
      </c>
      <c r="E72" s="26" t="str">
        <f>CHAR(34)&amp;VLOOKUP(C72,SOURCE!$S$3:$Z$2835,6,0)&amp;CHAR(34)</f>
        <v>"FLOOR"</v>
      </c>
      <c r="F72" s="22" t="str">
        <f>VLOOKUP(C72,SOURCE!$S$3:$AA$2835,9,0)&amp;"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VLOOKUP(C72,SOURCE!S$6:Y$10014,7,0)</f>
        <v>88</v>
      </c>
      <c r="J72" s="28" t="str">
        <f>VLOOKUP(C72,SOURCE!S$6:Y$10014,6,0)</f>
        <v>FLOOR</v>
      </c>
      <c r="K72" s="29" t="str">
        <f t="shared" si="4"/>
        <v>FLOOR</v>
      </c>
      <c r="L72" s="39" t="str">
        <f>VLOOKUP(C72,SOURCE!S$6:Y$10014,2,0)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4"/>
      <c r="T72" s="144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VLOOKUP(C73,SOURCE!$S$3:$Z$2835,8,0)</f>
        <v>ITM_GCD</v>
      </c>
      <c r="E73" s="26" t="str">
        <f>CHAR(34)&amp;VLOOKUP(C73,SOURCE!$S$3:$Z$2835,6,0)&amp;CHAR(34)</f>
        <v>"GCD"</v>
      </c>
      <c r="F73" s="22" t="str">
        <f>VLOOKUP(C73,SOURCE!$S$3:$AA$2835,9,0)&amp;"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VLOOKUP(C73,SOURCE!S$6:Y$10014,7,0)</f>
        <v>89</v>
      </c>
      <c r="J73" s="28" t="str">
        <f>VLOOKUP(C73,SOURCE!S$6:Y$10014,6,0)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VLOOKUP(C73,SOURCE!S$6:Y$10014,2,0)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4"/>
      <c r="T73" s="144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VLOOKUP(C74,SOURCE!$S$3:$Z$2835,8,0)</f>
        <v>ITM_LCM</v>
      </c>
      <c r="E74" s="26" t="str">
        <f>CHAR(34)&amp;VLOOKUP(C74,SOURCE!$S$3:$Z$2835,6,0)&amp;CHAR(34)</f>
        <v>"LCM"</v>
      </c>
      <c r="F74" s="22" t="str">
        <f>VLOOKUP(C74,SOURCE!$S$3:$AA$2835,9,0)&amp;"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VLOOKUP(C74,SOURCE!S$6:Y$10014,7,0)</f>
        <v>90</v>
      </c>
      <c r="J74" s="28" t="str">
        <f>VLOOKUP(C74,SOURCE!S$6:Y$10014,6,0)</f>
        <v>LCM</v>
      </c>
      <c r="K74" s="29" t="str">
        <f t="shared" si="9"/>
        <v>LCM</v>
      </c>
      <c r="L74" s="39" t="str">
        <f>VLOOKUP(C74,SOURCE!S$6:Y$10014,2,0)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4"/>
      <c r="T74" s="144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VLOOKUP(C75,SOURCE!$S$3:$Z$2835,8,0)</f>
        <v>ITM_DEC</v>
      </c>
      <c r="E75" s="26" t="str">
        <f>CHAR(34)&amp;VLOOKUP(C75,SOURCE!$S$3:$Z$2835,6,0)&amp;CHAR(34)</f>
        <v>"DEC"</v>
      </c>
      <c r="F75" s="22" t="str">
        <f>VLOOKUP(C75,SOURCE!$S$3:$AA$2835,9,0)&amp;"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VLOOKUP(C75,SOURCE!S$6:Y$10014,7,0)</f>
        <v>91</v>
      </c>
      <c r="J75" s="28" t="str">
        <f>VLOOKUP(C75,SOURCE!S$6:Y$10014,6,0)</f>
        <v>DEC</v>
      </c>
      <c r="K75" s="29" t="str">
        <f t="shared" si="9"/>
        <v>DEC</v>
      </c>
      <c r="L75" s="39" t="str">
        <f>VLOOKUP(C75,SOURCE!S$6:Y$10014,2,0)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4"/>
      <c r="T75" s="144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VLOOKUP(C76,SOURCE!$S$3:$Z$2835,8,0)</f>
        <v>ITM_INC</v>
      </c>
      <c r="E76" s="26" t="str">
        <f>CHAR(34)&amp;VLOOKUP(C76,SOURCE!$S$3:$Z$2835,6,0)&amp;CHAR(34)</f>
        <v>"INC"</v>
      </c>
      <c r="F76" s="22" t="str">
        <f>VLOOKUP(C76,SOURCE!$S$3:$AA$2835,9,0)&amp;"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VLOOKUP(C76,SOURCE!S$6:Y$10014,7,0)</f>
        <v>92</v>
      </c>
      <c r="J76" s="28" t="str">
        <f>VLOOKUP(C76,SOURCE!S$6:Y$10014,6,0)</f>
        <v>INC</v>
      </c>
      <c r="K76" s="29" t="str">
        <f t="shared" si="9"/>
        <v>INC</v>
      </c>
      <c r="L76" s="39" t="str">
        <f>VLOOKUP(C76,SOURCE!S$6:Y$10014,2,0)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4"/>
      <c r="T76" s="144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VLOOKUP(C77,SOURCE!$S$3:$Z$2835,8,0)</f>
        <v>ITM_IP</v>
      </c>
      <c r="E77" s="26" t="str">
        <f>CHAR(34)&amp;VLOOKUP(C77,SOURCE!$S$3:$Z$2835,6,0)&amp;CHAR(34)</f>
        <v>"IP"</v>
      </c>
      <c r="F77" s="22" t="str">
        <f>VLOOKUP(C77,SOURCE!$S$3:$AA$2835,9,0)&amp;"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VLOOKUP(C77,SOURCE!S$6:Y$10014,7,0)</f>
        <v>93</v>
      </c>
      <c r="J77" s="28" t="str">
        <f>VLOOKUP(C77,SOURCE!S$6:Y$10014,6,0)</f>
        <v>IP</v>
      </c>
      <c r="K77" s="29" t="str">
        <f t="shared" si="9"/>
        <v>IP</v>
      </c>
      <c r="L77" s="39" t="str">
        <f>VLOOKUP(C77,SOURCE!S$6:Y$10014,2,0)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4"/>
      <c r="T77" s="144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VLOOKUP(C78,SOURCE!$S$3:$Z$2835,8,0)</f>
        <v>ITM_FP</v>
      </c>
      <c r="E78" s="26" t="str">
        <f>CHAR(34)&amp;VLOOKUP(C78,SOURCE!$S$3:$Z$2835,6,0)&amp;CHAR(34)</f>
        <v>"FP"</v>
      </c>
      <c r="F78" s="22" t="str">
        <f>VLOOKUP(C78,SOURCE!$S$3:$AA$2835,9,0)&amp;"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VLOOKUP(C78,SOURCE!S$6:Y$10014,7,0)</f>
        <v>94</v>
      </c>
      <c r="J78" s="28" t="str">
        <f>VLOOKUP(C78,SOURCE!S$6:Y$10014,6,0)</f>
        <v>FP</v>
      </c>
      <c r="K78" s="29" t="str">
        <f t="shared" si="9"/>
        <v>FP</v>
      </c>
      <c r="L78" s="39" t="str">
        <f>VLOOKUP(C78,SOURCE!S$6:Y$10014,2,0)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VLOOKUP(C79,SOURCE!$S$3:$Z$2835,8,0)</f>
        <v>ITM_ADD</v>
      </c>
      <c r="E79" s="26" t="str">
        <f>CHAR(34)&amp;VLOOKUP(C79,SOURCE!$S$3:$Z$2835,6,0)&amp;CHAR(34)</f>
        <v>"+"</v>
      </c>
      <c r="F79" s="22" t="str">
        <f>VLOOKUP(C79,SOURCE!$S$3:$AA$2835,9,0)&amp;"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VLOOKUP(C79,SOURCE!S$6:Y$10014,7,0)</f>
        <v>95</v>
      </c>
      <c r="J79" s="28" t="str">
        <f>VLOOKUP(C79,SOURCE!S$6:Y$10014,6,0)</f>
        <v>+</v>
      </c>
      <c r="K79" s="29" t="str">
        <f t="shared" si="9"/>
        <v>+</v>
      </c>
      <c r="L79" s="39" t="str">
        <f>VLOOKUP(C79,SOURCE!S$6:Y$10014,2,0)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4"/>
      <c r="T79" s="144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VLOOKUP(C80,SOURCE!$S$3:$Z$2835,8,0)</f>
        <v>ITM_SUB</v>
      </c>
      <c r="E80" s="26" t="str">
        <f>CHAR(34)&amp;VLOOKUP(C80,SOURCE!$S$3:$Z$2835,6,0)&amp;CHAR(34)</f>
        <v>"-"</v>
      </c>
      <c r="F80" s="22" t="str">
        <f>VLOOKUP(C80,SOURCE!$S$3:$AA$2835,9,0)&amp;"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VLOOKUP(C80,SOURCE!S$6:Y$10014,7,0)</f>
        <v>96</v>
      </c>
      <c r="J80" s="28" t="str">
        <f>VLOOKUP(C80,SOURCE!S$6:Y$10014,6,0)</f>
        <v>-</v>
      </c>
      <c r="K80" s="29" t="str">
        <f t="shared" si="9"/>
        <v>-</v>
      </c>
      <c r="L80" s="39" t="str">
        <f>VLOOKUP(C80,SOURCE!S$6:Y$10014,2,0)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4"/>
      <c r="T80" s="144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VLOOKUP(C81,SOURCE!$S$3:$Z$2835,8,0)</f>
        <v>ITM_CHS</v>
      </c>
      <c r="E81" s="26" t="str">
        <f>CHAR(34)&amp;VLOOKUP(C81,SOURCE!$S$3:$Z$2835,6,0)&amp;CHAR(34)</f>
        <v>"CHS"</v>
      </c>
      <c r="F81" s="22" t="str">
        <f>VLOOKUP(C81,SOURCE!$S$3:$AA$2835,9,0)&amp;"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VLOOKUP(C81,SOURCE!S$6:Y$10014,7,0)</f>
        <v>97</v>
      </c>
      <c r="J81" s="28" t="str">
        <f>VLOOKUP(C81,SOURCE!S$6:Y$10014,6,0)</f>
        <v>CHS</v>
      </c>
      <c r="K81" s="29" t="str">
        <f t="shared" si="9"/>
        <v>CHS</v>
      </c>
      <c r="L81" s="39" t="str">
        <f>VLOOKUP(C81,SOURCE!S$6:Y$10014,2,0)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4"/>
      <c r="T81" s="144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VLOOKUP(C82,SOURCE!$S$3:$Z$2835,8,0)</f>
        <v>ITM_MULT</v>
      </c>
      <c r="E82" s="26" t="str">
        <f>CHAR(34)&amp;VLOOKUP(C82,SOURCE!$S$3:$Z$2835,6,0)&amp;CHAR(34)</f>
        <v>"*"</v>
      </c>
      <c r="F82" s="22" t="str">
        <f>VLOOKUP(C82,SOURCE!$S$3:$AA$2835,9,0)&amp;"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VLOOKUP(C82,SOURCE!S$6:Y$10014,7,0)</f>
        <v>98</v>
      </c>
      <c r="J82" s="28" t="str">
        <f>VLOOKUP(C82,SOURCE!S$6:Y$10014,6,0)</f>
        <v>*</v>
      </c>
      <c r="K82" s="29" t="str">
        <f t="shared" si="9"/>
        <v>CROSS</v>
      </c>
      <c r="L82" s="39" t="str">
        <f>VLOOKUP(C82,SOURCE!S$6:Y$10014,2,0)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4"/>
      <c r="T82" s="144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VLOOKUP(C83,SOURCE!$S$3:$Z$2835,8,0)</f>
        <v>ITM_DIV</v>
      </c>
      <c r="E83" s="26" t="str">
        <f>CHAR(34)&amp;VLOOKUP(C83,SOURCE!$S$3:$Z$2835,6,0)&amp;CHAR(34)</f>
        <v>"/"</v>
      </c>
      <c r="F83" s="22" t="str">
        <f>VLOOKUP(C83,SOURCE!$S$3:$AA$2835,9,0)&amp;"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VLOOKUP(C83,SOURCE!S$6:Y$10014,7,0)</f>
        <v>99</v>
      </c>
      <c r="J83" s="28" t="str">
        <f>VLOOKUP(C83,SOURCE!S$6:Y$10014,6,0)</f>
        <v>/</v>
      </c>
      <c r="K83" s="29" t="str">
        <f t="shared" si="9"/>
        <v>/</v>
      </c>
      <c r="L83" s="39" t="str">
        <f>VLOOKUP(C83,SOURCE!S$6:Y$10014,2,0)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4"/>
      <c r="T83" s="144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VLOOKUP(C84,SOURCE!$S$3:$Z$2835,8,0)</f>
        <v>ITM_IDIV</v>
      </c>
      <c r="E84" s="26" t="str">
        <f>CHAR(34)&amp;VLOOKUP(C84,SOURCE!$S$3:$Z$2835,6,0)&amp;CHAR(34)</f>
        <v>"IDIV"</v>
      </c>
      <c r="F84" s="22" t="str">
        <f>VLOOKUP(C84,SOURCE!$S$3:$AA$2835,9,0)&amp;"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VLOOKUP(C84,SOURCE!S$6:Y$10014,7,0)</f>
        <v>100</v>
      </c>
      <c r="J84" s="28" t="str">
        <f>VLOOKUP(C84,SOURCE!S$6:Y$10014,6,0)</f>
        <v>IDIV</v>
      </c>
      <c r="K84" s="29" t="str">
        <f t="shared" si="9"/>
        <v>IDIV</v>
      </c>
      <c r="L84" s="39" t="str">
        <f>VLOOKUP(C84,SOURCE!S$6:Y$10014,2,0)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4"/>
      <c r="T84" s="144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VLOOKUP(C85,SOURCE!$S$3:$Z$2835,8,0)</f>
        <v>ITM_VIEW</v>
      </c>
      <c r="E85" s="26" t="str">
        <f>CHAR(34)&amp;VLOOKUP(C85,SOURCE!$S$3:$Z$2835,6,0)&amp;CHAR(34)</f>
        <v>"VIEW"</v>
      </c>
      <c r="F85" s="22" t="str">
        <f>VLOOKUP(C85,SOURCE!$S$3:$AA$2835,9,0)&amp;"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VLOOKUP(C85,SOURCE!S$6:Y$10014,7,0)</f>
        <v>101</v>
      </c>
      <c r="J85" s="28" t="str">
        <f>VLOOKUP(C85,SOURCE!S$6:Y$10014,6,0)</f>
        <v>VIEW</v>
      </c>
      <c r="K85" s="29" t="str">
        <f t="shared" si="9"/>
        <v>VIEW</v>
      </c>
      <c r="L85" s="39" t="str">
        <f>VLOOKUP(C85,SOURCE!S$6:Y$10014,2,0)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4"/>
      <c r="T85" s="144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VLOOKUP(C86,SOURCE!$S$3:$Z$2835,8,0)</f>
        <v>ITM_MOD</v>
      </c>
      <c r="E86" s="26" t="str">
        <f>CHAR(34)&amp;VLOOKUP(C86,SOURCE!$S$3:$Z$2835,6,0)&amp;CHAR(34)</f>
        <v>"MOD"</v>
      </c>
      <c r="F86" s="22" t="str">
        <f>VLOOKUP(C86,SOURCE!$S$3:$AA$2835,9,0)&amp;"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VLOOKUP(C86,SOURCE!S$6:Y$10014,7,0)</f>
        <v>102</v>
      </c>
      <c r="J86" s="28" t="str">
        <f>VLOOKUP(C86,SOURCE!S$6:Y$10014,6,0)</f>
        <v>MOD</v>
      </c>
      <c r="K86" s="29" t="str">
        <f t="shared" si="9"/>
        <v>MOD</v>
      </c>
      <c r="L86" s="39" t="str">
        <f>VLOOKUP(C86,SOURCE!S$6:Y$10014,2,0)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4"/>
      <c r="T86" s="144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VLOOKUP(C87,SOURCE!$S$3:$Z$2835,8,0)</f>
        <v>ITM_MAX</v>
      </c>
      <c r="E87" s="26" t="str">
        <f>CHAR(34)&amp;VLOOKUP(C87,SOURCE!$S$3:$Z$2835,6,0)&amp;CHAR(34)</f>
        <v>"MAX"</v>
      </c>
      <c r="F87" s="22" t="str">
        <f>VLOOKUP(C87,SOURCE!$S$3:$AA$2835,9,0)&amp;"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VLOOKUP(C87,SOURCE!S$6:Y$10014,7,0)</f>
        <v>103</v>
      </c>
      <c r="J87" s="28" t="str">
        <f>VLOOKUP(C87,SOURCE!S$6:Y$10014,6,0)</f>
        <v>MAX</v>
      </c>
      <c r="K87" s="29" t="str">
        <f t="shared" si="9"/>
        <v>max</v>
      </c>
      <c r="L87" s="39" t="str">
        <f>VLOOKUP(C87,SOURCE!S$6:Y$10014,2,0)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4"/>
      <c r="T87" s="144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VLOOKUP(C88,SOURCE!$S$3:$Z$2835,8,0)</f>
        <v>ITM_MIN</v>
      </c>
      <c r="E88" s="26" t="str">
        <f>CHAR(34)&amp;VLOOKUP(C88,SOURCE!$S$3:$Z$2835,6,0)&amp;CHAR(34)</f>
        <v>"MIN"</v>
      </c>
      <c r="F88" s="22" t="str">
        <f>VLOOKUP(C88,SOURCE!$S$3:$AA$2835,9,0)&amp;"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VLOOKUP(C88,SOURCE!S$6:Y$10014,7,0)</f>
        <v>104</v>
      </c>
      <c r="J88" s="28" t="str">
        <f>VLOOKUP(C88,SOURCE!S$6:Y$10014,6,0)</f>
        <v>MIN</v>
      </c>
      <c r="K88" s="29" t="str">
        <f t="shared" si="9"/>
        <v>min</v>
      </c>
      <c r="L88" s="39" t="str">
        <f>VLOOKUP(C88,SOURCE!S$6:Y$10014,2,0)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4"/>
      <c r="T88" s="144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VLOOKUP(C89,SOURCE!$S$3:$Z$2835,8,0)</f>
        <v>ITM_MAGNITUDE</v>
      </c>
      <c r="E89" s="26" t="str">
        <f>CHAR(34)&amp;VLOOKUP(C89,SOURCE!$S$3:$Z$2835,6,0)&amp;CHAR(34)</f>
        <v>"ABS"</v>
      </c>
      <c r="F89" s="22" t="str">
        <f>VLOOKUP(C89,SOURCE!$S$3:$AA$2835,9,0)&amp;"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VLOOKUP(C89,SOURCE!S$6:Y$10014,7,0)</f>
        <v>105</v>
      </c>
      <c r="J89" s="28" t="str">
        <f>VLOOKUP(C89,SOURCE!S$6:Y$10014,6,0)</f>
        <v>ABS</v>
      </c>
      <c r="K89" s="29" t="str">
        <f t="shared" si="9"/>
        <v>|x|</v>
      </c>
      <c r="L89" s="39" t="str">
        <f>VLOOKUP(C89,SOURCE!S$6:Y$10014,2,0)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4"/>
      <c r="T89" s="144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VLOOKUP(C90,SOURCE!$S$3:$Z$2835,8,0)</f>
        <v>ITM_NEIGHB</v>
      </c>
      <c r="E90" s="26" t="str">
        <f>CHAR(34)&amp;VLOOKUP(C90,SOURCE!$S$3:$Z$2835,6,0)&amp;CHAR(34)</f>
        <v>"NEIGHB"</v>
      </c>
      <c r="F90" s="22" t="str">
        <f>VLOOKUP(C90,SOURCE!$S$3:$AA$2835,9,0)&amp;"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VLOOKUP(C90,SOURCE!S$6:Y$10014,7,0)</f>
        <v>106</v>
      </c>
      <c r="J90" s="28" t="str">
        <f>VLOOKUP(C90,SOURCE!S$6:Y$10014,6,0)</f>
        <v>NEIGHB</v>
      </c>
      <c r="K90" s="29" t="str">
        <f t="shared" si="9"/>
        <v>NEIGHB</v>
      </c>
      <c r="L90" s="39" t="str">
        <f>VLOOKUP(C90,SOURCE!S$6:Y$10014,2,0)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4"/>
      <c r="T90" s="144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VLOOKUP(C91,SOURCE!$S$3:$Z$2835,8,0)</f>
        <v>ITM_NEXTP</v>
      </c>
      <c r="E91" s="26" t="str">
        <f>CHAR(34)&amp;VLOOKUP(C91,SOURCE!$S$3:$Z$2835,6,0)&amp;CHAR(34)</f>
        <v>"NEXTP"</v>
      </c>
      <c r="F91" s="22" t="str">
        <f>VLOOKUP(C91,SOURCE!$S$3:$AA$2835,9,0)&amp;"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VLOOKUP(C91,SOURCE!S$6:Y$10014,7,0)</f>
        <v>107</v>
      </c>
      <c r="J91" s="28" t="str">
        <f>VLOOKUP(C91,SOURCE!S$6:Y$10014,6,0)</f>
        <v>NEXTP</v>
      </c>
      <c r="K91" s="29" t="str">
        <f t="shared" si="9"/>
        <v>NEXTP</v>
      </c>
      <c r="L91" s="39" t="str">
        <f>VLOOKUP(C91,SOURCE!S$6:Y$10014,2,0)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4"/>
      <c r="T91" s="144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VLOOKUP(C92,SOURCE!$S$3:$Z$2835,8,0)</f>
        <v>ITM_XFACT</v>
      </c>
      <c r="E92" s="26" t="str">
        <f>CHAR(34)&amp;VLOOKUP(C92,SOURCE!$S$3:$Z$2835,6,0)&amp;CHAR(34)</f>
        <v>"X!"</v>
      </c>
      <c r="F92" s="22" t="str">
        <f>VLOOKUP(C92,SOURCE!$S$3:$AA$2835,9,0)&amp;"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VLOOKUP(C92,SOURCE!S$6:Y$10014,7,0)</f>
        <v>108</v>
      </c>
      <c r="J92" s="28" t="str">
        <f>VLOOKUP(C92,SOURCE!S$6:Y$10014,6,0)</f>
        <v>X!</v>
      </c>
      <c r="K92" s="29" t="str">
        <f t="shared" si="9"/>
        <v>x!</v>
      </c>
      <c r="L92" s="39" t="str">
        <f>VLOOKUP(C92,SOURCE!S$6:Y$10014,2,0)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4"/>
      <c r="T92" s="144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VLOOKUP(C93,SOURCE!$S$3:$Z$2835,8,0)</f>
        <v>ITM_CONSTpi</v>
      </c>
      <c r="E93" s="26" t="str">
        <f>CHAR(34)&amp;VLOOKUP(C93,SOURCE!$S$3:$Z$2835,6,0)&amp;CHAR(34)</f>
        <v>"PI"</v>
      </c>
      <c r="F93" s="22" t="str">
        <f>VLOOKUP(C93,SOURCE!$S$3:$AA$2835,9,0)&amp;"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VLOOKUP(C93,SOURCE!S$6:Y$10014,7,0)</f>
        <v>109</v>
      </c>
      <c r="J93" s="28" t="str">
        <f>VLOOKUP(C93,SOURCE!S$6:Y$10014,6,0)</f>
        <v>PI</v>
      </c>
      <c r="K93" s="29" t="str">
        <f t="shared" si="9"/>
        <v>pi</v>
      </c>
      <c r="L93" s="39" t="str">
        <f>VLOOKUP(C93,SOURCE!S$6:Y$10014,2,0)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4"/>
      <c r="T93" s="144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VLOOKUP(C94,SOURCE!$S$3:$Z$2835,8,0)</f>
        <v>ITM_CF</v>
      </c>
      <c r="E94" s="26" t="str">
        <f>CHAR(34)&amp;VLOOKUP(C94,SOURCE!$S$3:$Z$2835,6,0)&amp;CHAR(34)</f>
        <v>"CF"</v>
      </c>
      <c r="F94" s="22" t="str">
        <f>VLOOKUP(C94,SOURCE!$S$3:$AA$2835,9,0)&amp;"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VLOOKUP(C94,SOURCE!S$6:Y$10014,7,0)</f>
        <v>110</v>
      </c>
      <c r="J94" s="28" t="str">
        <f>VLOOKUP(C94,SOURCE!S$6:Y$10014,6,0)</f>
        <v>CF</v>
      </c>
      <c r="K94" s="29" t="str">
        <f t="shared" si="9"/>
        <v>CF</v>
      </c>
      <c r="L94" s="39" t="str">
        <f>VLOOKUP(C94,SOURCE!S$6:Y$10014,2,0)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4"/>
      <c r="T94" s="144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VLOOKUP(C95,SOURCE!$S$3:$Z$2835,8,0)</f>
        <v>ITM_SF</v>
      </c>
      <c r="E95" s="26" t="str">
        <f>CHAR(34)&amp;VLOOKUP(C95,SOURCE!$S$3:$Z$2835,6,0)&amp;CHAR(34)</f>
        <v>"SF"</v>
      </c>
      <c r="F95" s="22" t="str">
        <f>VLOOKUP(C95,SOURCE!$S$3:$AA$2835,9,0)&amp;"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VLOOKUP(C95,SOURCE!S$6:Y$10014,7,0)</f>
        <v>111</v>
      </c>
      <c r="J95" s="28" t="str">
        <f>VLOOKUP(C95,SOURCE!S$6:Y$10014,6,0)</f>
        <v>SF</v>
      </c>
      <c r="K95" s="29" t="str">
        <f t="shared" si="9"/>
        <v>SF</v>
      </c>
      <c r="L95" s="39" t="str">
        <f>VLOOKUP(C95,SOURCE!S$6:Y$10014,2,0)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4"/>
      <c r="T95" s="144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VLOOKUP(C96,SOURCE!$S$3:$Z$2835,8,0)</f>
        <v>ITM_FF</v>
      </c>
      <c r="E96" s="26" t="str">
        <f>CHAR(34)&amp;VLOOKUP(C96,SOURCE!$S$3:$Z$2835,6,0)&amp;CHAR(34)</f>
        <v>"FF"</v>
      </c>
      <c r="F96" s="22" t="str">
        <f>VLOOKUP(C96,SOURCE!$S$3:$AA$2835,9,0)&amp;"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VLOOKUP(C96,SOURCE!S$6:Y$10014,7,0)</f>
        <v>112</v>
      </c>
      <c r="J96" s="28" t="str">
        <f>VLOOKUP(C96,SOURCE!S$6:Y$10014,6,0)</f>
        <v>FF</v>
      </c>
      <c r="K96" s="29" t="str">
        <f t="shared" si="9"/>
        <v>FF</v>
      </c>
      <c r="L96" s="39" t="str">
        <f>VLOOKUP(C96,SOURCE!S$6:Y$10014,2,0)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4"/>
      <c r="T96" s="144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VLOOKUP(C97,SOURCE!$S$3:$Z$2835,8,0)</f>
        <v>ITM_M_SQR</v>
      </c>
      <c r="E97" s="26" t="str">
        <f>CHAR(34)&amp;VLOOKUP(C97,SOURCE!$S$3:$Z$2835,6,0)&amp;CHAR(34)</f>
        <v>"M.SQR?"</v>
      </c>
      <c r="F97" s="22" t="str">
        <f>VLOOKUP(C97,SOURCE!$S$3:$AA$2835,9,0)&amp;"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VLOOKUP(C97,SOURCE!S$6:Y$10014,7,0)</f>
        <v>113</v>
      </c>
      <c r="J97" s="28" t="str">
        <f>VLOOKUP(C97,SOURCE!S$6:Y$10014,6,0)</f>
        <v>M.SQR?</v>
      </c>
      <c r="K97" s="29" t="str">
        <f t="shared" si="9"/>
        <v>M.SQR?</v>
      </c>
      <c r="L97" s="39" t="str">
        <f>VLOOKUP(C97,SOURCE!S$6:Y$10014,2,0)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4"/>
      <c r="T97" s="144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VLOOKUP(C98,SOURCE!$S$3:$Z$2835,8,0)</f>
        <v>ITM_toDEG</v>
      </c>
      <c r="E98" s="26" t="str">
        <f>CHAR(34)&amp;VLOOKUP(C98,SOURCE!$S$3:$Z$2835,6,0)&amp;CHAR(34)</f>
        <v>"&gt;DEG"</v>
      </c>
      <c r="F98" s="22" t="str">
        <f>VLOOKUP(C98,SOURCE!$S$3:$AA$2835,9,0)&amp;"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VLOOKUP(C98,SOURCE!S$6:Y$10014,7,0)</f>
        <v>115</v>
      </c>
      <c r="J98" s="28" t="str">
        <f>VLOOKUP(C98,SOURCE!S$6:Y$10014,6,0)</f>
        <v>&gt;DEG</v>
      </c>
      <c r="K98" s="29" t="str">
        <f t="shared" si="9"/>
        <v>&gt;DEG</v>
      </c>
      <c r="L98" s="39" t="str">
        <f>VLOOKUP(C98,SOURCE!S$6:Y$10014,2,0)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4"/>
      <c r="T98" s="144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VLOOKUP(C99,SOURCE!$S$3:$Z$2835,8,0)</f>
        <v>ITM_toDMS</v>
      </c>
      <c r="E99" s="26" t="str">
        <f>CHAR(34)&amp;VLOOKUP(C99,SOURCE!$S$3:$Z$2835,6,0)&amp;CHAR(34)</f>
        <v>"&gt;D.MS"</v>
      </c>
      <c r="F99" s="22" t="str">
        <f>VLOOKUP(C99,SOURCE!$S$3:$AA$2835,9,0)&amp;"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VLOOKUP(C99,SOURCE!S$6:Y$10014,7,0)</f>
        <v>116</v>
      </c>
      <c r="J99" s="28" t="str">
        <f>VLOOKUP(C99,SOURCE!S$6:Y$10014,6,0)</f>
        <v>&gt;D.MS</v>
      </c>
      <c r="K99" s="29" t="str">
        <f t="shared" si="9"/>
        <v>&gt;D.MS</v>
      </c>
      <c r="L99" s="39" t="str">
        <f>VLOOKUP(C99,SOURCE!S$6:Y$10014,2,0)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4"/>
      <c r="T99" s="144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VLOOKUP(C100,SOURCE!$S$3:$Z$2835,8,0)</f>
        <v>ITM_toGRAD</v>
      </c>
      <c r="E100" s="26" t="str">
        <f>CHAR(34)&amp;VLOOKUP(C100,SOURCE!$S$3:$Z$2835,6,0)&amp;CHAR(34)</f>
        <v>"&gt;GRAD"</v>
      </c>
      <c r="F100" s="22" t="str">
        <f>VLOOKUP(C100,SOURCE!$S$3:$AA$2835,9,0)&amp;"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VLOOKUP(C100,SOURCE!S$6:Y$10014,7,0)</f>
        <v>117</v>
      </c>
      <c r="J100" s="28" t="str">
        <f>VLOOKUP(C100,SOURCE!S$6:Y$10014,6,0)</f>
        <v>&gt;GRAD</v>
      </c>
      <c r="K100" s="29" t="str">
        <f t="shared" si="9"/>
        <v>&gt;GRAD</v>
      </c>
      <c r="L100" s="39" t="str">
        <f>VLOOKUP(C100,SOURCE!S$6:Y$10014,2,0)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4"/>
      <c r="T100" s="144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VLOOKUP(C101,SOURCE!$S$3:$Z$2835,8,0)</f>
        <v>ITM_toMULpi</v>
      </c>
      <c r="E101" s="26" t="str">
        <f>CHAR(34)&amp;VLOOKUP(C101,SOURCE!$S$3:$Z$2835,6,0)&amp;CHAR(34)</f>
        <v>"&gt;MULPI"</v>
      </c>
      <c r="F101" s="22" t="str">
        <f>VLOOKUP(C101,SOURCE!$S$3:$AA$2835,9,0)&amp;"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VLOOKUP(C101,SOURCE!S$6:Y$10014,7,0)</f>
        <v>118</v>
      </c>
      <c r="J101" s="28" t="str">
        <f>VLOOKUP(C101,SOURCE!S$6:Y$10014,6,0)</f>
        <v>&gt;MULPI</v>
      </c>
      <c r="K101" s="29" t="str">
        <f t="shared" si="9"/>
        <v>&gt;MULpi</v>
      </c>
      <c r="L101" s="39" t="str">
        <f>VLOOKUP(C101,SOURCE!S$6:Y$10014,2,0)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4"/>
      <c r="T101" s="144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VLOOKUP(C102,SOURCE!$S$3:$Z$2835,8,0)</f>
        <v>ITM_toRAD</v>
      </c>
      <c r="E102" s="26" t="str">
        <f>CHAR(34)&amp;VLOOKUP(C102,SOURCE!$S$3:$Z$2835,6,0)&amp;CHAR(34)</f>
        <v>"&gt;RAD"</v>
      </c>
      <c r="F102" s="22" t="str">
        <f>VLOOKUP(C102,SOURCE!$S$3:$AA$2835,9,0)&amp;"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VLOOKUP(C102,SOURCE!S$6:Y$10014,7,0)</f>
        <v>119</v>
      </c>
      <c r="J102" s="28" t="str">
        <f>VLOOKUP(C102,SOURCE!S$6:Y$10014,6,0)</f>
        <v>&gt;RAD</v>
      </c>
      <c r="K102" s="29" t="str">
        <f t="shared" si="9"/>
        <v>&gt;RAD</v>
      </c>
      <c r="L102" s="39" t="str">
        <f>VLOOKUP(C102,SOURCE!S$6:Y$10014,2,0)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4"/>
      <c r="T102" s="144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VLOOKUP(C103,SOURCE!$S$3:$Z$2835,8,0)</f>
        <v>ITM_DtoR</v>
      </c>
      <c r="E103" s="26" t="str">
        <f>CHAR(34)&amp;VLOOKUP(C103,SOURCE!$S$3:$Z$2835,6,0)&amp;CHAR(34)</f>
        <v>"D&gt;R"</v>
      </c>
      <c r="F103" s="22" t="str">
        <f>VLOOKUP(C103,SOURCE!$S$3:$AA$2835,9,0)&amp;"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VLOOKUP(C103,SOURCE!S$6:Y$10014,7,0)</f>
        <v>120</v>
      </c>
      <c r="J103" s="28" t="str">
        <f>VLOOKUP(C103,SOURCE!S$6:Y$10014,6,0)</f>
        <v>D&gt;R</v>
      </c>
      <c r="K103" s="29" t="str">
        <f t="shared" si="9"/>
        <v>D&gt;R</v>
      </c>
      <c r="L103" s="39" t="str">
        <f>VLOOKUP(C103,SOURCE!S$6:Y$10014,2,0)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4"/>
      <c r="T103" s="144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VLOOKUP(C104,SOURCE!$S$3:$Z$2835,8,0)</f>
        <v>ITM_RtoD</v>
      </c>
      <c r="E104" s="26" t="str">
        <f>CHAR(34)&amp;VLOOKUP(C104,SOURCE!$S$3:$Z$2835,6,0)&amp;CHAR(34)</f>
        <v>"R&gt;D"</v>
      </c>
      <c r="F104" s="22" t="str">
        <f>VLOOKUP(C104,SOURCE!$S$3:$AA$2835,9,0)&amp;"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VLOOKUP(C104,SOURCE!S$6:Y$10014,7,0)</f>
        <v>121</v>
      </c>
      <c r="J104" s="28" t="str">
        <f>VLOOKUP(C104,SOURCE!S$6:Y$10014,6,0)</f>
        <v>R&gt;D</v>
      </c>
      <c r="K104" s="29" t="str">
        <f t="shared" si="9"/>
        <v>R&gt;D</v>
      </c>
      <c r="L104" s="39" t="str">
        <f>VLOOKUP(C104,SOURCE!S$6:Y$10014,2,0)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4"/>
      <c r="T104" s="144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VLOOKUP(C105,SOURCE!$S$3:$Z$2835,8,0)</f>
        <v>ITM_RMD</v>
      </c>
      <c r="E105" s="26" t="str">
        <f>CHAR(34)&amp;VLOOKUP(C105,SOURCE!$S$3:$Z$2835,6,0)&amp;CHAR(34)</f>
        <v>"RMD"</v>
      </c>
      <c r="F105" s="22" t="str">
        <f>VLOOKUP(C105,SOURCE!$S$3:$AA$2835,9,0)&amp;"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VLOOKUP(C105,SOURCE!S$6:Y$10014,7,0)</f>
        <v>122</v>
      </c>
      <c r="J105" s="28" t="str">
        <f>VLOOKUP(C105,SOURCE!S$6:Y$10014,6,0)</f>
        <v>RMD</v>
      </c>
      <c r="K105" s="29" t="str">
        <f t="shared" si="9"/>
        <v>RMD</v>
      </c>
      <c r="L105" s="39" t="str">
        <f>VLOOKUP(C105,SOURCE!S$6:Y$10014,2,0)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4"/>
      <c r="T105" s="144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VLOOKUP(C106,SOURCE!$S$3:$Z$2835,8,0)</f>
        <v>ITM_LOGICALNOT</v>
      </c>
      <c r="E106" s="26" t="str">
        <f>CHAR(34)&amp;VLOOKUP(C106,SOURCE!$S$3:$Z$2835,6,0)&amp;CHAR(34)</f>
        <v>"NOT"</v>
      </c>
      <c r="F106" s="22" t="str">
        <f>VLOOKUP(C106,SOURCE!$S$3:$AA$2835,9,0)&amp;"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VLOOKUP(C106,SOURCE!S$6:Y$10014,7,0)</f>
        <v>123</v>
      </c>
      <c r="J106" s="28" t="str">
        <f>VLOOKUP(C106,SOURCE!S$6:Y$10014,6,0)</f>
        <v>NOT</v>
      </c>
      <c r="K106" s="29" t="str">
        <f t="shared" si="9"/>
        <v>NOT</v>
      </c>
      <c r="L106" s="39" t="str">
        <f>VLOOKUP(C106,SOURCE!S$6:Y$10014,2,0)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VLOOKUP(C107,SOURCE!$S$3:$Z$2835,8,0)</f>
        <v>ITM_LOGICALAND</v>
      </c>
      <c r="E107" s="26" t="str">
        <f>CHAR(34)&amp;VLOOKUP(C107,SOURCE!$S$3:$Z$2835,6,0)&amp;CHAR(34)</f>
        <v>"AND"</v>
      </c>
      <c r="F107" s="22" t="str">
        <f>VLOOKUP(C107,SOURCE!$S$3:$AA$2835,9,0)&amp;"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VLOOKUP(C107,SOURCE!S$6:Y$10014,7,0)</f>
        <v>124</v>
      </c>
      <c r="J107" s="28" t="str">
        <f>VLOOKUP(C107,SOURCE!S$6:Y$10014,6,0)</f>
        <v>AND</v>
      </c>
      <c r="K107" s="29" t="str">
        <f t="shared" si="9"/>
        <v>AND</v>
      </c>
      <c r="L107" s="39" t="str">
        <f>VLOOKUP(C107,SOURCE!S$6:Y$10014,2,0)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VLOOKUP(C108,SOURCE!$S$3:$Z$2835,8,0)</f>
        <v>ITM_LOGICALOR</v>
      </c>
      <c r="E108" s="26" t="str">
        <f>CHAR(34)&amp;VLOOKUP(C108,SOURCE!$S$3:$Z$2835,6,0)&amp;CHAR(34)</f>
        <v>"OR"</v>
      </c>
      <c r="F108" s="22" t="str">
        <f>VLOOKUP(C108,SOURCE!$S$3:$AA$2835,9,0)&amp;"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VLOOKUP(C108,SOURCE!S$6:Y$10014,7,0)</f>
        <v>125</v>
      </c>
      <c r="J108" s="28" t="str">
        <f>VLOOKUP(C108,SOURCE!S$6:Y$10014,6,0)</f>
        <v>OR</v>
      </c>
      <c r="K108" s="29" t="str">
        <f t="shared" si="9"/>
        <v>OR</v>
      </c>
      <c r="L108" s="39" t="str">
        <f>VLOOKUP(C108,SOURCE!S$6:Y$10014,2,0)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VLOOKUP(C109,SOURCE!$S$3:$Z$2835,8,0)</f>
        <v>ITM_LOGICALXOR</v>
      </c>
      <c r="E109" s="26" t="str">
        <f>CHAR(34)&amp;VLOOKUP(C109,SOURCE!$S$3:$Z$2835,6,0)&amp;CHAR(34)</f>
        <v>"XOR"</v>
      </c>
      <c r="F109" s="22" t="str">
        <f>VLOOKUP(C109,SOURCE!$S$3:$AA$2835,9,0)&amp;"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VLOOKUP(C109,SOURCE!S$6:Y$10014,7,0)</f>
        <v>126</v>
      </c>
      <c r="J109" s="28" t="str">
        <f>VLOOKUP(C109,SOURCE!S$6:Y$10014,6,0)</f>
        <v>XOR</v>
      </c>
      <c r="K109" s="29" t="str">
        <f t="shared" si="9"/>
        <v>XOR</v>
      </c>
      <c r="L109" s="39" t="str">
        <f>VLOOKUP(C109,SOURCE!S$6:Y$10014,2,0)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VLOOKUP(C110,SOURCE!$S$3:$Z$2835,8,0)</f>
        <v>ITM_Xex</v>
      </c>
      <c r="E110" s="26" t="str">
        <f>CHAR(34)&amp;VLOOKUP(C110,SOURCE!$S$3:$Z$2835,6,0)&amp;CHAR(34)</f>
        <v>"X&lt;&gt;"</v>
      </c>
      <c r="F110" s="22" t="str">
        <f>VLOOKUP(C110,SOURCE!$S$3:$AA$2835,9,0)&amp;"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VLOOKUP(C110,SOURCE!S$6:Y$10014,7,0)</f>
        <v>127</v>
      </c>
      <c r="J110" s="28" t="str">
        <f>VLOOKUP(C110,SOURCE!S$6:Y$10014,6,0)</f>
        <v>X&lt;&gt;</v>
      </c>
      <c r="K110" s="29" t="str">
        <f t="shared" si="9"/>
        <v>x&lt;&gt;</v>
      </c>
      <c r="L110" s="39" t="str">
        <f>VLOOKUP(C110,SOURCE!S$6:Y$10014,2,0)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VLOOKUP(C111,SOURCE!$S$3:$Z$2835,8,0)</f>
        <v>CST_05</v>
      </c>
      <c r="E111" s="26" t="str">
        <f>CHAR(34)&amp;VLOOKUP(C111,SOURCE!$S$3:$Z$2835,6,0)&amp;CHAR(34)</f>
        <v>"c"</v>
      </c>
      <c r="F111" s="22" t="str">
        <f>VLOOKUP(C111,SOURCE!$S$3:$AA$2835,9,0)&amp;"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VLOOKUP(C111,SOURCE!S$6:Y$10014,7,0)</f>
        <v>132</v>
      </c>
      <c r="J111" s="28" t="str">
        <f>VLOOKUP(C111,SOURCE!S$6:Y$10014,6,0)</f>
        <v>c</v>
      </c>
      <c r="K111" s="29" t="str">
        <f t="shared" si="9"/>
        <v>c</v>
      </c>
      <c r="L111" s="39" t="str">
        <f>VLOOKUP(C111,SOURCE!S$6:Y$10014,2,0)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VLOOKUP(C112,SOURCE!$S$3:$Z$2835,8,0)</f>
        <v>CST_08</v>
      </c>
      <c r="E112" s="26" t="str">
        <f>CHAR(34)&amp;VLOOKUP(C112,SOURCE!$S$3:$Z$2835,6,0)&amp;CHAR(34)</f>
        <v>"e"</v>
      </c>
      <c r="F112" s="22" t="str">
        <f>VLOOKUP(C112,SOURCE!$S$3:$AA$2835,9,0)&amp;"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VLOOKUP(C112,SOURCE!S$6:Y$10014,7,0)</f>
        <v>135</v>
      </c>
      <c r="J112" s="28" t="str">
        <f>VLOOKUP(C112,SOURCE!S$6:Y$10014,6,0)</f>
        <v>e</v>
      </c>
      <c r="K112" s="29" t="str">
        <f t="shared" si="9"/>
        <v>e</v>
      </c>
      <c r="L112" s="39" t="str">
        <f>VLOOKUP(C112,SOURCE!S$6:Y$10014,2,0)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VLOOKUP(C113,SOURCE!$S$3:$Z$2835,8,0)</f>
        <v>CST_16</v>
      </c>
      <c r="E113" s="26" t="str">
        <f>CHAR(34)&amp;VLOOKUP(C113,SOURCE!$S$3:$Z$2835,6,0)&amp;CHAR(34)</f>
        <v>"ge"</v>
      </c>
      <c r="F113" s="22" t="str">
        <f>VLOOKUP(C113,SOURCE!$S$3:$AA$2835,9,0)&amp;"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VLOOKUP(C113,SOURCE!S$6:Y$10014,7,0)</f>
        <v>143</v>
      </c>
      <c r="J113" s="28" t="str">
        <f>VLOOKUP(C113,SOURCE!S$6:Y$10014,6,0)</f>
        <v>ge</v>
      </c>
      <c r="K113" s="29" t="str">
        <f t="shared" si="9"/>
        <v>ge</v>
      </c>
      <c r="L113" s="39" t="str">
        <f>VLOOKUP(C113,SOURCE!S$6:Y$10014,2,0)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VLOOKUP(C114,SOURCE!$S$3:$Z$2835,8,0)</f>
        <v>CST_18</v>
      </c>
      <c r="E114" s="26" t="str">
        <f>CHAR(34)&amp;VLOOKUP(C114,SOURCE!$S$3:$Z$2835,6,0)&amp;CHAR(34)</f>
        <v>"gEARTH"</v>
      </c>
      <c r="F114" s="22" t="str">
        <f>VLOOKUP(C114,SOURCE!$S$3:$AA$2835,9,0)&amp;"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VLOOKUP(C114,SOURCE!S$6:Y$10014,7,0)</f>
        <v>145</v>
      </c>
      <c r="J114" s="28" t="str">
        <f>VLOOKUP(C114,SOURCE!S$6:Y$10014,6,0)</f>
        <v>gEARTH</v>
      </c>
      <c r="K114" s="29" t="str">
        <f t="shared" si="9"/>
        <v>gEARTH</v>
      </c>
      <c r="L114" s="39" t="str">
        <f>VLOOKUP(C114,SOURCE!S$6:Y$10014,2,0)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VLOOKUP(C115,SOURCE!$S$3:$Z$2835,8,0)</f>
        <v>CST_65</v>
      </c>
      <c r="E115" s="26" t="str">
        <f>CHAR(34)&amp;VLOOKUP(C115,SOURCE!$S$3:$Z$2835,6,0)&amp;CHAR(34)</f>
        <v>"mu0"</v>
      </c>
      <c r="F115" s="22" t="str">
        <f>VLOOKUP(C115,SOURCE!$S$3:$AA$2835,9,0)&amp;"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VLOOKUP(C115,SOURCE!S$6:Y$10014,7,0)</f>
        <v>192</v>
      </c>
      <c r="J115" s="28" t="str">
        <f>VLOOKUP(C115,SOURCE!S$6:Y$10014,6,0)</f>
        <v>mu0</v>
      </c>
      <c r="K115" s="29" t="str">
        <f t="shared" si="9"/>
        <v>mu0</v>
      </c>
      <c r="L115" s="39" t="str">
        <f>VLOOKUP(C115,SOURCE!S$6:Y$10014,2,0)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VLOOKUP(C116,SOURCE!$S$3:$Z$2835,8,0)</f>
        <v>CST_74</v>
      </c>
      <c r="E116" s="26" t="str">
        <f>CHAR(34)&amp;VLOOKUP(C116,SOURCE!$S$3:$Z$2835,6,0)&amp;CHAR(34)</f>
        <v>"PHI"</v>
      </c>
      <c r="F116" s="22" t="str">
        <f>VLOOKUP(C116,SOURCE!$S$3:$AA$2835,9,0)&amp;"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VLOOKUP(C116,SOURCE!S$6:Y$10014,7,0)</f>
        <v>201</v>
      </c>
      <c r="J116" s="28" t="str">
        <f>VLOOKUP(C116,SOURCE!S$6:Y$10014,6,0)</f>
        <v>PHI</v>
      </c>
      <c r="K116" s="29" t="str">
        <f t="shared" si="9"/>
        <v>PHI</v>
      </c>
      <c r="L116" s="39" t="str">
        <f>VLOOKUP(C116,SOURCE!S$6:Y$10014,2,0)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VLOOKUP(C117,SOURCE!$S$3:$Z$2835,8,0)</f>
        <v>CST_77</v>
      </c>
      <c r="E117" s="26" t="str">
        <f>CHAR(34)&amp;VLOOKUP(C117,SOURCE!$S$3:$Z$2835,6,0)&amp;CHAR(34)</f>
        <v>"-INF"</v>
      </c>
      <c r="F117" s="22" t="str">
        <f>VLOOKUP(C117,SOURCE!$S$3:$AA$2835,9,0)&amp;"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VLOOKUP(C117,SOURCE!S$6:Y$10014,7,0)</f>
        <v>204</v>
      </c>
      <c r="J117" s="28" t="str">
        <f>VLOOKUP(C117,SOURCE!S$6:Y$10014,6,0)</f>
        <v>-INF</v>
      </c>
      <c r="K117" s="29" t="str">
        <f t="shared" si="9"/>
        <v>-INFINITY</v>
      </c>
      <c r="L117" s="39" t="str">
        <f>VLOOKUP(C117,SOURCE!S$6:Y$10014,2,0)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VLOOKUP(C118,SOURCE!$S$3:$Z$2835,8,0)</f>
        <v>CST_78</v>
      </c>
      <c r="E118" s="26" t="str">
        <f>CHAR(34)&amp;VLOOKUP(C118,SOURCE!$S$3:$Z$2835,6,0)&amp;CHAR(34)</f>
        <v>"INF"</v>
      </c>
      <c r="F118" s="22" t="str">
        <f>VLOOKUP(C118,SOURCE!$S$3:$AA$2835,9,0)&amp;"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VLOOKUP(C118,SOURCE!S$6:Y$10014,7,0)</f>
        <v>205</v>
      </c>
      <c r="J118" s="28" t="str">
        <f>VLOOKUP(C118,SOURCE!S$6:Y$10014,6,0)</f>
        <v>INF</v>
      </c>
      <c r="K118" s="29" t="str">
        <f t="shared" si="9"/>
        <v>INFINITY</v>
      </c>
      <c r="L118" s="39" t="str">
        <f>VLOOKUP(C118,SOURCE!S$6:Y$10014,2,0)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VLOOKUP(C119,SOURCE!$S$3:$Z$2835,8,0)</f>
        <v>ITM_FCC</v>
      </c>
      <c r="E119" s="26" t="str">
        <f>CHAR(34)&amp;VLOOKUP(C119,SOURCE!$S$3:$Z$2835,6,0)&amp;CHAR(34)</f>
        <v>"FC?C"</v>
      </c>
      <c r="F119" s="22" t="str">
        <f>VLOOKUP(C119,SOURCE!$S$3:$AA$2835,9,0)&amp;"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VLOOKUP(C119,SOURCE!S$6:Y$10014,7,0)</f>
        <v>396</v>
      </c>
      <c r="J119" s="28" t="str">
        <f>VLOOKUP(C119,SOURCE!S$6:Y$10014,6,0)</f>
        <v>FC?C</v>
      </c>
      <c r="K119" s="29" t="str">
        <f t="shared" si="9"/>
        <v>FC?C</v>
      </c>
      <c r="L119" s="39" t="str">
        <f>VLOOKUP(C119,SOURCE!S$6:Y$10014,2,0)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VLOOKUP(C120,SOURCE!$S$3:$Z$2835,8,0)</f>
        <v>ITM_FCS</v>
      </c>
      <c r="E120" s="26" t="str">
        <f>CHAR(34)&amp;VLOOKUP(C120,SOURCE!$S$3:$Z$2835,6,0)&amp;CHAR(34)</f>
        <v>"FC?S"</v>
      </c>
      <c r="F120" s="22" t="str">
        <f>VLOOKUP(C120,SOURCE!$S$3:$AA$2835,9,0)&amp;"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VLOOKUP(C120,SOURCE!S$6:Y$10014,7,0)</f>
        <v>397</v>
      </c>
      <c r="J120" s="28" t="str">
        <f>VLOOKUP(C120,SOURCE!S$6:Y$10014,6,0)</f>
        <v>FC?S</v>
      </c>
      <c r="K120" s="29" t="str">
        <f t="shared" si="9"/>
        <v>FC?S</v>
      </c>
      <c r="L120" s="39" t="str">
        <f>VLOOKUP(C120,SOURCE!S$6:Y$10014,2,0)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VLOOKUP(C121,SOURCE!$S$3:$Z$2835,8,0)</f>
        <v>ITM_FCF</v>
      </c>
      <c r="E121" s="26" t="str">
        <f>CHAR(34)&amp;VLOOKUP(C121,SOURCE!$S$3:$Z$2835,6,0)&amp;CHAR(34)</f>
        <v>"FC?F"</v>
      </c>
      <c r="F121" s="22" t="str">
        <f>VLOOKUP(C121,SOURCE!$S$3:$AA$2835,9,0)&amp;"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VLOOKUP(C121,SOURCE!S$6:Y$10014,7,0)</f>
        <v>398</v>
      </c>
      <c r="J121" s="28" t="str">
        <f>VLOOKUP(C121,SOURCE!S$6:Y$10014,6,0)</f>
        <v>FC?F</v>
      </c>
      <c r="K121" s="29" t="str">
        <f t="shared" si="9"/>
        <v>FC?F</v>
      </c>
      <c r="L121" s="39" t="str">
        <f>VLOOKUP(C121,SOURCE!S$6:Y$10014,2,0)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VLOOKUP(C122,SOURCE!$S$3:$Z$2835,8,0)</f>
        <v>ITM_FSC</v>
      </c>
      <c r="E122" s="26" t="str">
        <f>CHAR(34)&amp;VLOOKUP(C122,SOURCE!$S$3:$Z$2835,6,0)&amp;CHAR(34)</f>
        <v>"FS?C"</v>
      </c>
      <c r="F122" s="22" t="str">
        <f>VLOOKUP(C122,SOURCE!$S$3:$AA$2835,9,0)&amp;"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VLOOKUP(C122,SOURCE!S$6:Y$10014,7,0)</f>
        <v>399</v>
      </c>
      <c r="J122" s="28" t="str">
        <f>VLOOKUP(C122,SOURCE!S$6:Y$10014,6,0)</f>
        <v>FS?C</v>
      </c>
      <c r="K122" s="29" t="str">
        <f t="shared" si="9"/>
        <v>FS?C</v>
      </c>
      <c r="L122" s="39" t="str">
        <f>VLOOKUP(C122,SOURCE!S$6:Y$10014,2,0)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VLOOKUP(C123,SOURCE!$S$3:$Z$2835,8,0)</f>
        <v>ITM_FSS</v>
      </c>
      <c r="E123" s="26" t="str">
        <f>CHAR(34)&amp;VLOOKUP(C123,SOURCE!$S$3:$Z$2835,6,0)&amp;CHAR(34)</f>
        <v>"FS?S"</v>
      </c>
      <c r="F123" s="22" t="str">
        <f>VLOOKUP(C123,SOURCE!$S$3:$AA$2835,9,0)&amp;"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VLOOKUP(C123,SOURCE!S$6:Y$10014,7,0)</f>
        <v>400</v>
      </c>
      <c r="J123" s="28" t="str">
        <f>VLOOKUP(C123,SOURCE!S$6:Y$10014,6,0)</f>
        <v>FS?S</v>
      </c>
      <c r="K123" s="29" t="str">
        <f t="shared" si="9"/>
        <v>FS?S</v>
      </c>
      <c r="L123" s="39" t="str">
        <f>VLOOKUP(C123,SOURCE!S$6:Y$10014,2,0)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VLOOKUP(C124,SOURCE!$S$3:$Z$2835,8,0)</f>
        <v>ITM_FSF</v>
      </c>
      <c r="E124" s="26" t="str">
        <f>CHAR(34)&amp;VLOOKUP(C124,SOURCE!$S$3:$Z$2835,6,0)&amp;CHAR(34)</f>
        <v>"FS?F"</v>
      </c>
      <c r="F124" s="22" t="str">
        <f>VLOOKUP(C124,SOURCE!$S$3:$AA$2835,9,0)&amp;"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VLOOKUP(C124,SOURCE!S$6:Y$10014,7,0)</f>
        <v>401</v>
      </c>
      <c r="J124" s="28" t="str">
        <f>VLOOKUP(C124,SOURCE!S$6:Y$10014,6,0)</f>
        <v>FS?F</v>
      </c>
      <c r="K124" s="29" t="str">
        <f t="shared" si="9"/>
        <v>FS?F</v>
      </c>
      <c r="L124" s="39" t="str">
        <f>VLOOKUP(C124,SOURCE!S$6:Y$10014,2,0)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VLOOKUP(C125,SOURCE!$S$3:$Z$2835,8,0)</f>
        <v>ITM_LOGICALNAND</v>
      </c>
      <c r="E125" s="26" t="str">
        <f>CHAR(34)&amp;VLOOKUP(C125,SOURCE!$S$3:$Z$2835,6,0)&amp;CHAR(34)</f>
        <v>"NAND"</v>
      </c>
      <c r="F125" s="22" t="str">
        <f>VLOOKUP(C125,SOURCE!$S$3:$AA$2835,9,0)&amp;"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VLOOKUP(C125,SOURCE!S$6:Y$10014,7,0)</f>
        <v>402</v>
      </c>
      <c r="J125" s="28" t="str">
        <f>VLOOKUP(C125,SOURCE!S$6:Y$10014,6,0)</f>
        <v>NAND</v>
      </c>
      <c r="K125" s="29" t="str">
        <f t="shared" si="9"/>
        <v>NAND</v>
      </c>
      <c r="L125" s="39" t="str">
        <f>VLOOKUP(C125,SOURCE!S$6:Y$10014,2,0)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VLOOKUP(C126,SOURCE!$S$3:$Z$2835,8,0)</f>
        <v>ITM_LOGICALNOR</v>
      </c>
      <c r="E126" s="26" t="str">
        <f>CHAR(34)&amp;VLOOKUP(C126,SOURCE!$S$3:$Z$2835,6,0)&amp;CHAR(34)</f>
        <v>"NOR"</v>
      </c>
      <c r="F126" s="22" t="str">
        <f>VLOOKUP(C126,SOURCE!$S$3:$AA$2835,9,0)&amp;"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VLOOKUP(C126,SOURCE!S$6:Y$10014,7,0)</f>
        <v>403</v>
      </c>
      <c r="J126" s="28" t="str">
        <f>VLOOKUP(C126,SOURCE!S$6:Y$10014,6,0)</f>
        <v>NOR</v>
      </c>
      <c r="K126" s="29" t="str">
        <f t="shared" si="9"/>
        <v>NOR</v>
      </c>
      <c r="L126" s="39" t="str">
        <f>VLOOKUP(C126,SOURCE!S$6:Y$10014,2,0)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VLOOKUP(C127,SOURCE!$S$3:$Z$2835,8,0)</f>
        <v>ITM_LOGICALXNOR</v>
      </c>
      <c r="E127" s="26" t="str">
        <f>CHAR(34)&amp;VLOOKUP(C127,SOURCE!$S$3:$Z$2835,6,0)&amp;CHAR(34)</f>
        <v>"XNOR"</v>
      </c>
      <c r="F127" s="22" t="str">
        <f>VLOOKUP(C127,SOURCE!$S$3:$AA$2835,9,0)&amp;"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VLOOKUP(C127,SOURCE!S$6:Y$10014,7,0)</f>
        <v>404</v>
      </c>
      <c r="J127" s="28" t="str">
        <f>VLOOKUP(C127,SOURCE!S$6:Y$10014,6,0)</f>
        <v>XNOR</v>
      </c>
      <c r="K127" s="29" t="str">
        <f t="shared" si="9"/>
        <v>XNOR</v>
      </c>
      <c r="L127" s="39" t="str">
        <f>VLOOKUP(C127,SOURCE!S$6:Y$10014,2,0)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VLOOKUP(C128,SOURCE!$S$3:$Z$2835,8,0)</f>
        <v>ITM_BS</v>
      </c>
      <c r="E128" s="26" t="str">
        <f>CHAR(34)&amp;VLOOKUP(C128,SOURCE!$S$3:$Z$2835,6,0)&amp;CHAR(34)</f>
        <v>"BS?"</v>
      </c>
      <c r="F128" s="22" t="str">
        <f>VLOOKUP(C128,SOURCE!$S$3:$AA$2835,9,0)&amp;"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VLOOKUP(C128,SOURCE!S$6:Y$10014,7,0)</f>
        <v>405</v>
      </c>
      <c r="J128" s="28" t="str">
        <f>VLOOKUP(C128,SOURCE!S$6:Y$10014,6,0)</f>
        <v>BS?</v>
      </c>
      <c r="K128" s="29" t="str">
        <f t="shared" si="9"/>
        <v>BS?</v>
      </c>
      <c r="L128" s="39" t="str">
        <f>VLOOKUP(C128,SOURCE!S$6:Y$10014,2,0)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VLOOKUP(C129,SOURCE!$S$3:$Z$2835,8,0)</f>
        <v>ITM_BC</v>
      </c>
      <c r="E129" s="26" t="str">
        <f>CHAR(34)&amp;VLOOKUP(C129,SOURCE!$S$3:$Z$2835,6,0)&amp;CHAR(34)</f>
        <v>"BC?"</v>
      </c>
      <c r="F129" s="22" t="str">
        <f>VLOOKUP(C129,SOURCE!$S$3:$AA$2835,9,0)&amp;"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VLOOKUP(C129,SOURCE!S$6:Y$10014,7,0)</f>
        <v>406</v>
      </c>
      <c r="J129" s="28" t="str">
        <f>VLOOKUP(C129,SOURCE!S$6:Y$10014,6,0)</f>
        <v>BC?</v>
      </c>
      <c r="K129" s="29" t="str">
        <f t="shared" si="9"/>
        <v>BC?</v>
      </c>
      <c r="L129" s="39" t="str">
        <f>VLOOKUP(C129,SOURCE!S$6:Y$10014,2,0)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VLOOKUP(C130,SOURCE!$S$3:$Z$2835,8,0)</f>
        <v>ITM_CB</v>
      </c>
      <c r="E130" s="26" t="str">
        <f>CHAR(34)&amp;VLOOKUP(C130,SOURCE!$S$3:$Z$2835,6,0)&amp;CHAR(34)</f>
        <v>"CB"</v>
      </c>
      <c r="F130" s="22" t="str">
        <f>VLOOKUP(C130,SOURCE!$S$3:$AA$2835,9,0)&amp;"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VLOOKUP(C130,SOURCE!S$6:Y$10014,7,0)</f>
        <v>407</v>
      </c>
      <c r="J130" s="28" t="str">
        <f>VLOOKUP(C130,SOURCE!S$6:Y$10014,6,0)</f>
        <v>CB</v>
      </c>
      <c r="K130" s="29" t="str">
        <f t="shared" si="9"/>
        <v>CB</v>
      </c>
      <c r="L130" s="39" t="str">
        <f>VLOOKUP(C130,SOURCE!S$6:Y$10014,2,0)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VLOOKUP(C131,SOURCE!$S$3:$Z$2835,8,0)</f>
        <v>ITM_SB</v>
      </c>
      <c r="E131" s="26" t="str">
        <f>CHAR(34)&amp;VLOOKUP(C131,SOURCE!$S$3:$Z$2835,6,0)&amp;CHAR(34)</f>
        <v>"SB"</v>
      </c>
      <c r="F131" s="22" t="str">
        <f>VLOOKUP(C131,SOURCE!$S$3:$AA$2835,9,0)&amp;"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VLOOKUP(C131,SOURCE!S$6:Y$10014,7,0)</f>
        <v>408</v>
      </c>
      <c r="J131" s="28" t="str">
        <f>VLOOKUP(C131,SOURCE!S$6:Y$10014,6,0)</f>
        <v>SB</v>
      </c>
      <c r="K131" s="29" t="str">
        <f t="shared" si="9"/>
        <v>SB</v>
      </c>
      <c r="L131" s="39" t="str">
        <f>VLOOKUP(C131,SOURCE!S$6:Y$10014,2,0)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VLOOKUP(C132,SOURCE!$S$3:$Z$2835,8,0)</f>
        <v>ITM_FB</v>
      </c>
      <c r="E132" s="26" t="str">
        <f>CHAR(34)&amp;VLOOKUP(C132,SOURCE!$S$3:$Z$2835,6,0)&amp;CHAR(34)</f>
        <v>"FB"</v>
      </c>
      <c r="F132" s="22" t="str">
        <f>VLOOKUP(C132,SOURCE!$S$3:$AA$2835,9,0)&amp;"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VLOOKUP(C132,SOURCE!S$6:Y$10014,7,0)</f>
        <v>409</v>
      </c>
      <c r="J132" s="28" t="str">
        <f>VLOOKUP(C132,SOURCE!S$6:Y$10014,6,0)</f>
        <v>FB</v>
      </c>
      <c r="K132" s="29" t="str">
        <f t="shared" si="9"/>
        <v>FB</v>
      </c>
      <c r="L132" s="39" t="str">
        <f>VLOOKUP(C132,SOURCE!S$6:Y$10014,2,0)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VLOOKUP(C133,SOURCE!$S$3:$Z$2835,8,0)</f>
        <v>ITM_RL</v>
      </c>
      <c r="E133" s="26" t="str">
        <f>CHAR(34)&amp;VLOOKUP(C133,SOURCE!$S$3:$Z$2835,6,0)&amp;CHAR(34)</f>
        <v>"RL"</v>
      </c>
      <c r="F133" s="22" t="str">
        <f>VLOOKUP(C133,SOURCE!$S$3:$AA$2835,9,0)&amp;"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VLOOKUP(C133,SOURCE!S$6:Y$10014,7,0)</f>
        <v>410</v>
      </c>
      <c r="J133" s="28" t="str">
        <f>VLOOKUP(C133,SOURCE!S$6:Y$10014,6,0)</f>
        <v>RL</v>
      </c>
      <c r="K133" s="29" t="str">
        <f t="shared" si="9"/>
        <v>RL</v>
      </c>
      <c r="L133" s="39" t="str">
        <f>VLOOKUP(C133,SOURCE!S$6:Y$10014,2,0)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VLOOKUP(C134,SOURCE!$S$3:$Z$2835,8,0)</f>
        <v>ITM_RLC</v>
      </c>
      <c r="E134" s="26" t="str">
        <f>CHAR(34)&amp;VLOOKUP(C134,SOURCE!$S$3:$Z$2835,6,0)&amp;CHAR(34)</f>
        <v>"RLC"</v>
      </c>
      <c r="F134" s="22" t="str">
        <f>VLOOKUP(C134,SOURCE!$S$3:$AA$2835,9,0)&amp;"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VLOOKUP(C134,SOURCE!S$6:Y$10014,7,0)</f>
        <v>411</v>
      </c>
      <c r="J134" s="28" t="str">
        <f>VLOOKUP(C134,SOURCE!S$6:Y$10014,6,0)</f>
        <v>RLC</v>
      </c>
      <c r="K134" s="29" t="str">
        <f t="shared" si="9"/>
        <v>RLC</v>
      </c>
      <c r="L134" s="39" t="str">
        <f>VLOOKUP(C134,SOURCE!S$6:Y$10014,2,0)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VLOOKUP(C135,SOURCE!$S$3:$Z$2835,8,0)</f>
        <v>ITM_RR</v>
      </c>
      <c r="E135" s="26" t="str">
        <f>CHAR(34)&amp;VLOOKUP(C135,SOURCE!$S$3:$Z$2835,6,0)&amp;CHAR(34)</f>
        <v>"RR"</v>
      </c>
      <c r="F135" s="22" t="str">
        <f>VLOOKUP(C135,SOURCE!$S$3:$AA$2835,9,0)&amp;"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VLOOKUP(C135,SOURCE!S$6:Y$10014,7,0)</f>
        <v>412</v>
      </c>
      <c r="J135" s="28" t="str">
        <f>VLOOKUP(C135,SOURCE!S$6:Y$10014,6,0)</f>
        <v>RR</v>
      </c>
      <c r="K135" s="29" t="str">
        <f t="shared" si="9"/>
        <v>RR</v>
      </c>
      <c r="L135" s="39" t="str">
        <f>VLOOKUP(C135,SOURCE!S$6:Y$10014,2,0)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VLOOKUP(C136,SOURCE!$S$3:$Z$2835,8,0)</f>
        <v>ITM_RRC</v>
      </c>
      <c r="E136" s="26" t="str">
        <f>CHAR(34)&amp;VLOOKUP(C136,SOURCE!$S$3:$Z$2835,6,0)&amp;CHAR(34)</f>
        <v>"RRC"</v>
      </c>
      <c r="F136" s="22" t="str">
        <f>VLOOKUP(C136,SOURCE!$S$3:$AA$2835,9,0)&amp;"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VLOOKUP(C136,SOURCE!S$6:Y$10014,7,0)</f>
        <v>413</v>
      </c>
      <c r="J136" s="28" t="str">
        <f>VLOOKUP(C136,SOURCE!S$6:Y$10014,6,0)</f>
        <v>RRC</v>
      </c>
      <c r="K136" s="29" t="str">
        <f t="shared" si="9"/>
        <v>RRC</v>
      </c>
      <c r="L136" s="39" t="str">
        <f>VLOOKUP(C136,SOURCE!S$6:Y$10014,2,0)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VLOOKUP(C137,SOURCE!$S$3:$Z$2835,8,0)</f>
        <v>ITM_SL</v>
      </c>
      <c r="E137" s="26" t="str">
        <f>CHAR(34)&amp;VLOOKUP(C137,SOURCE!$S$3:$Z$2835,6,0)&amp;CHAR(34)</f>
        <v>"SL"</v>
      </c>
      <c r="F137" s="22" t="str">
        <f>VLOOKUP(C137,SOURCE!$S$3:$AA$2835,9,0)&amp;"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VLOOKUP(C137,SOURCE!S$6:Y$10014,7,0)</f>
        <v>414</v>
      </c>
      <c r="J137" s="28" t="str">
        <f>VLOOKUP(C137,SOURCE!S$6:Y$10014,6,0)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VLOOKUP(C137,SOURCE!S$6:Y$10014,2,0)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VLOOKUP(C138,SOURCE!$S$3:$Z$2835,8,0)</f>
        <v>ITM_SR</v>
      </c>
      <c r="E138" s="26" t="str">
        <f>CHAR(34)&amp;VLOOKUP(C138,SOURCE!$S$3:$Z$2835,6,0)&amp;CHAR(34)</f>
        <v>"SR"</v>
      </c>
      <c r="F138" s="22" t="str">
        <f>VLOOKUP(C138,SOURCE!$S$3:$AA$2835,9,0)&amp;"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VLOOKUP(C138,SOURCE!S$6:Y$10014,7,0)</f>
        <v>415</v>
      </c>
      <c r="J138" s="28" t="str">
        <f>VLOOKUP(C138,SOURCE!S$6:Y$10014,6,0)</f>
        <v>SR</v>
      </c>
      <c r="K138" s="29" t="str">
        <f t="shared" si="13"/>
        <v>SR</v>
      </c>
      <c r="L138" s="39" t="str">
        <f>VLOOKUP(C138,SOURCE!S$6:Y$10014,2,0)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VLOOKUP(C139,SOURCE!$S$3:$Z$2835,8,0)</f>
        <v>ITM_ASR</v>
      </c>
      <c r="E139" s="26" t="str">
        <f>CHAR(34)&amp;VLOOKUP(C139,SOURCE!$S$3:$Z$2835,6,0)&amp;CHAR(34)</f>
        <v>"ASR"</v>
      </c>
      <c r="F139" s="22" t="str">
        <f>VLOOKUP(C139,SOURCE!$S$3:$AA$2835,9,0)&amp;"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VLOOKUP(C139,SOURCE!S$6:Y$10014,7,0)</f>
        <v>416</v>
      </c>
      <c r="J139" s="28" t="str">
        <f>VLOOKUP(C139,SOURCE!S$6:Y$10014,6,0)</f>
        <v>ASR</v>
      </c>
      <c r="K139" s="29" t="str">
        <f t="shared" si="13"/>
        <v>ASR</v>
      </c>
      <c r="L139" s="39" t="str">
        <f>VLOOKUP(C139,SOURCE!S$6:Y$10014,2,0)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VLOOKUP(C140,SOURCE!$S$3:$Z$2835,8,0)</f>
        <v>ITM_LJ</v>
      </c>
      <c r="E140" s="26" t="str">
        <f>CHAR(34)&amp;VLOOKUP(C140,SOURCE!$S$3:$Z$2835,6,0)&amp;CHAR(34)</f>
        <v>"LJ"</v>
      </c>
      <c r="F140" s="22" t="str">
        <f>VLOOKUP(C140,SOURCE!$S$3:$AA$2835,9,0)&amp;"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VLOOKUP(C140,SOURCE!S$6:Y$10014,7,0)</f>
        <v>417</v>
      </c>
      <c r="J140" s="28" t="str">
        <f>VLOOKUP(C140,SOURCE!S$6:Y$10014,6,0)</f>
        <v>LJ</v>
      </c>
      <c r="K140" s="29" t="str">
        <f t="shared" si="13"/>
        <v>LJ</v>
      </c>
      <c r="L140" s="39" t="str">
        <f>VLOOKUP(C140,SOURCE!S$6:Y$10014,2,0)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VLOOKUP(C141,SOURCE!$S$3:$Z$2835,8,0)</f>
        <v>ITM_RJ</v>
      </c>
      <c r="E141" s="26" t="str">
        <f>CHAR(34)&amp;VLOOKUP(C141,SOURCE!$S$3:$Z$2835,6,0)&amp;CHAR(34)</f>
        <v>"RJ"</v>
      </c>
      <c r="F141" s="22" t="str">
        <f>VLOOKUP(C141,SOURCE!$S$3:$AA$2835,9,0)&amp;"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VLOOKUP(C141,SOURCE!S$6:Y$10014,7,0)</f>
        <v>418</v>
      </c>
      <c r="J141" s="28" t="str">
        <f>VLOOKUP(C141,SOURCE!S$6:Y$10014,6,0)</f>
        <v>RJ</v>
      </c>
      <c r="K141" s="29" t="str">
        <f t="shared" si="13"/>
        <v>RJ</v>
      </c>
      <c r="L141" s="39" t="str">
        <f>VLOOKUP(C141,SOURCE!S$6:Y$10014,2,0)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VLOOKUP(C142,SOURCE!$S$3:$Z$2835,8,0)</f>
        <v>ITM_MASKL</v>
      </c>
      <c r="E142" s="26" t="str">
        <f>CHAR(34)&amp;VLOOKUP(C142,SOURCE!$S$3:$Z$2835,6,0)&amp;CHAR(34)</f>
        <v>"MASKL"</v>
      </c>
      <c r="F142" s="22" t="str">
        <f>VLOOKUP(C142,SOURCE!$S$3:$AA$2835,9,0)&amp;"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VLOOKUP(C142,SOURCE!S$6:Y$10014,7,0)</f>
        <v>419</v>
      </c>
      <c r="J142" s="28" t="str">
        <f>VLOOKUP(C142,SOURCE!S$6:Y$10014,6,0)</f>
        <v>MASKL</v>
      </c>
      <c r="K142" s="29" t="str">
        <f t="shared" si="13"/>
        <v>MASKL</v>
      </c>
      <c r="L142" s="39" t="str">
        <f>VLOOKUP(C142,SOURCE!S$6:Y$10014,2,0)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VLOOKUP(C143,SOURCE!$S$3:$Z$2835,8,0)</f>
        <v>ITM_MASKR</v>
      </c>
      <c r="E143" s="26" t="str">
        <f>CHAR(34)&amp;VLOOKUP(C143,SOURCE!$S$3:$Z$2835,6,0)&amp;CHAR(34)</f>
        <v>"MASKR"</v>
      </c>
      <c r="F143" s="22" t="str">
        <f>VLOOKUP(C143,SOURCE!$S$3:$AA$2835,9,0)&amp;"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VLOOKUP(C143,SOURCE!S$6:Y$10014,7,0)</f>
        <v>420</v>
      </c>
      <c r="J143" s="28" t="str">
        <f>VLOOKUP(C143,SOURCE!S$6:Y$10014,6,0)</f>
        <v>MASKR</v>
      </c>
      <c r="K143" s="29" t="str">
        <f t="shared" si="13"/>
        <v>MASKR</v>
      </c>
      <c r="L143" s="39" t="str">
        <f>VLOOKUP(C143,SOURCE!S$6:Y$10014,2,0)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VLOOKUP(C144,SOURCE!$S$3:$Z$2835,8,0)</f>
        <v>ITM_MIRROR</v>
      </c>
      <c r="E144" s="26" t="str">
        <f>CHAR(34)&amp;VLOOKUP(C144,SOURCE!$S$3:$Z$2835,6,0)&amp;CHAR(34)</f>
        <v>"MIRROR"</v>
      </c>
      <c r="F144" s="22" t="str">
        <f>VLOOKUP(C144,SOURCE!$S$3:$AA$2835,9,0)&amp;"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VLOOKUP(C144,SOURCE!S$6:Y$10014,7,0)</f>
        <v>421</v>
      </c>
      <c r="J144" s="28" t="str">
        <f>VLOOKUP(C144,SOURCE!S$6:Y$10014,6,0)</f>
        <v>MIRROR</v>
      </c>
      <c r="K144" s="29" t="str">
        <f t="shared" si="13"/>
        <v>MIRROR</v>
      </c>
      <c r="L144" s="39" t="str">
        <f>VLOOKUP(C144,SOURCE!S$6:Y$10014,2,0)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VLOOKUP(C145,SOURCE!$S$3:$Z$2835,8,0)</f>
        <v>ITM_NUMB</v>
      </c>
      <c r="E145" s="26" t="str">
        <f>CHAR(34)&amp;VLOOKUP(C145,SOURCE!$S$3:$Z$2835,6,0)&amp;CHAR(34)</f>
        <v>"#B"</v>
      </c>
      <c r="F145" s="22" t="str">
        <f>VLOOKUP(C145,SOURCE!$S$3:$AA$2835,9,0)&amp;"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VLOOKUP(C145,SOURCE!S$6:Y$10014,7,0)</f>
        <v>422</v>
      </c>
      <c r="J145" s="28" t="str">
        <f>VLOOKUP(C145,SOURCE!S$6:Y$10014,6,0)</f>
        <v>#B</v>
      </c>
      <c r="K145" s="29" t="str">
        <f t="shared" si="13"/>
        <v>#B</v>
      </c>
      <c r="L145" s="39" t="str">
        <f>VLOOKUP(C145,SOURCE!S$6:Y$10014,2,0)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VLOOKUP(C146,SOURCE!$S$3:$Z$2835,8,0)</f>
        <v>ITM_SDL</v>
      </c>
      <c r="E146" s="26" t="str">
        <f>CHAR(34)&amp;VLOOKUP(C146,SOURCE!$S$3:$Z$2835,6,0)&amp;CHAR(34)</f>
        <v>"SDL"</v>
      </c>
      <c r="F146" s="22" t="str">
        <f>VLOOKUP(C146,SOURCE!$S$3:$AA$2835,9,0)&amp;"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VLOOKUP(C146,SOURCE!S$6:Y$10014,7,0)</f>
        <v>423</v>
      </c>
      <c r="J146" s="28" t="str">
        <f>VLOOKUP(C146,SOURCE!S$6:Y$10014,6,0)</f>
        <v>SDL</v>
      </c>
      <c r="K146" s="29" t="str">
        <f t="shared" si="13"/>
        <v>SDL</v>
      </c>
      <c r="L146" s="39" t="str">
        <f>VLOOKUP(C146,SOURCE!S$6:Y$10014,2,0)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VLOOKUP(C147,SOURCE!$S$3:$Z$2835,8,0)</f>
        <v>ITM_SDR</v>
      </c>
      <c r="E147" s="26" t="str">
        <f>CHAR(34)&amp;VLOOKUP(C147,SOURCE!$S$3:$Z$2835,6,0)&amp;CHAR(34)</f>
        <v>"SDR"</v>
      </c>
      <c r="F147" s="22" t="str">
        <f>VLOOKUP(C147,SOURCE!$S$3:$AA$2835,9,0)&amp;"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VLOOKUP(C147,SOURCE!S$6:Y$10014,7,0)</f>
        <v>424</v>
      </c>
      <c r="J147" s="28" t="str">
        <f>VLOOKUP(C147,SOURCE!S$6:Y$10014,6,0)</f>
        <v>SDR</v>
      </c>
      <c r="K147" s="29" t="str">
        <f t="shared" si="13"/>
        <v>SDR</v>
      </c>
      <c r="L147" s="39" t="str">
        <f>VLOOKUP(C147,SOURCE!S$6:Y$10014,2,0)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VLOOKUP(C148,SOURCE!$S$3:$Z$2835,8,0)</f>
        <v>ITM_SIGMAPLUS</v>
      </c>
      <c r="E148" s="26" t="str">
        <f>CHAR(34)&amp;VLOOKUP(C148,SOURCE!$S$3:$Z$2835,6,0)&amp;CHAR(34)</f>
        <v>"SUM+"</v>
      </c>
      <c r="F148" s="22" t="str">
        <f>VLOOKUP(C148,SOURCE!$S$3:$AA$2835,9,0)&amp;"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VLOOKUP(C148,SOURCE!S$6:Y$10014,7,0)</f>
        <v>433</v>
      </c>
      <c r="J148" s="28" t="str">
        <f>VLOOKUP(C148,SOURCE!S$6:Y$10014,6,0)</f>
        <v>SUM+</v>
      </c>
      <c r="K148" s="29" t="str">
        <f t="shared" si="13"/>
        <v>SUM+</v>
      </c>
      <c r="L148" s="39" t="str">
        <f>VLOOKUP(C148,SOURCE!S$6:Y$10014,2,0)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VLOOKUP(C149,SOURCE!$S$3:$Z$2835,8,0)</f>
        <v>ITM_NSIGMA</v>
      </c>
      <c r="E149" s="26" t="str">
        <f>CHAR(34)&amp;VLOOKUP(C149,SOURCE!$S$3:$Z$2835,6,0)&amp;CHAR(34)</f>
        <v>"NSUM"</v>
      </c>
      <c r="F149" s="22" t="str">
        <f>VLOOKUP(C149,SOURCE!$S$3:$AA$2835,9,0)&amp;"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VLOOKUP(C149,SOURCE!S$6:Y$10014,7,0)</f>
        <v>435</v>
      </c>
      <c r="J149" s="28" t="str">
        <f>VLOOKUP(C149,SOURCE!S$6:Y$10014,6,0)</f>
        <v>NSUM</v>
      </c>
      <c r="K149" s="29" t="str">
        <f t="shared" si="13"/>
        <v>n</v>
      </c>
      <c r="L149" s="39" t="str">
        <f>VLOOKUP(C149,SOURCE!S$6:Y$10014,2,0)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VLOOKUP(C150,SOURCE!$S$3:$Z$2835,8,0)</f>
        <v>ITM_SIGMAx</v>
      </c>
      <c r="E150" s="26" t="str">
        <f>CHAR(34)&amp;VLOOKUP(C150,SOURCE!$S$3:$Z$2835,6,0)&amp;CHAR(34)</f>
        <v>"SUMX"</v>
      </c>
      <c r="F150" s="22" t="str">
        <f>VLOOKUP(C150,SOURCE!$S$3:$AA$2835,9,0)&amp;"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VLOOKUP(C150,SOURCE!S$6:Y$10014,7,0)</f>
        <v>436</v>
      </c>
      <c r="J150" s="28" t="str">
        <f>VLOOKUP(C150,SOURCE!S$6:Y$10014,6,0)</f>
        <v>SUMX</v>
      </c>
      <c r="K150" s="29" t="str">
        <f t="shared" si="13"/>
        <v>SUMx</v>
      </c>
      <c r="L150" s="39" t="str">
        <f>VLOOKUP(C150,SOURCE!S$6:Y$10014,2,0)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VLOOKUP(C151,SOURCE!$S$3:$Z$2835,8,0)</f>
        <v>ITM_SIGMAy</v>
      </c>
      <c r="E151" s="26" t="str">
        <f>CHAR(34)&amp;VLOOKUP(C151,SOURCE!$S$3:$Z$2835,6,0)&amp;CHAR(34)</f>
        <v>"SUMY"</v>
      </c>
      <c r="F151" s="22" t="str">
        <f>VLOOKUP(C151,SOURCE!$S$3:$AA$2835,9,0)&amp;"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VLOOKUP(C151,SOURCE!S$6:Y$10014,7,0)</f>
        <v>437</v>
      </c>
      <c r="J151" s="28" t="str">
        <f>VLOOKUP(C151,SOURCE!S$6:Y$10014,6,0)</f>
        <v>SUMY</v>
      </c>
      <c r="K151" s="29" t="str">
        <f t="shared" si="13"/>
        <v>SUMy</v>
      </c>
      <c r="L151" s="39" t="str">
        <f>VLOOKUP(C151,SOURCE!S$6:Y$10014,2,0)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VLOOKUP(C152,SOURCE!$S$3:$Z$2835,8,0)</f>
        <v>ITM_SIGMAx2</v>
      </c>
      <c r="E152" s="26" t="str">
        <f>CHAR(34)&amp;VLOOKUP(C152,SOURCE!$S$3:$Z$2835,6,0)&amp;CHAR(34)</f>
        <v>"SMX^2"</v>
      </c>
      <c r="F152" s="22" t="str">
        <f>VLOOKUP(C152,SOURCE!$S$3:$AA$2835,9,0)&amp;"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VLOOKUP(C152,SOURCE!S$6:Y$10014,7,0)</f>
        <v>438</v>
      </c>
      <c r="J152" s="28" t="str">
        <f>VLOOKUP(C152,SOURCE!S$6:Y$10014,6,0)</f>
        <v>SMX^2</v>
      </c>
      <c r="K152" s="29" t="str">
        <f t="shared" si="13"/>
        <v>SUMx^2</v>
      </c>
      <c r="L152" s="39" t="str">
        <f>VLOOKUP(C152,SOURCE!S$6:Y$10014,2,0)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VLOOKUP(C153,SOURCE!$S$3:$Z$2835,8,0)</f>
        <v>ITM_SIGMAx2y</v>
      </c>
      <c r="E153" s="26" t="str">
        <f>CHAR(34)&amp;VLOOKUP(C153,SOURCE!$S$3:$Z$2835,6,0)&amp;CHAR(34)</f>
        <v>"SMX^2Y"</v>
      </c>
      <c r="F153" s="22" t="str">
        <f>VLOOKUP(C153,SOURCE!$S$3:$AA$2835,9,0)&amp;"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VLOOKUP(C153,SOURCE!S$6:Y$10014,7,0)</f>
        <v>439</v>
      </c>
      <c r="J153" s="28" t="str">
        <f>VLOOKUP(C153,SOURCE!S$6:Y$10014,6,0)</f>
        <v>SMX^2Y</v>
      </c>
      <c r="K153" s="29" t="str">
        <f t="shared" si="13"/>
        <v>SUMx^2y</v>
      </c>
      <c r="L153" s="39" t="str">
        <f>VLOOKUP(C153,SOURCE!S$6:Y$10014,2,0)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VLOOKUP(C154,SOURCE!$S$3:$Z$2835,8,0)</f>
        <v>ITM_SIGMAy2</v>
      </c>
      <c r="E154" s="26" t="str">
        <f>CHAR(34)&amp;VLOOKUP(C154,SOURCE!$S$3:$Z$2835,6,0)&amp;CHAR(34)</f>
        <v>"SMY^2"</v>
      </c>
      <c r="F154" s="22" t="str">
        <f>VLOOKUP(C154,SOURCE!$S$3:$AA$2835,9,0)&amp;"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VLOOKUP(C154,SOURCE!S$6:Y$10014,7,0)</f>
        <v>440</v>
      </c>
      <c r="J154" s="28" t="str">
        <f>VLOOKUP(C154,SOURCE!S$6:Y$10014,6,0)</f>
        <v>SMY^2</v>
      </c>
      <c r="K154" s="29" t="str">
        <f t="shared" si="13"/>
        <v>SUMy^2</v>
      </c>
      <c r="L154" s="39" t="str">
        <f>VLOOKUP(C154,SOURCE!S$6:Y$10014,2,0)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VLOOKUP(C155,SOURCE!$S$3:$Z$2835,8,0)</f>
        <v>ITM_SIGMAxy</v>
      </c>
      <c r="E155" s="26" t="str">
        <f>CHAR(34)&amp;VLOOKUP(C155,SOURCE!$S$3:$Z$2835,6,0)&amp;CHAR(34)</f>
        <v>"SMXY"</v>
      </c>
      <c r="F155" s="22" t="str">
        <f>VLOOKUP(C155,SOURCE!$S$3:$AA$2835,9,0)&amp;"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VLOOKUP(C155,SOURCE!S$6:Y$10014,7,0)</f>
        <v>441</v>
      </c>
      <c r="J155" s="28" t="str">
        <f>VLOOKUP(C155,SOURCE!S$6:Y$10014,6,0)</f>
        <v>SMXY</v>
      </c>
      <c r="K155" s="29" t="str">
        <f t="shared" si="13"/>
        <v>SUMxy</v>
      </c>
      <c r="L155" s="39" t="str">
        <f>VLOOKUP(C155,SOURCE!S$6:Y$10014,2,0)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VLOOKUP(C156,SOURCE!$S$3:$Z$2835,8,0)</f>
        <v>ITM_SIGMAlnxy</v>
      </c>
      <c r="E156" s="26" t="str">
        <f>CHAR(34)&amp;VLOOKUP(C156,SOURCE!$S$3:$Z$2835,6,0)&amp;CHAR(34)</f>
        <v>"SMLNXY"</v>
      </c>
      <c r="F156" s="22" t="str">
        <f>VLOOKUP(C156,SOURCE!$S$3:$AA$2835,9,0)&amp;"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VLOOKUP(C156,SOURCE!S$6:Y$10014,7,0)</f>
        <v>442</v>
      </c>
      <c r="J156" s="28" t="str">
        <f>VLOOKUP(C156,SOURCE!S$6:Y$10014,6,0)</f>
        <v>SMLNXY</v>
      </c>
      <c r="K156" s="29" t="str">
        <f t="shared" si="13"/>
        <v>SUMlnxy</v>
      </c>
      <c r="L156" s="39" t="str">
        <f>VLOOKUP(C156,SOURCE!S$6:Y$10014,2,0)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VLOOKUP(C157,SOURCE!$S$3:$Z$2835,8,0)</f>
        <v>ITM_SIGMAlnx</v>
      </c>
      <c r="E157" s="26" t="str">
        <f>CHAR(34)&amp;VLOOKUP(C157,SOURCE!$S$3:$Z$2835,6,0)&amp;CHAR(34)</f>
        <v>"SMLNX"</v>
      </c>
      <c r="F157" s="22" t="str">
        <f>VLOOKUP(C157,SOURCE!$S$3:$AA$2835,9,0)&amp;"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VLOOKUP(C157,SOURCE!S$6:Y$10014,7,0)</f>
        <v>443</v>
      </c>
      <c r="J157" s="28" t="str">
        <f>VLOOKUP(C157,SOURCE!S$6:Y$10014,6,0)</f>
        <v>SMLNX</v>
      </c>
      <c r="K157" s="29" t="str">
        <f t="shared" si="13"/>
        <v>SUMlnx</v>
      </c>
      <c r="L157" s="39" t="str">
        <f>VLOOKUP(C157,SOURCE!S$6:Y$10014,2,0)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VLOOKUP(C158,SOURCE!$S$3:$Z$2835,8,0)</f>
        <v>ITM_SIGMAln2x</v>
      </c>
      <c r="E158" s="26" t="str">
        <f>CHAR(34)&amp;VLOOKUP(C158,SOURCE!$S$3:$Z$2835,6,0)&amp;CHAR(34)</f>
        <v>"SMLN^2X"</v>
      </c>
      <c r="F158" s="22" t="str">
        <f>VLOOKUP(C158,SOURCE!$S$3:$AA$2835,9,0)&amp;"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VLOOKUP(C158,SOURCE!S$6:Y$10014,7,0)</f>
        <v>444</v>
      </c>
      <c r="J158" s="28" t="str">
        <f>VLOOKUP(C158,SOURCE!S$6:Y$10014,6,0)</f>
        <v>SMLN^2X</v>
      </c>
      <c r="K158" s="29" t="str">
        <f t="shared" si="13"/>
        <v>SUMln^2x</v>
      </c>
      <c r="L158" s="39" t="str">
        <f>VLOOKUP(C158,SOURCE!S$6:Y$10014,2,0)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VLOOKUP(C159,SOURCE!$S$3:$Z$2835,8,0)</f>
        <v>ITM_SIGMAylnx</v>
      </c>
      <c r="E159" s="26" t="str">
        <f>CHAR(34)&amp;VLOOKUP(C159,SOURCE!$S$3:$Z$2835,6,0)&amp;CHAR(34)</f>
        <v>"SMYLNX"</v>
      </c>
      <c r="F159" s="22" t="str">
        <f>VLOOKUP(C159,SOURCE!$S$3:$AA$2835,9,0)&amp;"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VLOOKUP(C159,SOURCE!S$6:Y$10014,7,0)</f>
        <v>445</v>
      </c>
      <c r="J159" s="28" t="str">
        <f>VLOOKUP(C159,SOURCE!S$6:Y$10014,6,0)</f>
        <v>SMYLNX</v>
      </c>
      <c r="K159" s="29" t="str">
        <f t="shared" si="13"/>
        <v>SUMylnx</v>
      </c>
      <c r="L159" s="39" t="str">
        <f>VLOOKUP(C159,SOURCE!S$6:Y$10014,2,0)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VLOOKUP(C160,SOURCE!$S$3:$Z$2835,8,0)</f>
        <v>ITM_SIGMAlny</v>
      </c>
      <c r="E160" s="26" t="str">
        <f>CHAR(34)&amp;VLOOKUP(C160,SOURCE!$S$3:$Z$2835,6,0)&amp;CHAR(34)</f>
        <v>"SMLNY"</v>
      </c>
      <c r="F160" s="22" t="str">
        <f>VLOOKUP(C160,SOURCE!$S$3:$AA$2835,9,0)&amp;"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VLOOKUP(C160,SOURCE!S$6:Y$10014,7,0)</f>
        <v>446</v>
      </c>
      <c r="J160" s="28" t="str">
        <f>VLOOKUP(C160,SOURCE!S$6:Y$10014,6,0)</f>
        <v>SMLNY</v>
      </c>
      <c r="K160" s="29" t="str">
        <f t="shared" si="13"/>
        <v>SUMlny</v>
      </c>
      <c r="L160" s="39" t="str">
        <f>VLOOKUP(C160,SOURCE!S$6:Y$10014,2,0)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VLOOKUP(C161,SOURCE!$S$3:$Z$2835,8,0)</f>
        <v>ITM_SIGMAln2y</v>
      </c>
      <c r="E161" s="26" t="str">
        <f>CHAR(34)&amp;VLOOKUP(C161,SOURCE!$S$3:$Z$2835,6,0)&amp;CHAR(34)</f>
        <v>"SMLN^2Y"</v>
      </c>
      <c r="F161" s="22" t="str">
        <f>VLOOKUP(C161,SOURCE!$S$3:$AA$2835,9,0)&amp;"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VLOOKUP(C161,SOURCE!S$6:Y$10014,7,0)</f>
        <v>447</v>
      </c>
      <c r="J161" s="28" t="str">
        <f>VLOOKUP(C161,SOURCE!S$6:Y$10014,6,0)</f>
        <v>SMLN^2Y</v>
      </c>
      <c r="K161" s="29" t="str">
        <f t="shared" si="13"/>
        <v>SUMln^2y</v>
      </c>
      <c r="L161" s="39" t="str">
        <f>VLOOKUP(C161,SOURCE!S$6:Y$10014,2,0)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VLOOKUP(C162,SOURCE!$S$3:$Z$2835,8,0)</f>
        <v>ITM_SIGMAxlny</v>
      </c>
      <c r="E162" s="26" t="str">
        <f>CHAR(34)&amp;VLOOKUP(C162,SOURCE!$S$3:$Z$2835,6,0)&amp;CHAR(34)</f>
        <v>"SMXLNY"</v>
      </c>
      <c r="F162" s="22" t="str">
        <f>VLOOKUP(C162,SOURCE!$S$3:$AA$2835,9,0)&amp;"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VLOOKUP(C162,SOURCE!S$6:Y$10014,7,0)</f>
        <v>448</v>
      </c>
      <c r="J162" s="28" t="str">
        <f>VLOOKUP(C162,SOURCE!S$6:Y$10014,6,0)</f>
        <v>SMXLNY</v>
      </c>
      <c r="K162" s="29" t="str">
        <f t="shared" si="13"/>
        <v>SUMxlny</v>
      </c>
      <c r="L162" s="39" t="str">
        <f>VLOOKUP(C162,SOURCE!S$6:Y$10014,2,0)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VLOOKUP(C163,SOURCE!$S$3:$Z$2835,8,0)</f>
        <v>ITM_SIGMAx2lny</v>
      </c>
      <c r="E163" s="26" t="str">
        <f>CHAR(34)&amp;VLOOKUP(C163,SOURCE!$S$3:$Z$2835,6,0)&amp;CHAR(34)</f>
        <v>"SMX^2LNY"</v>
      </c>
      <c r="F163" s="22" t="str">
        <f>VLOOKUP(C163,SOURCE!$S$3:$AA$2835,9,0)&amp;"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VLOOKUP(C163,SOURCE!S$6:Y$10014,7,0)</f>
        <v>449</v>
      </c>
      <c r="J163" s="28" t="str">
        <f>VLOOKUP(C163,SOURCE!S$6:Y$10014,6,0)</f>
        <v>SMX^2LNY</v>
      </c>
      <c r="K163" s="29" t="str">
        <f t="shared" si="13"/>
        <v>SUMx^2lny</v>
      </c>
      <c r="L163" s="39" t="str">
        <f>VLOOKUP(C163,SOURCE!S$6:Y$10014,2,0)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VLOOKUP(C164,SOURCE!$S$3:$Z$2835,8,0)</f>
        <v>ITM_SIGMAlnyonx</v>
      </c>
      <c r="E164" s="26" t="str">
        <f>CHAR(34)&amp;VLOOKUP(C164,SOURCE!$S$3:$Z$2835,6,0)&amp;CHAR(34)</f>
        <v>"SMLNY/X"</v>
      </c>
      <c r="F164" s="22" t="str">
        <f>VLOOKUP(C164,SOURCE!$S$3:$AA$2835,9,0)&amp;"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VLOOKUP(C164,SOURCE!S$6:Y$10014,7,0)</f>
        <v>450</v>
      </c>
      <c r="J164" s="28" t="str">
        <f>VLOOKUP(C164,SOURCE!S$6:Y$10014,6,0)</f>
        <v>SMLNY/X</v>
      </c>
      <c r="K164" s="29" t="str">
        <f t="shared" si="13"/>
        <v>SUMlny/x</v>
      </c>
      <c r="L164" s="39" t="str">
        <f>VLOOKUP(C164,SOURCE!S$6:Y$10014,2,0)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VLOOKUP(C165,SOURCE!$S$3:$Z$2835,8,0)</f>
        <v>ITM_SIGMAx2ony</v>
      </c>
      <c r="E165" s="26" t="str">
        <f>CHAR(34)&amp;VLOOKUP(C165,SOURCE!$S$3:$Z$2835,6,0)&amp;CHAR(34)</f>
        <v>"SMX^2/Y"</v>
      </c>
      <c r="F165" s="22" t="str">
        <f>VLOOKUP(C165,SOURCE!$S$3:$AA$2835,9,0)&amp;"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VLOOKUP(C165,SOURCE!S$6:Y$10014,7,0)</f>
        <v>451</v>
      </c>
      <c r="J165" s="28" t="str">
        <f>VLOOKUP(C165,SOURCE!S$6:Y$10014,6,0)</f>
        <v>SMX^2/Y</v>
      </c>
      <c r="K165" s="29" t="str">
        <f t="shared" si="13"/>
        <v>SUMx^2/y</v>
      </c>
      <c r="L165" s="39" t="str">
        <f>VLOOKUP(C165,SOURCE!S$6:Y$10014,2,0)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VLOOKUP(C166,SOURCE!$S$3:$Z$2835,8,0)</f>
        <v>ITM_SIGMA1onx</v>
      </c>
      <c r="E166" s="26" t="str">
        <f>CHAR(34)&amp;VLOOKUP(C166,SOURCE!$S$3:$Z$2835,6,0)&amp;CHAR(34)</f>
        <v>"SM^1/X"</v>
      </c>
      <c r="F166" s="22" t="str">
        <f>VLOOKUP(C166,SOURCE!$S$3:$AA$2835,9,0)&amp;"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VLOOKUP(C166,SOURCE!S$6:Y$10014,7,0)</f>
        <v>452</v>
      </c>
      <c r="J166" s="28" t="str">
        <f>VLOOKUP(C166,SOURCE!S$6:Y$10014,6,0)</f>
        <v>SM^1/X</v>
      </c>
      <c r="K166" s="29" t="str">
        <f t="shared" si="13"/>
        <v>SUM^1/x</v>
      </c>
      <c r="L166" s="39" t="str">
        <f>VLOOKUP(C166,SOURCE!S$6:Y$10014,2,0)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VLOOKUP(C167,SOURCE!$S$3:$Z$2835,8,0)</f>
        <v>ITM_SIGMA1onx2</v>
      </c>
      <c r="E167" s="26" t="str">
        <f>CHAR(34)&amp;VLOOKUP(C167,SOURCE!$S$3:$Z$2835,6,0)&amp;CHAR(34)</f>
        <v>"SM^1/X^2"</v>
      </c>
      <c r="F167" s="22" t="str">
        <f>VLOOKUP(C167,SOURCE!$S$3:$AA$2835,9,0)&amp;"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VLOOKUP(C167,SOURCE!S$6:Y$10014,7,0)</f>
        <v>453</v>
      </c>
      <c r="J167" s="28" t="str">
        <f>VLOOKUP(C167,SOURCE!S$6:Y$10014,6,0)</f>
        <v>SM^1/X^2</v>
      </c>
      <c r="K167" s="29" t="str">
        <f t="shared" si="13"/>
        <v>SUM^1/x^2</v>
      </c>
      <c r="L167" s="39" t="str">
        <f>VLOOKUP(C167,SOURCE!S$6:Y$10014,2,0)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VLOOKUP(C168,SOURCE!$S$3:$Z$2835,8,0)</f>
        <v>ITM_SIGMAxony</v>
      </c>
      <c r="E168" s="26" t="str">
        <f>CHAR(34)&amp;VLOOKUP(C168,SOURCE!$S$3:$Z$2835,6,0)&amp;CHAR(34)</f>
        <v>"SMX/Y"</v>
      </c>
      <c r="F168" s="22" t="str">
        <f>VLOOKUP(C168,SOURCE!$S$3:$AA$2835,9,0)&amp;"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VLOOKUP(C168,SOURCE!S$6:Y$10014,7,0)</f>
        <v>454</v>
      </c>
      <c r="J168" s="28" t="str">
        <f>VLOOKUP(C168,SOURCE!S$6:Y$10014,6,0)</f>
        <v>SMX/Y</v>
      </c>
      <c r="K168" s="29" t="str">
        <f t="shared" si="13"/>
        <v>SUMx/y</v>
      </c>
      <c r="L168" s="39" t="str">
        <f>VLOOKUP(C168,SOURCE!S$6:Y$10014,2,0)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VLOOKUP(C169,SOURCE!$S$3:$Z$2835,8,0)</f>
        <v>ITM_SIGMA1ony</v>
      </c>
      <c r="E169" s="26" t="str">
        <f>CHAR(34)&amp;VLOOKUP(C169,SOURCE!$S$3:$Z$2835,6,0)&amp;CHAR(34)</f>
        <v>"SM^1/Y"</v>
      </c>
      <c r="F169" s="22" t="str">
        <f>VLOOKUP(C169,SOURCE!$S$3:$AA$2835,9,0)&amp;"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VLOOKUP(C169,SOURCE!S$6:Y$10014,7,0)</f>
        <v>455</v>
      </c>
      <c r="J169" s="28" t="str">
        <f>VLOOKUP(C169,SOURCE!S$6:Y$10014,6,0)</f>
        <v>SM^1/Y</v>
      </c>
      <c r="K169" s="29" t="str">
        <f t="shared" si="13"/>
        <v>SUM^1/y</v>
      </c>
      <c r="L169" s="39" t="str">
        <f>VLOOKUP(C169,SOURCE!S$6:Y$10014,2,0)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VLOOKUP(C170,SOURCE!$S$3:$Z$2835,8,0)</f>
        <v>ITM_SIGMA1ony2</v>
      </c>
      <c r="E170" s="26" t="str">
        <f>CHAR(34)&amp;VLOOKUP(C170,SOURCE!$S$3:$Z$2835,6,0)&amp;CHAR(34)</f>
        <v>"SM^1/Y^2"</v>
      </c>
      <c r="F170" s="22" t="str">
        <f>VLOOKUP(C170,SOURCE!$S$3:$AA$2835,9,0)&amp;"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VLOOKUP(C170,SOURCE!S$6:Y$10014,7,0)</f>
        <v>456</v>
      </c>
      <c r="J170" s="28" t="str">
        <f>VLOOKUP(C170,SOURCE!S$6:Y$10014,6,0)</f>
        <v>SM^1/Y^2</v>
      </c>
      <c r="K170" s="29" t="str">
        <f t="shared" si="13"/>
        <v>SUM^1/y^2</v>
      </c>
      <c r="L170" s="39" t="str">
        <f>VLOOKUP(C170,SOURCE!S$6:Y$10014,2,0)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VLOOKUP(C171,SOURCE!$S$3:$Z$2835,8,0)</f>
        <v>ITM_SIGMAx3</v>
      </c>
      <c r="E171" s="26" t="str">
        <f>CHAR(34)&amp;VLOOKUP(C171,SOURCE!$S$3:$Z$2835,6,0)&amp;CHAR(34)</f>
        <v>"SMX^3"</v>
      </c>
      <c r="F171" s="22" t="str">
        <f>VLOOKUP(C171,SOURCE!$S$3:$AA$2835,9,0)&amp;"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VLOOKUP(C171,SOURCE!S$6:Y$10014,7,0)</f>
        <v>457</v>
      </c>
      <c r="J171" s="28" t="str">
        <f>VLOOKUP(C171,SOURCE!S$6:Y$10014,6,0)</f>
        <v>SMX^3</v>
      </c>
      <c r="K171" s="29" t="str">
        <f t="shared" si="13"/>
        <v>SUMx^3</v>
      </c>
      <c r="L171" s="39" t="str">
        <f>VLOOKUP(C171,SOURCE!S$6:Y$10014,2,0)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VLOOKUP(C172,SOURCE!$S$3:$Z$2835,8,0)</f>
        <v>ITM_SIGMAx4</v>
      </c>
      <c r="E172" s="26" t="str">
        <f>CHAR(34)&amp;VLOOKUP(C172,SOURCE!$S$3:$Z$2835,6,0)&amp;CHAR(34)</f>
        <v>"SMX^4"</v>
      </c>
      <c r="F172" s="22" t="str">
        <f>VLOOKUP(C172,SOURCE!$S$3:$AA$2835,9,0)&amp;"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VLOOKUP(C172,SOURCE!S$6:Y$10014,7,0)</f>
        <v>458</v>
      </c>
      <c r="J172" s="28" t="str">
        <f>VLOOKUP(C172,SOURCE!S$6:Y$10014,6,0)</f>
        <v>SMX^4</v>
      </c>
      <c r="K172" s="29" t="str">
        <f t="shared" si="13"/>
        <v>SUMx^4</v>
      </c>
      <c r="L172" s="39" t="str">
        <f>VLOOKUP(C172,SOURCE!S$6:Y$10014,2,0)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VLOOKUP(C173,SOURCE!$S$3:$Z$2835,8,0)</f>
        <v>SFL_FRACT</v>
      </c>
      <c r="E173" s="26" t="str">
        <f>CHAR(34)&amp;VLOOKUP(C173,SOURCE!$S$3:$Z$2835,6,0)&amp;CHAR(34)</f>
        <v>"FRACT"</v>
      </c>
      <c r="F173" s="22" t="str">
        <f>VLOOKUP(C173,SOURCE!$S$3:$AA$2835,9,0)&amp;"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VLOOKUP(C173,SOURCE!S$6:Y$10014,7,0)</f>
        <v>470</v>
      </c>
      <c r="J173" s="28" t="str">
        <f>VLOOKUP(C173,SOURCE!S$6:Y$10014,6,0)</f>
        <v>FRACT</v>
      </c>
      <c r="K173" s="29" t="str">
        <f t="shared" si="13"/>
        <v>FRACT</v>
      </c>
      <c r="L173" s="39" t="str">
        <f>VLOOKUP(C173,SOURCE!S$6:Y$10014,2,0)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VLOOKUP(C174,SOURCE!$S$3:$Z$2835,8,0)</f>
        <v>SFL_PROPFR</v>
      </c>
      <c r="E174" s="26" t="str">
        <f>CHAR(34)&amp;VLOOKUP(C174,SOURCE!$S$3:$Z$2835,6,0)&amp;CHAR(34)</f>
        <v>"PROPFR"</v>
      </c>
      <c r="F174" s="22" t="str">
        <f>VLOOKUP(C174,SOURCE!$S$3:$AA$2835,9,0)&amp;"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VLOOKUP(C174,SOURCE!S$6:Y$10014,7,0)</f>
        <v>471</v>
      </c>
      <c r="J174" s="28" t="str">
        <f>VLOOKUP(C174,SOURCE!S$6:Y$10014,6,0)</f>
        <v>PROPFR</v>
      </c>
      <c r="K174" s="29" t="str">
        <f t="shared" si="13"/>
        <v>PROPFR</v>
      </c>
      <c r="L174" s="39" t="str">
        <f>VLOOKUP(C174,SOURCE!S$6:Y$10014,2,0)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VLOOKUP(C175,SOURCE!$S$3:$Z$2835,8,0)</f>
        <v>SFL_DENANY</v>
      </c>
      <c r="E175" s="26" t="str">
        <f>CHAR(34)&amp;VLOOKUP(C175,SOURCE!$S$3:$Z$2835,6,0)&amp;CHAR(34)</f>
        <v>"DENANY"</v>
      </c>
      <c r="F175" s="22" t="str">
        <f>VLOOKUP(C175,SOURCE!$S$3:$AA$2835,9,0)&amp;"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VLOOKUP(C175,SOURCE!S$6:Y$10014,7,0)</f>
        <v>472</v>
      </c>
      <c r="J175" s="28" t="str">
        <f>VLOOKUP(C175,SOURCE!S$6:Y$10014,6,0)</f>
        <v>DENANY</v>
      </c>
      <c r="K175" s="29" t="str">
        <f t="shared" si="13"/>
        <v>DENANY</v>
      </c>
      <c r="L175" s="39" t="str">
        <f>VLOOKUP(C175,SOURCE!S$6:Y$10014,2,0)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VLOOKUP(C176,SOURCE!$S$3:$Z$2835,8,0)</f>
        <v>SFL_DENFIX</v>
      </c>
      <c r="E176" s="26" t="str">
        <f>CHAR(34)&amp;VLOOKUP(C176,SOURCE!$S$3:$Z$2835,6,0)&amp;CHAR(34)</f>
        <v>"DENFIX"</v>
      </c>
      <c r="F176" s="22" t="str">
        <f>VLOOKUP(C176,SOURCE!$S$3:$AA$2835,9,0)&amp;"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VLOOKUP(C176,SOURCE!S$6:Y$10014,7,0)</f>
        <v>473</v>
      </c>
      <c r="J176" s="28" t="str">
        <f>VLOOKUP(C176,SOURCE!S$6:Y$10014,6,0)</f>
        <v>DENFIX</v>
      </c>
      <c r="K176" s="29" t="str">
        <f t="shared" si="13"/>
        <v>DENFIX</v>
      </c>
      <c r="L176" s="39" t="str">
        <f>VLOOKUP(C176,SOURCE!S$6:Y$10014,2,0)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VLOOKUP(C177,SOURCE!$S$3:$Z$2835,8,0)</f>
        <v>ITM_REG_X</v>
      </c>
      <c r="E177" s="26" t="str">
        <f>CHAR(34)&amp;VLOOKUP(C177,SOURCE!$S$3:$Z$2835,6,0)&amp;CHAR(34)</f>
        <v>"X"</v>
      </c>
      <c r="F177" s="22" t="str">
        <f>VLOOKUP(C177,SOURCE!$S$3:$AA$2835,9,0)&amp;"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VLOOKUP(C177,SOURCE!S$6:Y$10014,7,0)</f>
        <v>527</v>
      </c>
      <c r="J177" s="28" t="str">
        <f>VLOOKUP(C177,SOURCE!S$6:Y$10014,6,0)</f>
        <v>X</v>
      </c>
      <c r="K177" s="29" t="str">
        <f t="shared" si="13"/>
        <v>X</v>
      </c>
      <c r="L177" s="39" t="str">
        <f>VLOOKUP(C177,SOURCE!S$6:Y$10014,2,0)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VLOOKUP(C178,SOURCE!$S$3:$Z$2835,8,0)</f>
        <v>ITM_REG_Y</v>
      </c>
      <c r="E178" s="26" t="str">
        <f>CHAR(34)&amp;VLOOKUP(C178,SOURCE!$S$3:$Z$2835,6,0)&amp;CHAR(34)</f>
        <v>"Y"</v>
      </c>
      <c r="F178" s="22" t="str">
        <f>VLOOKUP(C178,SOURCE!$S$3:$AA$2835,9,0)&amp;"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VLOOKUP(C178,SOURCE!S$6:Y$10014,7,0)</f>
        <v>528</v>
      </c>
      <c r="J178" s="28" t="str">
        <f>VLOOKUP(C178,SOURCE!S$6:Y$10014,6,0)</f>
        <v>Y</v>
      </c>
      <c r="K178" s="29" t="str">
        <f t="shared" si="13"/>
        <v>Y</v>
      </c>
      <c r="L178" s="39" t="str">
        <f>VLOOKUP(C178,SOURCE!S$6:Y$10014,2,0)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VLOOKUP(C179,SOURCE!$S$3:$Z$2835,8,0)</f>
        <v>ITM_REG_Z</v>
      </c>
      <c r="E179" s="26" t="str">
        <f>CHAR(34)&amp;VLOOKUP(C179,SOURCE!$S$3:$Z$2835,6,0)&amp;CHAR(34)</f>
        <v>"Z"</v>
      </c>
      <c r="F179" s="22" t="str">
        <f>VLOOKUP(C179,SOURCE!$S$3:$AA$2835,9,0)&amp;"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VLOOKUP(C179,SOURCE!S$6:Y$10014,7,0)</f>
        <v>529</v>
      </c>
      <c r="J179" s="28" t="str">
        <f>VLOOKUP(C179,SOURCE!S$6:Y$10014,6,0)</f>
        <v>Z</v>
      </c>
      <c r="K179" s="29" t="str">
        <f t="shared" si="13"/>
        <v>Z</v>
      </c>
      <c r="L179" s="39" t="str">
        <f>VLOOKUP(C179,SOURCE!S$6:Y$10014,2,0)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VLOOKUP(C180,SOURCE!$S$3:$Z$2835,8,0)</f>
        <v>ITM_REG_T</v>
      </c>
      <c r="E180" s="26" t="str">
        <f>CHAR(34)&amp;VLOOKUP(C180,SOURCE!$S$3:$Z$2835,6,0)&amp;CHAR(34)</f>
        <v>"T"</v>
      </c>
      <c r="F180" s="22" t="str">
        <f>VLOOKUP(C180,SOURCE!$S$3:$AA$2835,9,0)&amp;"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VLOOKUP(C180,SOURCE!S$6:Y$10014,7,0)</f>
        <v>530</v>
      </c>
      <c r="J180" s="28" t="str">
        <f>VLOOKUP(C180,SOURCE!S$6:Y$10014,6,0)</f>
        <v>T</v>
      </c>
      <c r="K180" s="29" t="str">
        <f t="shared" si="13"/>
        <v>T</v>
      </c>
      <c r="L180" s="39" t="str">
        <f>VLOOKUP(C180,SOURCE!S$6:Y$10014,2,0)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VLOOKUP(C181,SOURCE!$S$3:$Z$2835,8,0)</f>
        <v>ITM_REG_A</v>
      </c>
      <c r="E181" s="26" t="str">
        <f>CHAR(34)&amp;VLOOKUP(C181,SOURCE!$S$3:$Z$2835,6,0)&amp;CHAR(34)</f>
        <v>"A"</v>
      </c>
      <c r="F181" s="22" t="str">
        <f>VLOOKUP(C181,SOURCE!$S$3:$AA$2835,9,0)&amp;"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VLOOKUP(C181,SOURCE!S$6:Y$10014,7,0)</f>
        <v>531</v>
      </c>
      <c r="J181" s="28" t="str">
        <f>VLOOKUP(C181,SOURCE!S$6:Y$10014,6,0)</f>
        <v>A</v>
      </c>
      <c r="K181" s="29" t="str">
        <f t="shared" si="13"/>
        <v>A</v>
      </c>
      <c r="L181" s="39" t="str">
        <f>VLOOKUP(C181,SOURCE!S$6:Y$10014,2,0)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VLOOKUP(C182,SOURCE!$S$3:$Z$2835,8,0)</f>
        <v>ITM_REG_B</v>
      </c>
      <c r="E182" s="26" t="str">
        <f>CHAR(34)&amp;VLOOKUP(C182,SOURCE!$S$3:$Z$2835,6,0)&amp;CHAR(34)</f>
        <v>"B"</v>
      </c>
      <c r="F182" s="22" t="str">
        <f>VLOOKUP(C182,SOURCE!$S$3:$AA$2835,9,0)&amp;"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VLOOKUP(C182,SOURCE!S$6:Y$10014,7,0)</f>
        <v>532</v>
      </c>
      <c r="J182" s="28" t="str">
        <f>VLOOKUP(C182,SOURCE!S$6:Y$10014,6,0)</f>
        <v>B</v>
      </c>
      <c r="K182" s="29" t="str">
        <f t="shared" si="13"/>
        <v>B</v>
      </c>
      <c r="L182" s="39" t="str">
        <f>VLOOKUP(C182,SOURCE!S$6:Y$10014,2,0)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VLOOKUP(C183,SOURCE!$S$3:$Z$2835,8,0)</f>
        <v>ITM_REG_C</v>
      </c>
      <c r="E183" s="26" t="str">
        <f>CHAR(34)&amp;VLOOKUP(C183,SOURCE!$S$3:$Z$2835,6,0)&amp;CHAR(34)</f>
        <v>"C"</v>
      </c>
      <c r="F183" s="22" t="str">
        <f>VLOOKUP(C183,SOURCE!$S$3:$AA$2835,9,0)&amp;"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VLOOKUP(C183,SOURCE!S$6:Y$10014,7,0)</f>
        <v>533</v>
      </c>
      <c r="J183" s="28" t="str">
        <f>VLOOKUP(C183,SOURCE!S$6:Y$10014,6,0)</f>
        <v>C</v>
      </c>
      <c r="K183" s="29" t="str">
        <f t="shared" si="13"/>
        <v>C</v>
      </c>
      <c r="L183" s="39" t="str">
        <f>VLOOKUP(C183,SOURCE!S$6:Y$10014,2,0)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VLOOKUP(C184,SOURCE!$S$3:$Z$2835,8,0)</f>
        <v>ITM_REG_D</v>
      </c>
      <c r="E184" s="26" t="str">
        <f>CHAR(34)&amp;VLOOKUP(C184,SOURCE!$S$3:$Z$2835,6,0)&amp;CHAR(34)</f>
        <v>"D"</v>
      </c>
      <c r="F184" s="22" t="str">
        <f>VLOOKUP(C184,SOURCE!$S$3:$AA$2835,9,0)&amp;"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VLOOKUP(C184,SOURCE!S$6:Y$10014,7,0)</f>
        <v>534</v>
      </c>
      <c r="J184" s="28" t="str">
        <f>VLOOKUP(C184,SOURCE!S$6:Y$10014,6,0)</f>
        <v>D</v>
      </c>
      <c r="K184" s="29" t="str">
        <f t="shared" si="13"/>
        <v>D</v>
      </c>
      <c r="L184" s="39" t="str">
        <f>VLOOKUP(C184,SOURCE!S$6:Y$10014,2,0)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42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VLOOKUP(C185,SOURCE!$S$3:$Z$2835,8,0)</f>
        <v>ITM_REG_L</v>
      </c>
      <c r="E185" s="26" t="str">
        <f>CHAR(34)&amp;VLOOKUP(C185,SOURCE!$S$3:$Z$2835,6,0)&amp;CHAR(34)</f>
        <v>"L"</v>
      </c>
      <c r="F185" s="22" t="str">
        <f>VLOOKUP(C185,SOURCE!$S$3:$AA$2835,9,0)&amp;"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VLOOKUP(C185,SOURCE!S$6:Y$10014,7,0)</f>
        <v>535</v>
      </c>
      <c r="J185" s="28" t="str">
        <f>VLOOKUP(C185,SOURCE!S$6:Y$10014,6,0)</f>
        <v>L</v>
      </c>
      <c r="K185" s="29" t="str">
        <f t="shared" si="13"/>
        <v>L</v>
      </c>
      <c r="L185" s="39" t="str">
        <f>VLOOKUP(C185,SOURCE!S$6:Y$10014,2,0)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42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VLOOKUP(C186,SOURCE!$S$3:$Z$2835,8,0)</f>
        <v>ITM_REG_I</v>
      </c>
      <c r="E186" s="26" t="str">
        <f>CHAR(34)&amp;VLOOKUP(C186,SOURCE!$S$3:$Z$2835,6,0)&amp;CHAR(34)</f>
        <v>"I"</v>
      </c>
      <c r="F186" s="22" t="str">
        <f>VLOOKUP(C186,SOURCE!$S$3:$AA$2835,9,0)&amp;"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VLOOKUP(C186,SOURCE!S$6:Y$10014,7,0)</f>
        <v>536</v>
      </c>
      <c r="J186" s="28" t="str">
        <f>VLOOKUP(C186,SOURCE!S$6:Y$10014,6,0)</f>
        <v>I</v>
      </c>
      <c r="K186" s="29" t="str">
        <f t="shared" si="13"/>
        <v>I</v>
      </c>
      <c r="L186" s="39" t="str">
        <f>VLOOKUP(C186,SOURCE!S$6:Y$10014,2,0)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VLOOKUP(C187,SOURCE!$S$3:$Z$2835,8,0)</f>
        <v>ITM_REG_J</v>
      </c>
      <c r="E187" s="26" t="str">
        <f>CHAR(34)&amp;VLOOKUP(C187,SOURCE!$S$3:$Z$2835,6,0)&amp;CHAR(34)</f>
        <v>"J"</v>
      </c>
      <c r="F187" s="22" t="str">
        <f>VLOOKUP(C187,SOURCE!$S$3:$AA$2835,9,0)&amp;"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VLOOKUP(C187,SOURCE!S$6:Y$10014,7,0)</f>
        <v>537</v>
      </c>
      <c r="J187" s="28" t="str">
        <f>VLOOKUP(C187,SOURCE!S$6:Y$10014,6,0)</f>
        <v>J</v>
      </c>
      <c r="K187" s="29" t="str">
        <f t="shared" si="13"/>
        <v>J</v>
      </c>
      <c r="L187" s="39" t="str">
        <f>VLOOKUP(C187,SOURCE!S$6:Y$10014,2,0)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VLOOKUP(C188,SOURCE!$S$3:$Z$2835,8,0)</f>
        <v>ITM_REG_K</v>
      </c>
      <c r="E188" s="26" t="str">
        <f>CHAR(34)&amp;VLOOKUP(C188,SOURCE!$S$3:$Z$2835,6,0)&amp;CHAR(34)</f>
        <v>"K"</v>
      </c>
      <c r="F188" s="22" t="str">
        <f>VLOOKUP(C188,SOURCE!$S$3:$AA$2835,9,0)&amp;"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VLOOKUP(C188,SOURCE!S$6:Y$10014,7,0)</f>
        <v>538</v>
      </c>
      <c r="J188" s="28" t="str">
        <f>VLOOKUP(C188,SOURCE!S$6:Y$10014,6,0)</f>
        <v>K</v>
      </c>
      <c r="K188" s="29" t="str">
        <f t="shared" si="13"/>
        <v>K</v>
      </c>
      <c r="L188" s="39" t="str">
        <f>VLOOKUP(C188,SOURCE!S$6:Y$10014,2,0)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VLOOKUP(C189,SOURCE!$S$3:$Z$2835,8,0)</f>
        <v>ITM_INDIRECTION</v>
      </c>
      <c r="E189" s="26" t="str">
        <f>CHAR(34)&amp;VLOOKUP(C189,SOURCE!$S$3:$Z$2835,6,0)&amp;CHAR(34)</f>
        <v>"IND&gt;"</v>
      </c>
      <c r="F189" s="22" t="str">
        <f>VLOOKUP(C189,SOURCE!$S$3:$AA$2835,9,0)&amp;"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VLOOKUP(C189,SOURCE!S$6:Y$10014,7,0)</f>
        <v>539</v>
      </c>
      <c r="J189" s="28" t="str">
        <f>VLOOKUP(C189,SOURCE!S$6:Y$10014,6,0)</f>
        <v>IND&gt;</v>
      </c>
      <c r="K189" s="29" t="str">
        <f t="shared" si="13"/>
        <v>&gt;</v>
      </c>
      <c r="L189" s="39" t="str">
        <f>VLOOKUP(C189,SOURCE!S$6:Y$10014,2,0)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VLOOKUP(C190,SOURCE!$S$3:$Z$2835,8,0)</f>
        <v>ITM_Max</v>
      </c>
      <c r="E190" s="26" t="str">
        <f>CHAR(34)&amp;VLOOKUP(C190,SOURCE!$S$3:$Z$2835,6,0)&amp;CHAR(34)</f>
        <v>"MAX"</v>
      </c>
      <c r="F190" s="22" t="str">
        <f>VLOOKUP(C190,SOURCE!$S$3:$AA$2835,9,0)&amp;"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VLOOKUP(C190,SOURCE!S$6:Y$10014,7,0)</f>
        <v>1137</v>
      </c>
      <c r="J190" s="28" t="str">
        <f>VLOOKUP(C190,SOURCE!S$6:Y$10014,6,0)</f>
        <v>MAX</v>
      </c>
      <c r="K190" s="29" t="str">
        <f t="shared" si="13"/>
        <v>Max</v>
      </c>
      <c r="L190" s="39">
        <f>VLOOKUP(C190,SOURCE!S$6:Y$10014,2,0)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VLOOKUP(C191,SOURCE!$S$3:$Z$2835,8,0)</f>
        <v>ITM_Min</v>
      </c>
      <c r="E191" s="26" t="str">
        <f>CHAR(34)&amp;VLOOKUP(C191,SOURCE!$S$3:$Z$2835,6,0)&amp;CHAR(34)</f>
        <v>"MIN"</v>
      </c>
      <c r="F191" s="22" t="str">
        <f>VLOOKUP(C191,SOURCE!$S$3:$AA$2835,9,0)&amp;"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VLOOKUP(C191,SOURCE!S$6:Y$10014,7,0)</f>
        <v>1138</v>
      </c>
      <c r="J191" s="28" t="str">
        <f>VLOOKUP(C191,SOURCE!S$6:Y$10014,6,0)</f>
        <v>MIN</v>
      </c>
      <c r="K191" s="29" t="str">
        <f t="shared" si="13"/>
        <v>Min</v>
      </c>
      <c r="L191" s="39">
        <f>VLOOKUP(C191,SOURCE!S$6:Y$10014,2,0)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VLOOKUP(C192,SOURCE!$S$3:$Z$2835,8,0)</f>
        <v>ITM_EXPONENT</v>
      </c>
      <c r="E192" s="26" t="str">
        <f>CHAR(34)&amp;VLOOKUP(C192,SOURCE!$S$3:$Z$2835,6,0)&amp;CHAR(34)</f>
        <v>"EEX"</v>
      </c>
      <c r="F192" s="22" t="str">
        <f>VLOOKUP(C192,SOURCE!$S$3:$AA$2835,9,0)&amp;"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VLOOKUP(C192,SOURCE!S$6:Y$10014,7,0)</f>
        <v>1145</v>
      </c>
      <c r="J192" s="28" t="str">
        <f>VLOOKUP(C192,SOURCE!S$6:Y$10014,6,0)</f>
        <v>EEX</v>
      </c>
      <c r="K192" s="29" t="str">
        <f t="shared" si="13"/>
        <v>EEX</v>
      </c>
      <c r="L192" s="39">
        <f>VLOOKUP(C192,SOURCE!S$6:Y$10014,2,0)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VLOOKUP(C193,SOURCE!$S$3:$Z$2835,8,0)</f>
        <v>ITM_BINOMP</v>
      </c>
      <c r="E193" s="26" t="str">
        <f>CHAR(34)&amp;VLOOKUP(C193,SOURCE!$S$3:$Z$2835,6,0)&amp;CHAR(34)</f>
        <v>"BINOMP"</v>
      </c>
      <c r="F193" s="22" t="str">
        <f>VLOOKUP(C193,SOURCE!$S$3:$AA$2835,9,0)&amp;"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VLOOKUP(C193,SOURCE!S$6:Y$10014,7,0)</f>
        <v>1208</v>
      </c>
      <c r="J193" s="28" t="str">
        <f>VLOOKUP(C193,SOURCE!S$6:Y$10014,6,0)</f>
        <v>BINOMP</v>
      </c>
      <c r="K193" s="29" t="str">
        <f t="shared" si="13"/>
        <v>Binomp</v>
      </c>
      <c r="L193" s="39" t="str">
        <f>VLOOKUP(C193,SOURCE!S$6:Y$10014,2,0)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VLOOKUP(C194,SOURCE!$S$3:$Z$2835,8,0)</f>
        <v>ITM_BINOM</v>
      </c>
      <c r="E194" s="26" t="str">
        <f>CHAR(34)&amp;VLOOKUP(C194,SOURCE!$S$3:$Z$2835,6,0)&amp;CHAR(34)</f>
        <v>"BINOMGAUSS_BLACK_LGAUSS_WHITE_R"</v>
      </c>
      <c r="F194" s="22" t="str">
        <f>VLOOKUP(C194,SOURCE!$S$3:$AA$2835,9,0)&amp;"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VLOOKUP(C194,SOURCE!S$6:Y$10014,7,0)</f>
        <v>1209</v>
      </c>
      <c r="J194" s="28" t="str">
        <f>VLOOKUP(C194,SOURCE!S$6:Y$10014,6,0)</f>
        <v>BINOMGAUSS_BLACK_LGAUSS_WHITE_R</v>
      </c>
      <c r="K194" s="29" t="str">
        <f t="shared" si="13"/>
        <v>BinomGAUSS_BLACK_LGAUSS_WHITE_R</v>
      </c>
      <c r="L194" s="39" t="str">
        <f>VLOOKUP(C194,SOURCE!S$6:Y$10014,2,0)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VLOOKUP(C195,SOURCE!$S$3:$Z$2835,8,0)</f>
        <v>ITM_BINOMU</v>
      </c>
      <c r="E195" s="26" t="str">
        <f>CHAR(34)&amp;VLOOKUP(C195,SOURCE!$S$3:$Z$2835,6,0)&amp;CHAR(34)</f>
        <v>"BINOMGAUSS_WHITE_LGAUSS_BLACK_R"</v>
      </c>
      <c r="F195" s="22" t="str">
        <f>VLOOKUP(C195,SOURCE!$S$3:$AA$2835,9,0)&amp;"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VLOOKUP(C195,SOURCE!S$6:Y$10014,7,0)</f>
        <v>1210</v>
      </c>
      <c r="J195" s="28" t="str">
        <f>VLOOKUP(C195,SOURCE!S$6:Y$10014,6,0)</f>
        <v>BINOMGAUSS_WHITE_LGAUSS_BLACK_R</v>
      </c>
      <c r="K195" s="29" t="str">
        <f t="shared" si="13"/>
        <v>BinomGAUSS_WHITE_LGAUSS_BLACK_R</v>
      </c>
      <c r="L195" s="39" t="str">
        <f>VLOOKUP(C195,SOURCE!S$6:Y$10014,2,0)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VLOOKUP(C196,SOURCE!$S$3:$Z$2835,8,0)</f>
        <v>ITM_BINOMM1</v>
      </c>
      <c r="E196" s="26" t="str">
        <f>CHAR(34)&amp;VLOOKUP(C196,SOURCE!$S$3:$Z$2835,6,0)&amp;CHAR(34)</f>
        <v>"BINOM^MINUS_1"</v>
      </c>
      <c r="F196" s="22" t="str">
        <f>VLOOKUP(C196,SOURCE!$S$3:$AA$2835,9,0)&amp;"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VLOOKUP(C196,SOURCE!S$6:Y$10014,7,0)</f>
        <v>1211</v>
      </c>
      <c r="J196" s="28" t="str">
        <f>VLOOKUP(C196,SOURCE!S$6:Y$10014,6,0)</f>
        <v>BINOM^MINUS_1</v>
      </c>
      <c r="K196" s="29" t="str">
        <f t="shared" si="13"/>
        <v>Binom^MINUS_1</v>
      </c>
      <c r="L196" s="39" t="str">
        <f>VLOOKUP(C196,SOURCE!S$6:Y$10014,2,0)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VLOOKUP(C197,SOURCE!$S$3:$Z$2835,8,0)</f>
        <v>ITM_CAUCHP</v>
      </c>
      <c r="E197" s="26" t="str">
        <f>CHAR(34)&amp;VLOOKUP(C197,SOURCE!$S$3:$Z$2835,6,0)&amp;CHAR(34)</f>
        <v>"CAUCHP"</v>
      </c>
      <c r="F197" s="22" t="str">
        <f>VLOOKUP(C197,SOURCE!$S$3:$AA$2835,9,0)&amp;"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VLOOKUP(C197,SOURCE!S$6:Y$10014,7,0)</f>
        <v>1213</v>
      </c>
      <c r="J197" s="28" t="str">
        <f>VLOOKUP(C197,SOURCE!S$6:Y$10014,6,0)</f>
        <v>CAUCHP</v>
      </c>
      <c r="K197" s="29" t="str">
        <f t="shared" si="13"/>
        <v>Cauchp</v>
      </c>
      <c r="L197" s="39" t="str">
        <f>VLOOKUP(C197,SOURCE!S$6:Y$10014,2,0)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VLOOKUP(C198,SOURCE!$S$3:$Z$2835,8,0)</f>
        <v>ITM_CAUCH</v>
      </c>
      <c r="E198" s="26" t="str">
        <f>CHAR(34)&amp;VLOOKUP(C198,SOURCE!$S$3:$Z$2835,6,0)&amp;CHAR(34)</f>
        <v>"CAUCHGAUSS_BLACK_LGAUSS_WHITE_R"</v>
      </c>
      <c r="F198" s="22" t="str">
        <f>VLOOKUP(C198,SOURCE!$S$3:$AA$2835,9,0)&amp;"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VLOOKUP(C198,SOURCE!S$6:Y$10014,7,0)</f>
        <v>1214</v>
      </c>
      <c r="J198" s="28" t="str">
        <f>VLOOKUP(C198,SOURCE!S$6:Y$10014,6,0)</f>
        <v>CAUCHGAUSS_BLACK_LGAUSS_WHITE_R</v>
      </c>
      <c r="K198" s="29" t="str">
        <f t="shared" si="13"/>
        <v>CauchGAUSS_BLACK_LGAUSS_WHITE_R</v>
      </c>
      <c r="L198" s="39" t="str">
        <f>VLOOKUP(C198,SOURCE!S$6:Y$10014,2,0)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VLOOKUP(C199,SOURCE!$S$3:$Z$2835,8,0)</f>
        <v>ITM_CAUCHU</v>
      </c>
      <c r="E199" s="26" t="str">
        <f>CHAR(34)&amp;VLOOKUP(C199,SOURCE!$S$3:$Z$2835,6,0)&amp;CHAR(34)</f>
        <v>"CAUCHGAUSS_WHITE_LGAUSS_BLACK_R"</v>
      </c>
      <c r="F199" s="22" t="str">
        <f>VLOOKUP(C199,SOURCE!$S$3:$AA$2835,9,0)&amp;"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VLOOKUP(C199,SOURCE!S$6:Y$10014,7,0)</f>
        <v>1215</v>
      </c>
      <c r="J199" s="28" t="str">
        <f>VLOOKUP(C199,SOURCE!S$6:Y$10014,6,0)</f>
        <v>CAUCHGAUSS_WHITE_LGAUSS_BLACK_R</v>
      </c>
      <c r="K199" s="29" t="str">
        <f t="shared" si="13"/>
        <v>CauchGAUSS_WHITE_LGAUSS_BLACK_R</v>
      </c>
      <c r="L199" s="39" t="str">
        <f>VLOOKUP(C199,SOURCE!S$6:Y$10014,2,0)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VLOOKUP(C200,SOURCE!$S$3:$Z$2835,8,0)</f>
        <v>ITM_CAUCHM1</v>
      </c>
      <c r="E200" s="26" t="str">
        <f>CHAR(34)&amp;VLOOKUP(C200,SOURCE!$S$3:$Z$2835,6,0)&amp;CHAR(34)</f>
        <v>"CAUCH^MINUS_1"</v>
      </c>
      <c r="F200" s="22" t="str">
        <f>VLOOKUP(C200,SOURCE!$S$3:$AA$2835,9,0)&amp;"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VLOOKUP(C200,SOURCE!S$6:Y$10014,7,0)</f>
        <v>1216</v>
      </c>
      <c r="J200" s="28" t="str">
        <f>VLOOKUP(C200,SOURCE!S$6:Y$10014,6,0)</f>
        <v>CAUCH^MINUS_1</v>
      </c>
      <c r="K200" s="29" t="str">
        <f t="shared" si="13"/>
        <v>Cauch^MINUS_1</v>
      </c>
      <c r="L200" s="39" t="str">
        <f>VLOOKUP(C200,SOURCE!S$6:Y$10014,2,0)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VLOOKUP(C201,SOURCE!$S$3:$Z$2835,8,0)</f>
        <v>ITM_EXPONP</v>
      </c>
      <c r="E201" s="26" t="str">
        <f>CHAR(34)&amp;VLOOKUP(C201,SOURCE!$S$3:$Z$2835,6,0)&amp;CHAR(34)</f>
        <v>"EXPONP"</v>
      </c>
      <c r="F201" s="22" t="str">
        <f>VLOOKUP(C201,SOURCE!$S$3:$AA$2835,9,0)&amp;"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VLOOKUP(C201,SOURCE!S$6:Y$10014,7,0)</f>
        <v>1218</v>
      </c>
      <c r="J201" s="28" t="str">
        <f>VLOOKUP(C201,SOURCE!S$6:Y$10014,6,0)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VLOOKUP(C201,SOURCE!S$6:Y$10014,2,0)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42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VLOOKUP(C202,SOURCE!$S$3:$Z$2835,8,0)</f>
        <v>ITM_EXPON</v>
      </c>
      <c r="E202" s="26" t="str">
        <f>CHAR(34)&amp;VLOOKUP(C202,SOURCE!$S$3:$Z$2835,6,0)&amp;CHAR(34)</f>
        <v>"EXPONGAUSS_BLACK_LGAUSS_WHITE_R"</v>
      </c>
      <c r="F202" s="22" t="str">
        <f>VLOOKUP(C202,SOURCE!$S$3:$AA$2835,9,0)&amp;"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VLOOKUP(C202,SOURCE!S$6:Y$10014,7,0)</f>
        <v>1219</v>
      </c>
      <c r="J202" s="28" t="str">
        <f>VLOOKUP(C202,SOURCE!S$6:Y$10014,6,0)</f>
        <v>EXPONGAUSS_BLACK_LGAUSS_WHITE_R</v>
      </c>
      <c r="K202" s="29" t="str">
        <f t="shared" si="17"/>
        <v>ExponGAUSS_BLACK_LGAUSS_WHITE_R</v>
      </c>
      <c r="L202" s="39" t="str">
        <f>VLOOKUP(C202,SOURCE!S$6:Y$10014,2,0)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42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VLOOKUP(C203,SOURCE!$S$3:$Z$2835,8,0)</f>
        <v>ITM_EXPONU</v>
      </c>
      <c r="E203" s="26" t="str">
        <f>CHAR(34)&amp;VLOOKUP(C203,SOURCE!$S$3:$Z$2835,6,0)&amp;CHAR(34)</f>
        <v>"EXPONGAUSS_WHITE_LGAUSS_BLACK_R"</v>
      </c>
      <c r="F203" s="22" t="str">
        <f>VLOOKUP(C203,SOURCE!$S$3:$AA$2835,9,0)&amp;"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VLOOKUP(C203,SOURCE!S$6:Y$10014,7,0)</f>
        <v>1220</v>
      </c>
      <c r="J203" s="28" t="str">
        <f>VLOOKUP(C203,SOURCE!S$6:Y$10014,6,0)</f>
        <v>EXPONGAUSS_WHITE_LGAUSS_BLACK_R</v>
      </c>
      <c r="K203" s="29" t="str">
        <f t="shared" si="17"/>
        <v>ExponGAUSS_WHITE_LGAUSS_BLACK_R</v>
      </c>
      <c r="L203" s="39" t="str">
        <f>VLOOKUP(C203,SOURCE!S$6:Y$10014,2,0)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42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VLOOKUP(C204,SOURCE!$S$3:$Z$2835,8,0)</f>
        <v>ITM_EXPONM1</v>
      </c>
      <c r="E204" s="26" t="str">
        <f>CHAR(34)&amp;VLOOKUP(C204,SOURCE!$S$3:$Z$2835,6,0)&amp;CHAR(34)</f>
        <v>"EXPON^MINUS_1"</v>
      </c>
      <c r="F204" s="22" t="str">
        <f>VLOOKUP(C204,SOURCE!$S$3:$AA$2835,9,0)&amp;"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VLOOKUP(C204,SOURCE!S$6:Y$10014,7,0)</f>
        <v>1221</v>
      </c>
      <c r="J204" s="28" t="str">
        <f>VLOOKUP(C204,SOURCE!S$6:Y$10014,6,0)</f>
        <v>EXPON^MINUS_1</v>
      </c>
      <c r="K204" s="29" t="str">
        <f t="shared" si="17"/>
        <v>Expon^MINUS_1</v>
      </c>
      <c r="L204" s="39" t="str">
        <f>VLOOKUP(C204,SOURCE!S$6:Y$10014,2,0)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42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VLOOKUP(C205,SOURCE!$S$3:$Z$2835,8,0)</f>
        <v>ITM_FPX</v>
      </c>
      <c r="E205" s="26" t="str">
        <f>CHAR(34)&amp;VLOOKUP(C205,SOURCE!$S$3:$Z$2835,6,0)&amp;CHAR(34)</f>
        <v>"FP(X)"</v>
      </c>
      <c r="F205" s="22" t="str">
        <f>VLOOKUP(C205,SOURCE!$S$3:$AA$2835,9,0)&amp;"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VLOOKUP(C205,SOURCE!S$6:Y$10014,7,0)</f>
        <v>1223</v>
      </c>
      <c r="J205" s="28" t="str">
        <f>VLOOKUP(C205,SOURCE!S$6:Y$10014,6,0)</f>
        <v>FP(X)</v>
      </c>
      <c r="K205" s="29" t="str">
        <f t="shared" si="17"/>
        <v>Fp(x)</v>
      </c>
      <c r="L205" s="39" t="str">
        <f>VLOOKUP(C205,SOURCE!S$6:Y$10014,2,0)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42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VLOOKUP(C206,SOURCE!$S$3:$Z$2835,8,0)</f>
        <v>ITM_FX</v>
      </c>
      <c r="E206" s="26" t="str">
        <f>CHAR(34)&amp;VLOOKUP(C206,SOURCE!$S$3:$Z$2835,6,0)&amp;CHAR(34)</f>
        <v>"FGAUSS_BLACK_LGAUSS_WHITE_R(X)"</v>
      </c>
      <c r="F206" s="22" t="str">
        <f>VLOOKUP(C206,SOURCE!$S$3:$AA$2835,9,0)&amp;"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VLOOKUP(C206,SOURCE!S$6:Y$10014,7,0)</f>
        <v>1224</v>
      </c>
      <c r="J206" s="28" t="str">
        <f>VLOOKUP(C206,SOURCE!S$6:Y$10014,6,0)</f>
        <v>FGAUSS_BLACK_LGAUSS_WHITE_R(X)</v>
      </c>
      <c r="K206" s="29" t="str">
        <f t="shared" si="17"/>
        <v>FGAUSS_BLACK_LGAUSS_WHITE_R(x)</v>
      </c>
      <c r="L206" s="39" t="str">
        <f>VLOOKUP(C206,SOURCE!S$6:Y$10014,2,0)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42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VLOOKUP(C207,SOURCE!$S$3:$Z$2835,8,0)</f>
        <v>ITM_FUX</v>
      </c>
      <c r="E207" s="26" t="str">
        <f>CHAR(34)&amp;VLOOKUP(C207,SOURCE!$S$3:$Z$2835,6,0)&amp;CHAR(34)</f>
        <v>"FGAUSS_WHITE_LGAUSS_BLACK_R(X)"</v>
      </c>
      <c r="F207" s="22" t="str">
        <f>VLOOKUP(C207,SOURCE!$S$3:$AA$2835,9,0)&amp;"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VLOOKUP(C207,SOURCE!S$6:Y$10014,7,0)</f>
        <v>1225</v>
      </c>
      <c r="J207" s="28" t="str">
        <f>VLOOKUP(C207,SOURCE!S$6:Y$10014,6,0)</f>
        <v>FGAUSS_WHITE_LGAUSS_BLACK_R(X)</v>
      </c>
      <c r="K207" s="29" t="str">
        <f t="shared" si="17"/>
        <v>FGAUSS_WHITE_LGAUSS_BLACK_R(x)</v>
      </c>
      <c r="L207" s="39" t="str">
        <f>VLOOKUP(C207,SOURCE!S$6:Y$10014,2,0)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VLOOKUP(C208,SOURCE!$S$3:$Z$2835,8,0)</f>
        <v>ITM_FM1P</v>
      </c>
      <c r="E208" s="26" t="str">
        <f>CHAR(34)&amp;VLOOKUP(C208,SOURCE!$S$3:$Z$2835,6,0)&amp;CHAR(34)</f>
        <v>"F^MINUS_1(P)"</v>
      </c>
      <c r="F208" s="22" t="str">
        <f>VLOOKUP(C208,SOURCE!$S$3:$AA$2835,9,0)&amp;"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VLOOKUP(C208,SOURCE!S$6:Y$10014,7,0)</f>
        <v>1226</v>
      </c>
      <c r="J208" s="28" t="str">
        <f>VLOOKUP(C208,SOURCE!S$6:Y$10014,6,0)</f>
        <v>F^MINUS_1(P)</v>
      </c>
      <c r="K208" s="29" t="str">
        <f t="shared" si="17"/>
        <v>F^MINUS_1(p)</v>
      </c>
      <c r="L208" s="39" t="str">
        <f>VLOOKUP(C208,SOURCE!S$6:Y$10014,2,0)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VLOOKUP(C209,SOURCE!$S$3:$Z$2835,8,0)</f>
        <v>ITM_GEOMP</v>
      </c>
      <c r="E209" s="26" t="str">
        <f>CHAR(34)&amp;VLOOKUP(C209,SOURCE!$S$3:$Z$2835,6,0)&amp;CHAR(34)</f>
        <v>"GEOMP"</v>
      </c>
      <c r="F209" s="22" t="str">
        <f>VLOOKUP(C209,SOURCE!$S$3:$AA$2835,9,0)&amp;"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VLOOKUP(C209,SOURCE!S$6:Y$10014,7,0)</f>
        <v>1228</v>
      </c>
      <c r="J209" s="28" t="str">
        <f>VLOOKUP(C209,SOURCE!S$6:Y$10014,6,0)</f>
        <v>GEOMP</v>
      </c>
      <c r="K209" s="29" t="str">
        <f t="shared" si="17"/>
        <v>Geomp</v>
      </c>
      <c r="L209" s="39" t="str">
        <f>VLOOKUP(C209,SOURCE!S$6:Y$10014,2,0)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VLOOKUP(C210,SOURCE!$S$3:$Z$2835,8,0)</f>
        <v>ITM_GEOM</v>
      </c>
      <c r="E210" s="26" t="str">
        <f>CHAR(34)&amp;VLOOKUP(C210,SOURCE!$S$3:$Z$2835,6,0)&amp;CHAR(34)</f>
        <v>"GEOMGAUSS_BLACK_LGAUSS_WHITE_R"</v>
      </c>
      <c r="F210" s="22" t="str">
        <f>VLOOKUP(C210,SOURCE!$S$3:$AA$2835,9,0)&amp;"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VLOOKUP(C210,SOURCE!S$6:Y$10014,7,0)</f>
        <v>1229</v>
      </c>
      <c r="J210" s="28" t="str">
        <f>VLOOKUP(C210,SOURCE!S$6:Y$10014,6,0)</f>
        <v>GEOMGAUSS_BLACK_LGAUSS_WHITE_R</v>
      </c>
      <c r="K210" s="29" t="str">
        <f t="shared" si="17"/>
        <v>GeomGAUSS_BLACK_LGAUSS_WHITE_R</v>
      </c>
      <c r="L210" s="39" t="str">
        <f>VLOOKUP(C210,SOURCE!S$6:Y$10014,2,0)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VLOOKUP(C211,SOURCE!$S$3:$Z$2835,8,0)</f>
        <v>ITM_GEOMU</v>
      </c>
      <c r="E211" s="26" t="str">
        <f>CHAR(34)&amp;VLOOKUP(C211,SOURCE!$S$3:$Z$2835,6,0)&amp;CHAR(34)</f>
        <v>"GEOMGAUSS_WHITE_LGAUSS_BLACK_R"</v>
      </c>
      <c r="F211" s="22" t="str">
        <f>VLOOKUP(C211,SOURCE!$S$3:$AA$2835,9,0)&amp;"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VLOOKUP(C211,SOURCE!S$6:Y$10014,7,0)</f>
        <v>1230</v>
      </c>
      <c r="J211" s="28" t="str">
        <f>VLOOKUP(C211,SOURCE!S$6:Y$10014,6,0)</f>
        <v>GEOMGAUSS_WHITE_LGAUSS_BLACK_R</v>
      </c>
      <c r="K211" s="29" t="str">
        <f t="shared" si="17"/>
        <v>GeomGAUSS_WHITE_LGAUSS_BLACK_R</v>
      </c>
      <c r="L211" s="39" t="str">
        <f>VLOOKUP(C211,SOURCE!S$6:Y$10014,2,0)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VLOOKUP(C212,SOURCE!$S$3:$Z$2835,8,0)</f>
        <v>ITM_GEOMM1</v>
      </c>
      <c r="E212" s="26" t="str">
        <f>CHAR(34)&amp;VLOOKUP(C212,SOURCE!$S$3:$Z$2835,6,0)&amp;CHAR(34)</f>
        <v>"GEOM^MINUS_1"</v>
      </c>
      <c r="F212" s="22" t="str">
        <f>VLOOKUP(C212,SOURCE!$S$3:$AA$2835,9,0)&amp;"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VLOOKUP(C212,SOURCE!S$6:Y$10014,7,0)</f>
        <v>1231</v>
      </c>
      <c r="J212" s="28" t="str">
        <f>VLOOKUP(C212,SOURCE!S$6:Y$10014,6,0)</f>
        <v>GEOM^MINUS_1</v>
      </c>
      <c r="K212" s="29" t="str">
        <f t="shared" si="17"/>
        <v>Geom^MINUS_1</v>
      </c>
      <c r="L212" s="39" t="str">
        <f>VLOOKUP(C212,SOURCE!S$6:Y$10014,2,0)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VLOOKUP(C213,SOURCE!$S$3:$Z$2835,8,0)</f>
        <v>ITM_HYPERP</v>
      </c>
      <c r="E213" s="26" t="str">
        <f>CHAR(34)&amp;VLOOKUP(C213,SOURCE!$S$3:$Z$2835,6,0)&amp;CHAR(34)</f>
        <v>"HYPERP"</v>
      </c>
      <c r="F213" s="22" t="str">
        <f>VLOOKUP(C213,SOURCE!$S$3:$AA$2835,9,0)&amp;"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VLOOKUP(C213,SOURCE!S$6:Y$10014,7,0)</f>
        <v>1233</v>
      </c>
      <c r="J213" s="28" t="str">
        <f>VLOOKUP(C213,SOURCE!S$6:Y$10014,6,0)</f>
        <v>HYPERP</v>
      </c>
      <c r="K213" s="29" t="str">
        <f t="shared" si="17"/>
        <v>Hyperp</v>
      </c>
      <c r="L213" s="39" t="str">
        <f>VLOOKUP(C213,SOURCE!S$6:Y$10014,2,0)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VLOOKUP(C214,SOURCE!$S$3:$Z$2835,8,0)</f>
        <v>ITM_HYPER</v>
      </c>
      <c r="E214" s="26" t="str">
        <f>CHAR(34)&amp;VLOOKUP(C214,SOURCE!$S$3:$Z$2835,6,0)&amp;CHAR(34)</f>
        <v>"HYPERGAUSS_BLACK_LGAUSS_WHITE_R"</v>
      </c>
      <c r="F214" s="22" t="str">
        <f>VLOOKUP(C214,SOURCE!$S$3:$AA$2835,9,0)&amp;"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VLOOKUP(C214,SOURCE!S$6:Y$10014,7,0)</f>
        <v>1234</v>
      </c>
      <c r="J214" s="28" t="str">
        <f>VLOOKUP(C214,SOURCE!S$6:Y$10014,6,0)</f>
        <v>HYPERGAUSS_BLACK_LGAUSS_WHITE_R</v>
      </c>
      <c r="K214" s="29" t="str">
        <f t="shared" si="17"/>
        <v>HyperGAUSS_BLACK_LGAUSS_WHITE_R</v>
      </c>
      <c r="L214" s="39" t="str">
        <f>VLOOKUP(C214,SOURCE!S$6:Y$10014,2,0)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VLOOKUP(C215,SOURCE!$S$3:$Z$2835,8,0)</f>
        <v>ITM_HYPERU</v>
      </c>
      <c r="E215" s="26" t="str">
        <f>CHAR(34)&amp;VLOOKUP(C215,SOURCE!$S$3:$Z$2835,6,0)&amp;CHAR(34)</f>
        <v>"HYPERGAUSS_WHITE_LGAUSS_BLACK_R"</v>
      </c>
      <c r="F215" s="22" t="str">
        <f>VLOOKUP(C215,SOURCE!$S$3:$AA$2835,9,0)&amp;"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VLOOKUP(C215,SOURCE!S$6:Y$10014,7,0)</f>
        <v>1235</v>
      </c>
      <c r="J215" s="28" t="str">
        <f>VLOOKUP(C215,SOURCE!S$6:Y$10014,6,0)</f>
        <v>HYPERGAUSS_WHITE_LGAUSS_BLACK_R</v>
      </c>
      <c r="K215" s="29" t="str">
        <f t="shared" si="17"/>
        <v>HyperGAUSS_WHITE_LGAUSS_BLACK_R</v>
      </c>
      <c r="L215" s="39" t="str">
        <f>VLOOKUP(C215,SOURCE!S$6:Y$10014,2,0)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VLOOKUP(C216,SOURCE!$S$3:$Z$2835,8,0)</f>
        <v>ITM_HYPERM1</v>
      </c>
      <c r="E216" s="26" t="str">
        <f>CHAR(34)&amp;VLOOKUP(C216,SOURCE!$S$3:$Z$2835,6,0)&amp;CHAR(34)</f>
        <v>"HYPER^MINUS_1"</v>
      </c>
      <c r="F216" s="22" t="str">
        <f>VLOOKUP(C216,SOURCE!$S$3:$AA$2835,9,0)&amp;"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VLOOKUP(C216,SOURCE!S$6:Y$10014,7,0)</f>
        <v>1236</v>
      </c>
      <c r="J216" s="28" t="str">
        <f>VLOOKUP(C216,SOURCE!S$6:Y$10014,6,0)</f>
        <v>HYPER^MINUS_1</v>
      </c>
      <c r="K216" s="29" t="str">
        <f t="shared" si="17"/>
        <v>Hyper^MINUS_1</v>
      </c>
      <c r="L216" s="39" t="str">
        <f>VLOOKUP(C216,SOURCE!S$6:Y$10014,2,0)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42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VLOOKUP(C217,SOURCE!$S$3:$Z$2835,8,0)</f>
        <v>ITM_LGNRMP</v>
      </c>
      <c r="E217" s="26" t="str">
        <f>CHAR(34)&amp;VLOOKUP(C217,SOURCE!$S$3:$Z$2835,6,0)&amp;CHAR(34)</f>
        <v>"LGNRMP"</v>
      </c>
      <c r="F217" s="22" t="str">
        <f>VLOOKUP(C217,SOURCE!$S$3:$AA$2835,9,0)&amp;"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VLOOKUP(C217,SOURCE!S$6:Y$10014,7,0)</f>
        <v>1238</v>
      </c>
      <c r="J217" s="28" t="str">
        <f>VLOOKUP(C217,SOURCE!S$6:Y$10014,6,0)</f>
        <v>LGNRMP</v>
      </c>
      <c r="K217" s="29" t="str">
        <f t="shared" si="17"/>
        <v>LgNrmp</v>
      </c>
      <c r="L217" s="39" t="str">
        <f>VLOOKUP(C217,SOURCE!S$6:Y$10014,2,0)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42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VLOOKUP(C218,SOURCE!$S$3:$Z$2835,8,0)</f>
        <v>ITM_LGNRM</v>
      </c>
      <c r="E218" s="26" t="str">
        <f>CHAR(34)&amp;VLOOKUP(C218,SOURCE!$S$3:$Z$2835,6,0)&amp;CHAR(34)</f>
        <v>"LGNRMGAUSS_BLACK_LGAUSS_WHITE_R"</v>
      </c>
      <c r="F218" s="22" t="str">
        <f>VLOOKUP(C218,SOURCE!$S$3:$AA$2835,9,0)&amp;"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VLOOKUP(C218,SOURCE!S$6:Y$10014,7,0)</f>
        <v>1239</v>
      </c>
      <c r="J218" s="28" t="str">
        <f>VLOOKUP(C218,SOURCE!S$6:Y$10014,6,0)</f>
        <v>LGNRMGAUSS_BLACK_LGAUSS_WHITE_R</v>
      </c>
      <c r="K218" s="29" t="str">
        <f t="shared" si="17"/>
        <v>LgNrmGAUSS_BLACK_LGAUSS_WHITE_R</v>
      </c>
      <c r="L218" s="39" t="str">
        <f>VLOOKUP(C218,SOURCE!S$6:Y$10014,2,0)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VLOOKUP(C219,SOURCE!$S$3:$Z$2835,8,0)</f>
        <v>ITM_LGNRMU</v>
      </c>
      <c r="E219" s="26" t="str">
        <f>CHAR(34)&amp;VLOOKUP(C219,SOURCE!$S$3:$Z$2835,6,0)&amp;CHAR(34)</f>
        <v>"LGNRMGAUSS_WHITE_LGAUSS_BLACK_R"</v>
      </c>
      <c r="F219" s="22" t="str">
        <f>VLOOKUP(C219,SOURCE!$S$3:$AA$2835,9,0)&amp;"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VLOOKUP(C219,SOURCE!S$6:Y$10014,7,0)</f>
        <v>1240</v>
      </c>
      <c r="J219" s="28" t="str">
        <f>VLOOKUP(C219,SOURCE!S$6:Y$10014,6,0)</f>
        <v>LGNRMGAUSS_WHITE_LGAUSS_BLACK_R</v>
      </c>
      <c r="K219" s="29" t="str">
        <f t="shared" si="17"/>
        <v>LgNrmGAUSS_WHITE_LGAUSS_BLACK_R</v>
      </c>
      <c r="L219" s="39" t="str">
        <f>VLOOKUP(C219,SOURCE!S$6:Y$10014,2,0)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VLOOKUP(C220,SOURCE!$S$3:$Z$2835,8,0)</f>
        <v>ITM_LGNRMM1</v>
      </c>
      <c r="E220" s="26" t="str">
        <f>CHAR(34)&amp;VLOOKUP(C220,SOURCE!$S$3:$Z$2835,6,0)&amp;CHAR(34)</f>
        <v>"LGNRM^MINUS_1"</v>
      </c>
      <c r="F220" s="22" t="str">
        <f>VLOOKUP(C220,SOURCE!$S$3:$AA$2835,9,0)&amp;"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VLOOKUP(C220,SOURCE!S$6:Y$10014,7,0)</f>
        <v>1241</v>
      </c>
      <c r="J220" s="28" t="str">
        <f>VLOOKUP(C220,SOURCE!S$6:Y$10014,6,0)</f>
        <v>LGNRM^MINUS_1</v>
      </c>
      <c r="K220" s="29" t="str">
        <f t="shared" si="17"/>
        <v>LgNrm^MINUS_1</v>
      </c>
      <c r="L220" s="39" t="str">
        <f>VLOOKUP(C220,SOURCE!S$6:Y$10014,2,0)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VLOOKUP(C221,SOURCE!$S$3:$Z$2835,8,0)</f>
        <v>ITM_LOGISP</v>
      </c>
      <c r="E221" s="26" t="str">
        <f>CHAR(34)&amp;VLOOKUP(C221,SOURCE!$S$3:$Z$2835,6,0)&amp;CHAR(34)</f>
        <v>"LOGISP"</v>
      </c>
      <c r="F221" s="22" t="str">
        <f>VLOOKUP(C221,SOURCE!$S$3:$AA$2835,9,0)&amp;"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VLOOKUP(C221,SOURCE!S$6:Y$10014,7,0)</f>
        <v>1243</v>
      </c>
      <c r="J221" s="28" t="str">
        <f>VLOOKUP(C221,SOURCE!S$6:Y$10014,6,0)</f>
        <v>LOGISP</v>
      </c>
      <c r="K221" s="29" t="str">
        <f t="shared" si="17"/>
        <v>Logisp</v>
      </c>
      <c r="L221" s="39" t="str">
        <f>VLOOKUP(C221,SOURCE!S$6:Y$10014,2,0)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VLOOKUP(C222,SOURCE!$S$3:$Z$2835,8,0)</f>
        <v>ITM_LOGIS</v>
      </c>
      <c r="E222" s="26" t="str">
        <f>CHAR(34)&amp;VLOOKUP(C222,SOURCE!$S$3:$Z$2835,6,0)&amp;CHAR(34)</f>
        <v>"LOGISGAUSS_BLACK_LGAUSS_WHITE_R"</v>
      </c>
      <c r="F222" s="22" t="str">
        <f>VLOOKUP(C222,SOURCE!$S$3:$AA$2835,9,0)&amp;"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VLOOKUP(C222,SOURCE!S$6:Y$10014,7,0)</f>
        <v>1244</v>
      </c>
      <c r="J222" s="28" t="str">
        <f>VLOOKUP(C222,SOURCE!S$6:Y$10014,6,0)</f>
        <v>LOGISGAUSS_BLACK_LGAUSS_WHITE_R</v>
      </c>
      <c r="K222" s="29" t="str">
        <f t="shared" si="17"/>
        <v>LogisGAUSS_BLACK_LGAUSS_WHITE_R</v>
      </c>
      <c r="L222" s="39" t="str">
        <f>VLOOKUP(C222,SOURCE!S$6:Y$10014,2,0)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VLOOKUP(C223,SOURCE!$S$3:$Z$2835,8,0)</f>
        <v>ITM_LOGISU</v>
      </c>
      <c r="E223" s="26" t="str">
        <f>CHAR(34)&amp;VLOOKUP(C223,SOURCE!$S$3:$Z$2835,6,0)&amp;CHAR(34)</f>
        <v>"LOGISGAUSS_WHITE_LGAUSS_BLACK_R"</v>
      </c>
      <c r="F223" s="22" t="str">
        <f>VLOOKUP(C223,SOURCE!$S$3:$AA$2835,9,0)&amp;"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VLOOKUP(C223,SOURCE!S$6:Y$10014,7,0)</f>
        <v>1245</v>
      </c>
      <c r="J223" s="28" t="str">
        <f>VLOOKUP(C223,SOURCE!S$6:Y$10014,6,0)</f>
        <v>LOGISGAUSS_WHITE_LGAUSS_BLACK_R</v>
      </c>
      <c r="K223" s="29" t="str">
        <f t="shared" si="17"/>
        <v>LogisGAUSS_WHITE_LGAUSS_BLACK_R</v>
      </c>
      <c r="L223" s="39" t="str">
        <f>VLOOKUP(C223,SOURCE!S$6:Y$10014,2,0)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VLOOKUP(C224,SOURCE!$S$3:$Z$2835,8,0)</f>
        <v>ITM_LOGISM1</v>
      </c>
      <c r="E224" s="26" t="str">
        <f>CHAR(34)&amp;VLOOKUP(C224,SOURCE!$S$3:$Z$2835,6,0)&amp;CHAR(34)</f>
        <v>"LOGIS^MINUS_1"</v>
      </c>
      <c r="F224" s="22" t="str">
        <f>VLOOKUP(C224,SOURCE!$S$3:$AA$2835,9,0)&amp;"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VLOOKUP(C224,SOURCE!S$6:Y$10014,7,0)</f>
        <v>1246</v>
      </c>
      <c r="J224" s="28" t="str">
        <f>VLOOKUP(C224,SOURCE!S$6:Y$10014,6,0)</f>
        <v>LOGIS^MINUS_1</v>
      </c>
      <c r="K224" s="29" t="str">
        <f t="shared" si="17"/>
        <v>Logis^MINUS_1</v>
      </c>
      <c r="L224" s="39" t="str">
        <f>VLOOKUP(C224,SOURCE!S$6:Y$10014,2,0)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VLOOKUP(C225,SOURCE!$S$3:$Z$2835,8,0)</f>
        <v>ITM_NBINP</v>
      </c>
      <c r="E225" s="26" t="str">
        <f>CHAR(34)&amp;VLOOKUP(C225,SOURCE!$S$3:$Z$2835,6,0)&amp;CHAR(34)</f>
        <v>"NBINP"</v>
      </c>
      <c r="F225" s="22" t="str">
        <f>VLOOKUP(C225,SOURCE!$S$3:$AA$2835,9,0)&amp;"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VLOOKUP(C225,SOURCE!S$6:Y$10014,7,0)</f>
        <v>1248</v>
      </c>
      <c r="J225" s="28" t="str">
        <f>VLOOKUP(C225,SOURCE!S$6:Y$10014,6,0)</f>
        <v>NBINP</v>
      </c>
      <c r="K225" s="29" t="str">
        <f t="shared" si="17"/>
        <v>NBinp</v>
      </c>
      <c r="L225" s="39" t="str">
        <f>VLOOKUP(C225,SOURCE!S$6:Y$10014,2,0)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VLOOKUP(C226,SOURCE!$S$3:$Z$2835,8,0)</f>
        <v>ITM_NBIN</v>
      </c>
      <c r="E226" s="26" t="str">
        <f>CHAR(34)&amp;VLOOKUP(C226,SOURCE!$S$3:$Z$2835,6,0)&amp;CHAR(34)</f>
        <v>"NBINGAUSS_BLACK_LGAUSS_WHITE_R"</v>
      </c>
      <c r="F226" s="22" t="str">
        <f>VLOOKUP(C226,SOURCE!$S$3:$AA$2835,9,0)&amp;"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VLOOKUP(C226,SOURCE!S$6:Y$10014,7,0)</f>
        <v>1249</v>
      </c>
      <c r="J226" s="28" t="str">
        <f>VLOOKUP(C226,SOURCE!S$6:Y$10014,6,0)</f>
        <v>NBINGAUSS_BLACK_LGAUSS_WHITE_R</v>
      </c>
      <c r="K226" s="29" t="str">
        <f t="shared" si="17"/>
        <v>NBinGAUSS_BLACK_LGAUSS_WHITE_R</v>
      </c>
      <c r="L226" s="39" t="str">
        <f>VLOOKUP(C226,SOURCE!S$6:Y$10014,2,0)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VLOOKUP(C227,SOURCE!$S$3:$Z$2835,8,0)</f>
        <v>ITM_NBINU</v>
      </c>
      <c r="E227" s="26" t="str">
        <f>CHAR(34)&amp;VLOOKUP(C227,SOURCE!$S$3:$Z$2835,6,0)&amp;CHAR(34)</f>
        <v>"NBINGAUSS_WHITE_LGAUSS_BLACK_R"</v>
      </c>
      <c r="F227" s="22" t="str">
        <f>VLOOKUP(C227,SOURCE!$S$3:$AA$2835,9,0)&amp;"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VLOOKUP(C227,SOURCE!S$6:Y$10014,7,0)</f>
        <v>1250</v>
      </c>
      <c r="J227" s="28" t="str">
        <f>VLOOKUP(C227,SOURCE!S$6:Y$10014,6,0)</f>
        <v>NBINGAUSS_WHITE_LGAUSS_BLACK_R</v>
      </c>
      <c r="K227" s="29" t="str">
        <f t="shared" si="17"/>
        <v>NBinGAUSS_WHITE_LGAUSS_BLACK_R</v>
      </c>
      <c r="L227" s="39" t="str">
        <f>VLOOKUP(C227,SOURCE!S$6:Y$10014,2,0)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VLOOKUP(C228,SOURCE!$S$3:$Z$2835,8,0)</f>
        <v>ITM_NBINM1</v>
      </c>
      <c r="E228" s="26" t="str">
        <f>CHAR(34)&amp;VLOOKUP(C228,SOURCE!$S$3:$Z$2835,6,0)&amp;CHAR(34)</f>
        <v>"NBIN^MINUS_1"</v>
      </c>
      <c r="F228" s="22" t="str">
        <f>VLOOKUP(C228,SOURCE!$S$3:$AA$2835,9,0)&amp;"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VLOOKUP(C228,SOURCE!S$6:Y$10014,7,0)</f>
        <v>1251</v>
      </c>
      <c r="J228" s="28" t="str">
        <f>VLOOKUP(C228,SOURCE!S$6:Y$10014,6,0)</f>
        <v>NBIN^MINUS_1</v>
      </c>
      <c r="K228" s="29" t="str">
        <f t="shared" si="17"/>
        <v>NBin^MINUS_1</v>
      </c>
      <c r="L228" s="39" t="str">
        <f>VLOOKUP(C228,SOURCE!S$6:Y$10014,2,0)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VLOOKUP(C229,SOURCE!$S$3:$Z$2835,8,0)</f>
        <v>ITM_NORMLP</v>
      </c>
      <c r="E229" s="26" t="str">
        <f>CHAR(34)&amp;VLOOKUP(C229,SOURCE!$S$3:$Z$2835,6,0)&amp;CHAR(34)</f>
        <v>"NORMLP"</v>
      </c>
      <c r="F229" s="22" t="str">
        <f>VLOOKUP(C229,SOURCE!$S$3:$AA$2835,9,0)&amp;"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VLOOKUP(C229,SOURCE!S$6:Y$10014,7,0)</f>
        <v>1253</v>
      </c>
      <c r="J229" s="28" t="str">
        <f>VLOOKUP(C229,SOURCE!S$6:Y$10014,6,0)</f>
        <v>NORMLP</v>
      </c>
      <c r="K229" s="29" t="str">
        <f t="shared" si="17"/>
        <v>Normlp</v>
      </c>
      <c r="L229" s="39" t="str">
        <f>VLOOKUP(C229,SOURCE!S$6:Y$10014,2,0)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VLOOKUP(C230,SOURCE!$S$3:$Z$2835,8,0)</f>
        <v>ITM_NORML</v>
      </c>
      <c r="E230" s="26" t="str">
        <f>CHAR(34)&amp;VLOOKUP(C230,SOURCE!$S$3:$Z$2835,6,0)&amp;CHAR(34)</f>
        <v>"NORMLGAUSS_BLACK_LGAUSS_WHITE_R"</v>
      </c>
      <c r="F230" s="22" t="str">
        <f>VLOOKUP(C230,SOURCE!$S$3:$AA$2835,9,0)&amp;"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VLOOKUP(C230,SOURCE!S$6:Y$10014,7,0)</f>
        <v>1254</v>
      </c>
      <c r="J230" s="28" t="str">
        <f>VLOOKUP(C230,SOURCE!S$6:Y$10014,6,0)</f>
        <v>NORMLGAUSS_BLACK_LGAUSS_WHITE_R</v>
      </c>
      <c r="K230" s="29" t="str">
        <f t="shared" si="17"/>
        <v>NormlGAUSS_BLACK_LGAUSS_WHITE_R</v>
      </c>
      <c r="L230" s="39" t="str">
        <f>VLOOKUP(C230,SOURCE!S$6:Y$10014,2,0)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VLOOKUP(C231,SOURCE!$S$3:$Z$2835,8,0)</f>
        <v>ITM_NORMLU</v>
      </c>
      <c r="E231" s="26" t="str">
        <f>CHAR(34)&amp;VLOOKUP(C231,SOURCE!$S$3:$Z$2835,6,0)&amp;CHAR(34)</f>
        <v>"NORMLGAUSS_WHITE_LGAUSS_BLACK_R"</v>
      </c>
      <c r="F231" s="22" t="str">
        <f>VLOOKUP(C231,SOURCE!$S$3:$AA$2835,9,0)&amp;"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VLOOKUP(C231,SOURCE!S$6:Y$10014,7,0)</f>
        <v>1255</v>
      </c>
      <c r="J231" s="28" t="str">
        <f>VLOOKUP(C231,SOURCE!S$6:Y$10014,6,0)</f>
        <v>NORMLGAUSS_WHITE_LGAUSS_BLACK_R</v>
      </c>
      <c r="K231" s="29" t="str">
        <f t="shared" si="17"/>
        <v>NormlGAUSS_WHITE_LGAUSS_BLACK_R</v>
      </c>
      <c r="L231" s="39" t="str">
        <f>VLOOKUP(C231,SOURCE!S$6:Y$10014,2,0)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VLOOKUP(C232,SOURCE!$S$3:$Z$2835,8,0)</f>
        <v>ITM_NORMLM1</v>
      </c>
      <c r="E232" s="26" t="str">
        <f>CHAR(34)&amp;VLOOKUP(C232,SOURCE!$S$3:$Z$2835,6,0)&amp;CHAR(34)</f>
        <v>"NORML^MINUS_1"</v>
      </c>
      <c r="F232" s="22" t="str">
        <f>VLOOKUP(C232,SOURCE!$S$3:$AA$2835,9,0)&amp;"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VLOOKUP(C232,SOURCE!S$6:Y$10014,7,0)</f>
        <v>1256</v>
      </c>
      <c r="J232" s="28" t="str">
        <f>VLOOKUP(C232,SOURCE!S$6:Y$10014,6,0)</f>
        <v>NORML^MINUS_1</v>
      </c>
      <c r="K232" s="29" t="str">
        <f t="shared" si="17"/>
        <v>Norml^MINUS_1</v>
      </c>
      <c r="L232" s="39" t="str">
        <f>VLOOKUP(C232,SOURCE!S$6:Y$10014,2,0)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VLOOKUP(C233,SOURCE!$S$3:$Z$2835,8,0)</f>
        <v>ITM_POISSP</v>
      </c>
      <c r="E233" s="26" t="str">
        <f>CHAR(34)&amp;VLOOKUP(C233,SOURCE!$S$3:$Z$2835,6,0)&amp;CHAR(34)</f>
        <v>"POISSP"</v>
      </c>
      <c r="F233" s="22" t="str">
        <f>VLOOKUP(C233,SOURCE!$S$3:$AA$2835,9,0)&amp;"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VLOOKUP(C233,SOURCE!S$6:Y$10014,7,0)</f>
        <v>1258</v>
      </c>
      <c r="J233" s="28" t="str">
        <f>VLOOKUP(C233,SOURCE!S$6:Y$10014,6,0)</f>
        <v>POISSP</v>
      </c>
      <c r="K233" s="29" t="str">
        <f t="shared" si="17"/>
        <v>Poissp</v>
      </c>
      <c r="L233" s="39" t="str">
        <f>VLOOKUP(C233,SOURCE!S$6:Y$10014,2,0)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VLOOKUP(C234,SOURCE!$S$3:$Z$2835,8,0)</f>
        <v>ITM_POISS</v>
      </c>
      <c r="E234" s="26" t="str">
        <f>CHAR(34)&amp;VLOOKUP(C234,SOURCE!$S$3:$Z$2835,6,0)&amp;CHAR(34)</f>
        <v>"POISSGAUSS_BLACK_LGAUSS_WHITE_R"</v>
      </c>
      <c r="F234" s="22" t="str">
        <f>VLOOKUP(C234,SOURCE!$S$3:$AA$2835,9,0)&amp;"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VLOOKUP(C234,SOURCE!S$6:Y$10014,7,0)</f>
        <v>1259</v>
      </c>
      <c r="J234" s="28" t="str">
        <f>VLOOKUP(C234,SOURCE!S$6:Y$10014,6,0)</f>
        <v>POISSGAUSS_BLACK_LGAUSS_WHITE_R</v>
      </c>
      <c r="K234" s="29" t="str">
        <f t="shared" si="17"/>
        <v>PoissGAUSS_BLACK_LGAUSS_WHITE_R</v>
      </c>
      <c r="L234" s="39" t="str">
        <f>VLOOKUP(C234,SOURCE!S$6:Y$10014,2,0)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VLOOKUP(C235,SOURCE!$S$3:$Z$2835,8,0)</f>
        <v>ITM_POISSU</v>
      </c>
      <c r="E235" s="26" t="str">
        <f>CHAR(34)&amp;VLOOKUP(C235,SOURCE!$S$3:$Z$2835,6,0)&amp;CHAR(34)</f>
        <v>"POISSGAUSS_WHITE_LGAUSS_BLACK_R"</v>
      </c>
      <c r="F235" s="22" t="str">
        <f>VLOOKUP(C235,SOURCE!$S$3:$AA$2835,9,0)&amp;"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VLOOKUP(C235,SOURCE!S$6:Y$10014,7,0)</f>
        <v>1260</v>
      </c>
      <c r="J235" s="28" t="str">
        <f>VLOOKUP(C235,SOURCE!S$6:Y$10014,6,0)</f>
        <v>POISSGAUSS_WHITE_LGAUSS_BLACK_R</v>
      </c>
      <c r="K235" s="29" t="str">
        <f t="shared" si="17"/>
        <v>PoissGAUSS_WHITE_LGAUSS_BLACK_R</v>
      </c>
      <c r="L235" s="39" t="str">
        <f>VLOOKUP(C235,SOURCE!S$6:Y$10014,2,0)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VLOOKUP(C236,SOURCE!$S$3:$Z$2835,8,0)</f>
        <v>ITM_POISSM1</v>
      </c>
      <c r="E236" s="26" t="str">
        <f>CHAR(34)&amp;VLOOKUP(C236,SOURCE!$S$3:$Z$2835,6,0)&amp;CHAR(34)</f>
        <v>"POISS^MINUS_1"</v>
      </c>
      <c r="F236" s="22" t="str">
        <f>VLOOKUP(C236,SOURCE!$S$3:$AA$2835,9,0)&amp;"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VLOOKUP(C236,SOURCE!S$6:Y$10014,7,0)</f>
        <v>1261</v>
      </c>
      <c r="J236" s="28" t="str">
        <f>VLOOKUP(C236,SOURCE!S$6:Y$10014,6,0)</f>
        <v>POISS^MINUS_1</v>
      </c>
      <c r="K236" s="29" t="str">
        <f t="shared" si="17"/>
        <v>Poiss^MINUS_1</v>
      </c>
      <c r="L236" s="39" t="str">
        <f>VLOOKUP(C236,SOURCE!S$6:Y$10014,2,0)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VLOOKUP(C237,SOURCE!$S$3:$Z$2835,8,0)</f>
        <v>ITM_TPX</v>
      </c>
      <c r="E237" s="26" t="str">
        <f>CHAR(34)&amp;VLOOKUP(C237,SOURCE!$S$3:$Z$2835,6,0)&amp;CHAR(34)</f>
        <v>"TP(X)"</v>
      </c>
      <c r="F237" s="22" t="str">
        <f>VLOOKUP(C237,SOURCE!$S$3:$AA$2835,9,0)&amp;"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VLOOKUP(C237,SOURCE!S$6:Y$10014,7,0)</f>
        <v>1263</v>
      </c>
      <c r="J237" s="28" t="str">
        <f>VLOOKUP(C237,SOURCE!S$6:Y$10014,6,0)</f>
        <v>TP(X)</v>
      </c>
      <c r="K237" s="29" t="str">
        <f t="shared" si="17"/>
        <v>tp(x)</v>
      </c>
      <c r="L237" s="39" t="str">
        <f>VLOOKUP(C237,SOURCE!S$6:Y$10014,2,0)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VLOOKUP(C238,SOURCE!$S$3:$Z$2835,8,0)</f>
        <v>ITM_TX</v>
      </c>
      <c r="E238" s="26" t="str">
        <f>CHAR(34)&amp;VLOOKUP(C238,SOURCE!$S$3:$Z$2835,6,0)&amp;CHAR(34)</f>
        <v>"TGAUSS_BLACK_LGAUSS_WHITE_R(X)"</v>
      </c>
      <c r="F238" s="22" t="str">
        <f>VLOOKUP(C238,SOURCE!$S$3:$AA$2835,9,0)&amp;"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VLOOKUP(C238,SOURCE!S$6:Y$10014,7,0)</f>
        <v>1264</v>
      </c>
      <c r="J238" s="28" t="str">
        <f>VLOOKUP(C238,SOURCE!S$6:Y$10014,6,0)</f>
        <v>TGAUSS_BLACK_LGAUSS_WHITE_R(X)</v>
      </c>
      <c r="K238" s="29" t="str">
        <f t="shared" si="17"/>
        <v>tGAUSS_BLACK_LGAUSS_WHITE_R(x)</v>
      </c>
      <c r="L238" s="39" t="str">
        <f>VLOOKUP(C238,SOURCE!S$6:Y$10014,2,0)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VLOOKUP(C239,SOURCE!$S$3:$Z$2835,8,0)</f>
        <v>ITM_TUX</v>
      </c>
      <c r="E239" s="26" t="str">
        <f>CHAR(34)&amp;VLOOKUP(C239,SOURCE!$S$3:$Z$2835,6,0)&amp;CHAR(34)</f>
        <v>"TGAUSS_WHITE_LGAUSS_BLACK_R(X)"</v>
      </c>
      <c r="F239" s="22" t="str">
        <f>VLOOKUP(C239,SOURCE!$S$3:$AA$2835,9,0)&amp;"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VLOOKUP(C239,SOURCE!S$6:Y$10014,7,0)</f>
        <v>1265</v>
      </c>
      <c r="J239" s="28" t="str">
        <f>VLOOKUP(C239,SOURCE!S$6:Y$10014,6,0)</f>
        <v>TGAUSS_WHITE_LGAUSS_BLACK_R(X)</v>
      </c>
      <c r="K239" s="29" t="str">
        <f t="shared" si="17"/>
        <v>tGAUSS_WHITE_LGAUSS_BLACK_R(x)</v>
      </c>
      <c r="L239" s="39" t="str">
        <f>VLOOKUP(C239,SOURCE!S$6:Y$10014,2,0)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VLOOKUP(C240,SOURCE!$S$3:$Z$2835,8,0)</f>
        <v>ITM_TM1P</v>
      </c>
      <c r="E240" s="26" t="str">
        <f>CHAR(34)&amp;VLOOKUP(C240,SOURCE!$S$3:$Z$2835,6,0)&amp;CHAR(34)</f>
        <v>"T^MINUS_1(P)"</v>
      </c>
      <c r="F240" s="22" t="str">
        <f>VLOOKUP(C240,SOURCE!$S$3:$AA$2835,9,0)&amp;"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VLOOKUP(C240,SOURCE!S$6:Y$10014,7,0)</f>
        <v>1266</v>
      </c>
      <c r="J240" s="28" t="str">
        <f>VLOOKUP(C240,SOURCE!S$6:Y$10014,6,0)</f>
        <v>T^MINUS_1(P)</v>
      </c>
      <c r="K240" s="29" t="str">
        <f t="shared" si="17"/>
        <v>t^MINUS_1(p)</v>
      </c>
      <c r="L240" s="39" t="str">
        <f>VLOOKUP(C240,SOURCE!S$6:Y$10014,2,0)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VLOOKUP(C241,SOURCE!$S$3:$Z$2835,8,0)</f>
        <v>ITM_WEIBLP</v>
      </c>
      <c r="E241" s="26" t="str">
        <f>CHAR(34)&amp;VLOOKUP(C241,SOURCE!$S$3:$Z$2835,6,0)&amp;CHAR(34)</f>
        <v>"WEIBLP"</v>
      </c>
      <c r="F241" s="22" t="str">
        <f>VLOOKUP(C241,SOURCE!$S$3:$AA$2835,9,0)&amp;"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VLOOKUP(C241,SOURCE!S$6:Y$10014,7,0)</f>
        <v>1268</v>
      </c>
      <c r="J241" s="28" t="str">
        <f>VLOOKUP(C241,SOURCE!S$6:Y$10014,6,0)</f>
        <v>WEIBLP</v>
      </c>
      <c r="K241" s="29" t="str">
        <f t="shared" si="17"/>
        <v>Weiblp</v>
      </c>
      <c r="L241" s="39" t="str">
        <f>VLOOKUP(C241,SOURCE!S$6:Y$10014,2,0)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VLOOKUP(C242,SOURCE!$S$3:$Z$2835,8,0)</f>
        <v>ITM_WEIBL</v>
      </c>
      <c r="E242" s="26" t="str">
        <f>CHAR(34)&amp;VLOOKUP(C242,SOURCE!$S$3:$Z$2835,6,0)&amp;CHAR(34)</f>
        <v>"WEIBLGAUSS_BLACK_LGAUSS_WHITE_R"</v>
      </c>
      <c r="F242" s="22" t="str">
        <f>VLOOKUP(C242,SOURCE!$S$3:$AA$2835,9,0)&amp;"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VLOOKUP(C242,SOURCE!S$6:Y$10014,7,0)</f>
        <v>1269</v>
      </c>
      <c r="J242" s="28" t="str">
        <f>VLOOKUP(C242,SOURCE!S$6:Y$10014,6,0)</f>
        <v>WEIBLGAUSS_BLACK_LGAUSS_WHITE_R</v>
      </c>
      <c r="K242" s="29" t="str">
        <f t="shared" si="17"/>
        <v>WeiblGAUSS_BLACK_LGAUSS_WHITE_R</v>
      </c>
      <c r="L242" s="39" t="str">
        <f>VLOOKUP(C242,SOURCE!S$6:Y$10014,2,0)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VLOOKUP(C243,SOURCE!$S$3:$Z$2835,8,0)</f>
        <v>ITM_WEIBLU</v>
      </c>
      <c r="E243" s="26" t="str">
        <f>CHAR(34)&amp;VLOOKUP(C243,SOURCE!$S$3:$Z$2835,6,0)&amp;CHAR(34)</f>
        <v>"WEIBLGAUSS_WHITE_LGAUSS_BLACK_R"</v>
      </c>
      <c r="F243" s="22" t="str">
        <f>VLOOKUP(C243,SOURCE!$S$3:$AA$2835,9,0)&amp;"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VLOOKUP(C243,SOURCE!S$6:Y$10014,7,0)</f>
        <v>1270</v>
      </c>
      <c r="J243" s="28" t="str">
        <f>VLOOKUP(C243,SOURCE!S$6:Y$10014,6,0)</f>
        <v>WEIBLGAUSS_WHITE_LGAUSS_BLACK_R</v>
      </c>
      <c r="K243" s="29" t="str">
        <f t="shared" si="17"/>
        <v>WeiblGAUSS_WHITE_LGAUSS_BLACK_R</v>
      </c>
      <c r="L243" s="39" t="str">
        <f>VLOOKUP(C243,SOURCE!S$6:Y$10014,2,0)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VLOOKUP(C244,SOURCE!$S$3:$Z$2835,8,0)</f>
        <v>ITM_WEIBLM1</v>
      </c>
      <c r="E244" s="26" t="str">
        <f>CHAR(34)&amp;VLOOKUP(C244,SOURCE!$S$3:$Z$2835,6,0)&amp;CHAR(34)</f>
        <v>"WEIBL^MINUS_1"</v>
      </c>
      <c r="F244" s="22" t="str">
        <f>VLOOKUP(C244,SOURCE!$S$3:$AA$2835,9,0)&amp;"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VLOOKUP(C244,SOURCE!S$6:Y$10014,7,0)</f>
        <v>1271</v>
      </c>
      <c r="J244" s="28" t="str">
        <f>VLOOKUP(C244,SOURCE!S$6:Y$10014,6,0)</f>
        <v>WEIBL^MINUS_1</v>
      </c>
      <c r="K244" s="29" t="str">
        <f t="shared" si="17"/>
        <v>Weibl^MINUS_1</v>
      </c>
      <c r="L244" s="39" t="str">
        <f>VLOOKUP(C244,SOURCE!S$6:Y$10014,2,0)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VLOOKUP(C245,SOURCE!$S$3:$Z$2835,8,0)</f>
        <v>ITM_chi2Px</v>
      </c>
      <c r="E245" s="26" t="str">
        <f>CHAR(34)&amp;VLOOKUP(C245,SOURCE!$S$3:$Z$2835,6,0)&amp;CHAR(34)</f>
        <v>"CHI^2P(X)"</v>
      </c>
      <c r="F245" s="22" t="str">
        <f>VLOOKUP(C245,SOURCE!$S$3:$AA$2835,9,0)&amp;"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VLOOKUP(C245,SOURCE!S$6:Y$10014,7,0)</f>
        <v>1273</v>
      </c>
      <c r="J245" s="28" t="str">
        <f>VLOOKUP(C245,SOURCE!S$6:Y$10014,6,0)</f>
        <v>CHI^2P(X)</v>
      </c>
      <c r="K245" s="29" t="str">
        <f t="shared" si="17"/>
        <v>chi^2p(x)</v>
      </c>
      <c r="L245" s="39" t="str">
        <f>VLOOKUP(C245,SOURCE!S$6:Y$10014,2,0)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VLOOKUP(C246,SOURCE!$S$3:$Z$2835,8,0)</f>
        <v>ITM_chi2x</v>
      </c>
      <c r="E246" s="26" t="str">
        <f>CHAR(34)&amp;VLOOKUP(C246,SOURCE!$S$3:$Z$2835,6,0)&amp;CHAR(34)</f>
        <v>"CHI^2GAUSS_BLACK_LGAUSS_WHITE_R(X)"</v>
      </c>
      <c r="F246" s="22" t="str">
        <f>VLOOKUP(C246,SOURCE!$S$3:$AA$2835,9,0)&amp;"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VLOOKUP(C246,SOURCE!S$6:Y$10014,7,0)</f>
        <v>1274</v>
      </c>
      <c r="J246" s="28" t="str">
        <f>VLOOKUP(C246,SOURCE!S$6:Y$10014,6,0)</f>
        <v>CHI^2GAUSS_BLACK_LGAUSS_WHITE_R(X)</v>
      </c>
      <c r="K246" s="29" t="str">
        <f t="shared" si="17"/>
        <v>chi^2GAUSS_BLACK_LGAUSS_WHITE_R(x)</v>
      </c>
      <c r="L246" s="39" t="str">
        <f>VLOOKUP(C246,SOURCE!S$6:Y$10014,2,0)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VLOOKUP(C247,SOURCE!$S$3:$Z$2835,8,0)</f>
        <v>ITM_chi2ux</v>
      </c>
      <c r="E247" s="26" t="str">
        <f>CHAR(34)&amp;VLOOKUP(C247,SOURCE!$S$3:$Z$2835,6,0)&amp;CHAR(34)</f>
        <v>"CHI^2GAUSS_WHITE_LGAUSS_BLACK_R(X)"</v>
      </c>
      <c r="F247" s="22" t="str">
        <f>VLOOKUP(C247,SOURCE!$S$3:$AA$2835,9,0)&amp;"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VLOOKUP(C247,SOURCE!S$6:Y$10014,7,0)</f>
        <v>1275</v>
      </c>
      <c r="J247" s="28" t="str">
        <f>VLOOKUP(C247,SOURCE!S$6:Y$10014,6,0)</f>
        <v>CHI^2GAUSS_WHITE_LGAUSS_BLACK_R(X)</v>
      </c>
      <c r="K247" s="29" t="str">
        <f t="shared" si="17"/>
        <v>chi^2GAUSS_WHITE_LGAUSS_BLACK_R(x)</v>
      </c>
      <c r="L247" s="39" t="str">
        <f>VLOOKUP(C247,SOURCE!S$6:Y$10014,2,0)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VLOOKUP(C248,SOURCE!$S$3:$Z$2835,8,0)</f>
        <v>ITM_chi2M1</v>
      </c>
      <c r="E248" s="26" t="str">
        <f>CHAR(34)&amp;VLOOKUP(C248,SOURCE!$S$3:$Z$2835,6,0)&amp;CHAR(34)</f>
        <v>"(CHI^2)^MINUS_1"</v>
      </c>
      <c r="F248" s="22" t="str">
        <f>VLOOKUP(C248,SOURCE!$S$3:$AA$2835,9,0)&amp;"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VLOOKUP(C248,SOURCE!S$6:Y$10014,7,0)</f>
        <v>1276</v>
      </c>
      <c r="J248" s="28" t="str">
        <f>VLOOKUP(C248,SOURCE!S$6:Y$10014,6,0)</f>
        <v>(CHI^2)^MINUS_1</v>
      </c>
      <c r="K248" s="29" t="str">
        <f t="shared" si="17"/>
        <v>(chi^2)^MINUS_1</v>
      </c>
      <c r="L248" s="39" t="str">
        <f>VLOOKUP(C248,SOURCE!S$6:Y$10014,2,0)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VLOOKUP(C249,SOURCE!$S$3:$Z$2835,8,0)</f>
        <v>ITM_BESTF</v>
      </c>
      <c r="E249" s="26" t="str">
        <f>CHAR(34)&amp;VLOOKUP(C249,SOURCE!$S$3:$Z$2835,6,0)&amp;CHAR(34)</f>
        <v>"BESTF"</v>
      </c>
      <c r="F249" s="22" t="str">
        <f>VLOOKUP(C249,SOURCE!$S$3:$AA$2835,9,0)&amp;"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VLOOKUP(C249,SOURCE!S$6:Y$10014,7,0)</f>
        <v>1297</v>
      </c>
      <c r="J249" s="28" t="str">
        <f>VLOOKUP(C249,SOURCE!S$6:Y$10014,6,0)</f>
        <v>BESTF</v>
      </c>
      <c r="K249" s="29" t="str">
        <f t="shared" si="17"/>
        <v>BestF</v>
      </c>
      <c r="L249" s="39" t="str">
        <f>VLOOKUP(C249,SOURCE!S$6:Y$10014,2,0)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VLOOKUP(C250,SOURCE!$S$3:$Z$2835,8,0)</f>
        <v>ITM_EXPF</v>
      </c>
      <c r="E250" s="26" t="str">
        <f>CHAR(34)&amp;VLOOKUP(C250,SOURCE!$S$3:$Z$2835,6,0)&amp;CHAR(34)</f>
        <v>"EXPF"</v>
      </c>
      <c r="F250" s="22" t="str">
        <f>VLOOKUP(C250,SOURCE!$S$3:$AA$2835,9,0)&amp;"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VLOOKUP(C250,SOURCE!S$6:Y$10014,7,0)</f>
        <v>1298</v>
      </c>
      <c r="J250" s="28" t="str">
        <f>VLOOKUP(C250,SOURCE!S$6:Y$10014,6,0)</f>
        <v>EXPF</v>
      </c>
      <c r="K250" s="29" t="str">
        <f t="shared" si="17"/>
        <v>ExpF</v>
      </c>
      <c r="L250" s="39" t="str">
        <f>VLOOKUP(C250,SOURCE!S$6:Y$10014,2,0)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VLOOKUP(C251,SOURCE!$S$3:$Z$2835,8,0)</f>
        <v>ITM_LINF</v>
      </c>
      <c r="E251" s="26" t="str">
        <f>CHAR(34)&amp;VLOOKUP(C251,SOURCE!$S$3:$Z$2835,6,0)&amp;CHAR(34)</f>
        <v>"LINF"</v>
      </c>
      <c r="F251" s="22" t="str">
        <f>VLOOKUP(C251,SOURCE!$S$3:$AA$2835,9,0)&amp;"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VLOOKUP(C251,SOURCE!S$6:Y$10014,7,0)</f>
        <v>1299</v>
      </c>
      <c r="J251" s="28" t="str">
        <f>VLOOKUP(C251,SOURCE!S$6:Y$10014,6,0)</f>
        <v>LINF</v>
      </c>
      <c r="K251" s="29" t="str">
        <f t="shared" si="17"/>
        <v>LinF</v>
      </c>
      <c r="L251" s="39" t="str">
        <f>VLOOKUP(C251,SOURCE!S$6:Y$10014,2,0)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VLOOKUP(C252,SOURCE!$S$3:$Z$2835,8,0)</f>
        <v>ITM_LOGF</v>
      </c>
      <c r="E252" s="26" t="str">
        <f>CHAR(34)&amp;VLOOKUP(C252,SOURCE!$S$3:$Z$2835,6,0)&amp;CHAR(34)</f>
        <v>"LOGF"</v>
      </c>
      <c r="F252" s="22" t="str">
        <f>VLOOKUP(C252,SOURCE!$S$3:$AA$2835,9,0)&amp;"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VLOOKUP(C252,SOURCE!S$6:Y$10014,7,0)</f>
        <v>1300</v>
      </c>
      <c r="J252" s="28" t="str">
        <f>VLOOKUP(C252,SOURCE!S$6:Y$10014,6,0)</f>
        <v>LOGF</v>
      </c>
      <c r="K252" s="29" t="str">
        <f t="shared" si="17"/>
        <v>LogF</v>
      </c>
      <c r="L252" s="39" t="str">
        <f>VLOOKUP(C252,SOURCE!S$6:Y$10014,2,0)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VLOOKUP(C253,SOURCE!$S$3:$Z$2835,8,0)</f>
        <v>ITM_ORTHOF</v>
      </c>
      <c r="E253" s="26" t="str">
        <f>CHAR(34)&amp;VLOOKUP(C253,SOURCE!$S$3:$Z$2835,6,0)&amp;CHAR(34)</f>
        <v>"ORTHOF"</v>
      </c>
      <c r="F253" s="22" t="str">
        <f>VLOOKUP(C253,SOURCE!$S$3:$AA$2835,9,0)&amp;"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VLOOKUP(C253,SOURCE!S$6:Y$10014,7,0)</f>
        <v>1301</v>
      </c>
      <c r="J253" s="28" t="str">
        <f>VLOOKUP(C253,SOURCE!S$6:Y$10014,6,0)</f>
        <v>ORTHOF</v>
      </c>
      <c r="K253" s="29" t="str">
        <f t="shared" si="17"/>
        <v>OrthoF</v>
      </c>
      <c r="L253" s="39" t="str">
        <f>VLOOKUP(C253,SOURCE!S$6:Y$10014,2,0)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VLOOKUP(C254,SOURCE!$S$3:$Z$2835,8,0)</f>
        <v>ITM_POWERF</v>
      </c>
      <c r="E254" s="26" t="str">
        <f>CHAR(34)&amp;VLOOKUP(C254,SOURCE!$S$3:$Z$2835,6,0)&amp;CHAR(34)</f>
        <v>"POWERF"</v>
      </c>
      <c r="F254" s="22" t="str">
        <f>VLOOKUP(C254,SOURCE!$S$3:$AA$2835,9,0)&amp;"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VLOOKUP(C254,SOURCE!S$6:Y$10014,7,0)</f>
        <v>1302</v>
      </c>
      <c r="J254" s="28" t="str">
        <f>VLOOKUP(C254,SOURCE!S$6:Y$10014,6,0)</f>
        <v>POWERF</v>
      </c>
      <c r="K254" s="29" t="str">
        <f t="shared" si="17"/>
        <v>PowerF</v>
      </c>
      <c r="L254" s="39" t="str">
        <f>VLOOKUP(C254,SOURCE!S$6:Y$10014,2,0)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VLOOKUP(C255,SOURCE!$S$3:$Z$2835,8,0)</f>
        <v>ITM_GAUSSF</v>
      </c>
      <c r="E255" s="26" t="str">
        <f>CHAR(34)&amp;VLOOKUP(C255,SOURCE!$S$3:$Z$2835,6,0)&amp;CHAR(34)</f>
        <v>"GAUSSF"</v>
      </c>
      <c r="F255" s="22" t="str">
        <f>VLOOKUP(C255,SOURCE!$S$3:$AA$2835,9,0)&amp;"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VLOOKUP(C255,SOURCE!S$6:Y$10014,7,0)</f>
        <v>1303</v>
      </c>
      <c r="J255" s="28" t="str">
        <f>VLOOKUP(C255,SOURCE!S$6:Y$10014,6,0)</f>
        <v>GAUSSF</v>
      </c>
      <c r="K255" s="29" t="str">
        <f t="shared" si="17"/>
        <v>GaussF</v>
      </c>
      <c r="L255" s="39" t="str">
        <f>VLOOKUP(C255,SOURCE!S$6:Y$10014,2,0)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VLOOKUP(C256,SOURCE!$S$3:$Z$2835,8,0)</f>
        <v>ITM_CAUCHF</v>
      </c>
      <c r="E256" s="26" t="str">
        <f>CHAR(34)&amp;VLOOKUP(C256,SOURCE!$S$3:$Z$2835,6,0)&amp;CHAR(34)</f>
        <v>"CAUCHF"</v>
      </c>
      <c r="F256" s="22" t="str">
        <f>VLOOKUP(C256,SOURCE!$S$3:$AA$2835,9,0)&amp;"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VLOOKUP(C256,SOURCE!S$6:Y$10014,7,0)</f>
        <v>1304</v>
      </c>
      <c r="J256" s="28" t="str">
        <f>VLOOKUP(C256,SOURCE!S$6:Y$10014,6,0)</f>
        <v>CAUCHF</v>
      </c>
      <c r="K256" s="29" t="str">
        <f t="shared" si="17"/>
        <v>CauchF</v>
      </c>
      <c r="L256" s="39" t="str">
        <f>VLOOKUP(C256,SOURCE!S$6:Y$10014,2,0)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VLOOKUP(C257,SOURCE!$S$3:$Z$2835,8,0)</f>
        <v>ITM_PARABF</v>
      </c>
      <c r="E257" s="26" t="str">
        <f>CHAR(34)&amp;VLOOKUP(C257,SOURCE!$S$3:$Z$2835,6,0)&amp;CHAR(34)</f>
        <v>"PARABF"</v>
      </c>
      <c r="F257" s="22" t="str">
        <f>VLOOKUP(C257,SOURCE!$S$3:$AA$2835,9,0)&amp;"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VLOOKUP(C257,SOURCE!S$6:Y$10014,7,0)</f>
        <v>1305</v>
      </c>
      <c r="J257" s="28" t="str">
        <f>VLOOKUP(C257,SOURCE!S$6:Y$10014,6,0)</f>
        <v>PARABF</v>
      </c>
      <c r="K257" s="29" t="str">
        <f t="shared" si="17"/>
        <v>ParabF</v>
      </c>
      <c r="L257" s="39" t="str">
        <f>VLOOKUP(C257,SOURCE!S$6:Y$10014,2,0)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VLOOKUP(C258,SOURCE!$S$3:$Z$2835,8,0)</f>
        <v>ITM_HYPF</v>
      </c>
      <c r="E258" s="26" t="str">
        <f>CHAR(34)&amp;VLOOKUP(C258,SOURCE!$S$3:$Z$2835,6,0)&amp;CHAR(34)</f>
        <v>"HYPF"</v>
      </c>
      <c r="F258" s="22" t="str">
        <f>VLOOKUP(C258,SOURCE!$S$3:$AA$2835,9,0)&amp;"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VLOOKUP(C258,SOURCE!S$6:Y$10014,7,0)</f>
        <v>1306</v>
      </c>
      <c r="J258" s="28" t="str">
        <f>VLOOKUP(C258,SOURCE!S$6:Y$10014,6,0)</f>
        <v>HYPF</v>
      </c>
      <c r="K258" s="29" t="str">
        <f t="shared" si="17"/>
        <v>HypF</v>
      </c>
      <c r="L258" s="39" t="str">
        <f>VLOOKUP(C258,SOURCE!S$6:Y$10014,2,0)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VLOOKUP(C259,SOURCE!$S$3:$Z$2835,8,0)</f>
        <v>ITM_ROOTF</v>
      </c>
      <c r="E259" s="26" t="str">
        <f>CHAR(34)&amp;VLOOKUP(C259,SOURCE!$S$3:$Z$2835,6,0)&amp;CHAR(34)</f>
        <v>"ROOTF"</v>
      </c>
      <c r="F259" s="22" t="str">
        <f>VLOOKUP(C259,SOURCE!$S$3:$AA$2835,9,0)&amp;"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VLOOKUP(C259,SOURCE!S$6:Y$10014,7,0)</f>
        <v>1307</v>
      </c>
      <c r="J259" s="28" t="str">
        <f>VLOOKUP(C259,SOURCE!S$6:Y$10014,6,0)</f>
        <v>ROOTF</v>
      </c>
      <c r="K259" s="29" t="str">
        <f t="shared" si="17"/>
        <v>RootF</v>
      </c>
      <c r="L259" s="39" t="str">
        <f>VLOOKUP(C259,SOURCE!S$6:Y$10014,2,0)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VLOOKUP(C260,SOURCE!$S$3:$Z$2835,8,0)</f>
        <v>#N/A</v>
      </c>
      <c r="E260" s="26" t="e">
        <f>CHAR(34)&amp;VLOOKUP(C260,SOURCE!$S$3:$Z$2835,6,0)&amp;CHAR(34)</f>
        <v>#N/A</v>
      </c>
      <c r="F260" s="22" t="e">
        <f>VLOOKUP(C260,SOURCE!$S$3:$AA$2835,9,0)&amp;"           {"&amp;D260&amp;",   "&amp;E260&amp;"},"</f>
        <v>#N/A</v>
      </c>
      <c r="H260" t="b">
        <f>ISNA(VLOOKUP(J260,J261:J$823,1,0))</f>
        <v>1</v>
      </c>
      <c r="I260" s="27" t="e">
        <f>VLOOKUP(C260,SOURCE!S$6:Y$10014,7,0)</f>
        <v>#N/A</v>
      </c>
      <c r="J260" s="28" t="e">
        <f>VLOOKUP(C260,SOURCE!S$6:Y$10014,6,0)</f>
        <v>#N/A</v>
      </c>
      <c r="K260" s="29" t="e">
        <f t="shared" si="17"/>
        <v>#N/A</v>
      </c>
      <c r="L260" s="39" t="e">
        <f>VLOOKUP(C260,SOURCE!S$6:Y$10014,2,0)</f>
        <v>#N/A</v>
      </c>
      <c r="M260" t="e">
        <f>IF(VLOOKUP(I260,SOURCE!B:M,2,0)="/  { itemToBeCoded","To be coded","")</f>
        <v>#N/A</v>
      </c>
      <c r="N260" s="17" t="e">
        <f>IF(AND(O260,VLOOKUP(I260,SOURCE!B:M,2,0)&lt;&gt;"/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VLOOKUP(I260,SOURCE!B:M,5,0)</f>
        <v>#N/A</v>
      </c>
      <c r="U260" t="e">
        <f t="shared" si="18"/>
        <v>#N/A</v>
      </c>
      <c r="V260" s="53" t="e">
        <f t="shared" si="19"/>
        <v>#N/A</v>
      </c>
      <c r="W260" t="e">
        <f>IF(AND(O260,VLOOKUP(I260,SOURCE!B:M,2,0)&lt;&gt;"/  { itemToBeCoded"),IF(ISERROR(VLOOKUP(J260,TEST!A:F,5,0)),"",VLOOKUP(J260,TEST!A:F,5,0)),"")</f>
        <v>#N/A</v>
      </c>
      <c r="X260" t="e">
        <f>IF(AND(O260,VLOOKUP(I260,SOURCE!B:M,2,0)&lt;&gt;"/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VLOOKUP(C261,SOURCE!$S$3:$Z$2835,8,0)</f>
        <v>#N/A</v>
      </c>
      <c r="E261" s="26" t="e">
        <f>CHAR(34)&amp;VLOOKUP(C261,SOURCE!$S$3:$Z$2835,6,0)&amp;CHAR(34)</f>
        <v>#N/A</v>
      </c>
      <c r="F261" s="22" t="e">
        <f>VLOOKUP(C261,SOURCE!$S$3:$AA$2835,9,0)&amp;"           {"&amp;D261&amp;",   "&amp;E261&amp;"},"</f>
        <v>#N/A</v>
      </c>
      <c r="H261" t="b">
        <f>ISNA(VLOOKUP(J261,J262:J$823,1,0))</f>
        <v>1</v>
      </c>
      <c r="I261" s="27" t="e">
        <f>VLOOKUP(C261,SOURCE!S$6:Y$10014,7,0)</f>
        <v>#N/A</v>
      </c>
      <c r="J261" s="28" t="e">
        <f>VLOOKUP(C261,SOURCE!S$6:Y$10014,6,0)</f>
        <v>#N/A</v>
      </c>
      <c r="K261" s="29" t="e">
        <f t="shared" si="17"/>
        <v>#N/A</v>
      </c>
      <c r="L261" s="39" t="e">
        <f>VLOOKUP(C261,SOURCE!S$6:Y$10014,2,0)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VLOOKUP(C262,SOURCE!$S$3:$Z$2835,8,0)</f>
        <v>#N/A</v>
      </c>
      <c r="E262" s="26" t="e">
        <f>CHAR(34)&amp;VLOOKUP(C262,SOURCE!$S$3:$Z$2835,6,0)&amp;CHAR(34)</f>
        <v>#N/A</v>
      </c>
      <c r="F262" s="22" t="e">
        <f>VLOOKUP(C262,SOURCE!$S$3:$AA$2835,9,0)&amp;"           {"&amp;D262&amp;",   "&amp;E262&amp;"},"</f>
        <v>#N/A</v>
      </c>
      <c r="H262" t="b">
        <f>ISNA(VLOOKUP(J262,J263:J$823,1,0))</f>
        <v>1</v>
      </c>
      <c r="I262" s="27" t="e">
        <f>VLOOKUP(C262,SOURCE!S$6:Y$10014,7,0)</f>
        <v>#N/A</v>
      </c>
      <c r="J262" s="28" t="e">
        <f>VLOOKUP(C262,SOURCE!S$6:Y$10014,6,0)</f>
        <v>#N/A</v>
      </c>
      <c r="K262" s="29" t="e">
        <f t="shared" si="17"/>
        <v>#N/A</v>
      </c>
      <c r="L262" s="39" t="e">
        <f>VLOOKUP(C262,SOURCE!S$6:Y$10014,2,0)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VLOOKUP(C263,SOURCE!$S$3:$Z$2835,8,0)</f>
        <v>#N/A</v>
      </c>
      <c r="E263" s="26" t="e">
        <f>CHAR(34)&amp;VLOOKUP(C263,SOURCE!$S$3:$Z$2835,6,0)&amp;CHAR(34)</f>
        <v>#N/A</v>
      </c>
      <c r="F263" s="22" t="e">
        <f>VLOOKUP(C263,SOURCE!$S$3:$AA$2835,9,0)&amp;"           {"&amp;D263&amp;",   "&amp;E263&amp;"},"</f>
        <v>#N/A</v>
      </c>
      <c r="H263" t="b">
        <f>ISNA(VLOOKUP(J263,J264:J$823,1,0))</f>
        <v>1</v>
      </c>
      <c r="I263" s="27" t="e">
        <f>VLOOKUP(C263,SOURCE!S$6:Y$10014,7,0)</f>
        <v>#N/A</v>
      </c>
      <c r="J263" s="28" t="e">
        <f>VLOOKUP(C263,SOURCE!S$6:Y$10014,6,0)</f>
        <v>#N/A</v>
      </c>
      <c r="K263" s="29" t="e">
        <f t="shared" si="17"/>
        <v>#N/A</v>
      </c>
      <c r="L263" s="39" t="e">
        <f>VLOOKUP(C263,SOURCE!S$6:Y$10014,2,0)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VLOOKUP(C264,SOURCE!$S$3:$Z$2835,8,0)</f>
        <v>#N/A</v>
      </c>
      <c r="E264" s="26" t="e">
        <f>CHAR(34)&amp;VLOOKUP(C264,SOURCE!$S$3:$Z$2835,6,0)&amp;CHAR(34)</f>
        <v>#N/A</v>
      </c>
      <c r="F264" s="22" t="e">
        <f>VLOOKUP(C264,SOURCE!$S$3:$AA$2835,9,0)&amp;"           {"&amp;D264&amp;",   "&amp;E264&amp;"},"</f>
        <v>#N/A</v>
      </c>
      <c r="H264" t="b">
        <f>ISNA(VLOOKUP(J264,J265:J$823,1,0))</f>
        <v>1</v>
      </c>
      <c r="I264" s="27" t="e">
        <f>VLOOKUP(C264,SOURCE!S$6:Y$10014,7,0)</f>
        <v>#N/A</v>
      </c>
      <c r="J264" s="28" t="e">
        <f>VLOOKUP(C264,SOURCE!S$6:Y$10014,6,0)</f>
        <v>#N/A</v>
      </c>
      <c r="K264" s="29" t="e">
        <f t="shared" si="17"/>
        <v>#N/A</v>
      </c>
      <c r="L264" s="39" t="e">
        <f>VLOOKUP(C264,SOURCE!S$6:Y$10014,2,0)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VLOOKUP(C265,SOURCE!$S$3:$Z$2835,8,0)</f>
        <v>#N/A</v>
      </c>
      <c r="E265" s="26" t="e">
        <f>CHAR(34)&amp;VLOOKUP(C265,SOURCE!$S$3:$Z$2835,6,0)&amp;CHAR(34)</f>
        <v>#N/A</v>
      </c>
      <c r="F265" s="22" t="e">
        <f>VLOOKUP(C265,SOURCE!$S$3:$AA$2835,9,0)&amp;"           {"&amp;D265&amp;",   "&amp;E265&amp;"},"</f>
        <v>#N/A</v>
      </c>
      <c r="H265" t="b">
        <f>ISNA(VLOOKUP(J265,J266:J$823,1,0))</f>
        <v>1</v>
      </c>
      <c r="I265" s="27" t="e">
        <f>VLOOKUP(C265,SOURCE!S$6:Y$10014,7,0)</f>
        <v>#N/A</v>
      </c>
      <c r="J265" s="28" t="e">
        <f>VLOOKUP(C265,SOURCE!S$6:Y$10014,6,0)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VLOOKUP(C265,SOURCE!S$6:Y$10014,2,0)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VLOOKUP(C266,SOURCE!$S$3:$Z$2835,8,0)</f>
        <v>#N/A</v>
      </c>
      <c r="E266" s="26" t="e">
        <f>CHAR(34)&amp;VLOOKUP(C266,SOURCE!$S$3:$Z$2835,6,0)&amp;CHAR(34)</f>
        <v>#N/A</v>
      </c>
      <c r="F266" s="22" t="e">
        <f>VLOOKUP(C266,SOURCE!$S$3:$AA$2835,9,0)&amp;"           {"&amp;D266&amp;",   "&amp;E266&amp;"},"</f>
        <v>#N/A</v>
      </c>
      <c r="H266" t="b">
        <f>ISNA(VLOOKUP(J266,J267:J$823,1,0))</f>
        <v>1</v>
      </c>
      <c r="I266" s="27" t="e">
        <f>VLOOKUP(C266,SOURCE!S$6:Y$10014,7,0)</f>
        <v>#N/A</v>
      </c>
      <c r="J266" s="28" t="e">
        <f>VLOOKUP(C266,SOURCE!S$6:Y$10014,6,0)</f>
        <v>#N/A</v>
      </c>
      <c r="K266" s="29" t="e">
        <f t="shared" si="21"/>
        <v>#N/A</v>
      </c>
      <c r="L266" s="39" t="e">
        <f>VLOOKUP(C266,SOURCE!S$6:Y$10014,2,0)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VLOOKUP(C267,SOURCE!$S$3:$Z$2835,8,0)</f>
        <v>#N/A</v>
      </c>
      <c r="E267" s="26" t="e">
        <f>CHAR(34)&amp;VLOOKUP(C267,SOURCE!$S$3:$Z$2835,6,0)&amp;CHAR(34)</f>
        <v>#N/A</v>
      </c>
      <c r="F267" s="22" t="e">
        <f>VLOOKUP(C267,SOURCE!$S$3:$AA$2835,9,0)&amp;"           {"&amp;D267&amp;",   "&amp;E267&amp;"},"</f>
        <v>#N/A</v>
      </c>
      <c r="H267" t="b">
        <f>ISNA(VLOOKUP(J267,J268:J$823,1,0))</f>
        <v>1</v>
      </c>
      <c r="I267" s="27" t="e">
        <f>VLOOKUP(C267,SOURCE!S$6:Y$10014,7,0)</f>
        <v>#N/A</v>
      </c>
      <c r="J267" s="28" t="e">
        <f>VLOOKUP(C267,SOURCE!S$6:Y$10014,6,0)</f>
        <v>#N/A</v>
      </c>
      <c r="K267" s="29" t="e">
        <f t="shared" si="21"/>
        <v>#N/A</v>
      </c>
      <c r="L267" s="39" t="e">
        <f>VLOOKUP(C267,SOURCE!S$6:Y$10014,2,0)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VLOOKUP(C268,SOURCE!$S$3:$Z$2835,8,0)</f>
        <v>#N/A</v>
      </c>
      <c r="E268" s="26" t="e">
        <f>CHAR(34)&amp;VLOOKUP(C268,SOURCE!$S$3:$Z$2835,6,0)&amp;CHAR(34)</f>
        <v>#N/A</v>
      </c>
      <c r="F268" s="22" t="e">
        <f>VLOOKUP(C268,SOURCE!$S$3:$AA$2835,9,0)&amp;"           {"&amp;D268&amp;",   "&amp;E268&amp;"},"</f>
        <v>#N/A</v>
      </c>
      <c r="H268" t="b">
        <f>ISNA(VLOOKUP(J268,J269:J$823,1,0))</f>
        <v>1</v>
      </c>
      <c r="I268" s="27" t="e">
        <f>VLOOKUP(C268,SOURCE!S$6:Y$10014,7,0)</f>
        <v>#N/A</v>
      </c>
      <c r="J268" s="28" t="e">
        <f>VLOOKUP(C268,SOURCE!S$6:Y$10014,6,0)</f>
        <v>#N/A</v>
      </c>
      <c r="K268" s="29" t="e">
        <f t="shared" si="21"/>
        <v>#N/A</v>
      </c>
      <c r="L268" s="39" t="e">
        <f>VLOOKUP(C268,SOURCE!S$6:Y$10014,2,0)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VLOOKUP(C269,SOURCE!$S$3:$Z$2835,8,0)</f>
        <v>#N/A</v>
      </c>
      <c r="E269" s="26" t="e">
        <f>CHAR(34)&amp;VLOOKUP(C269,SOURCE!$S$3:$Z$2835,6,0)&amp;CHAR(34)</f>
        <v>#N/A</v>
      </c>
      <c r="F269" s="22" t="e">
        <f>VLOOKUP(C269,SOURCE!$S$3:$AA$2835,9,0)&amp;"           {"&amp;D269&amp;",   "&amp;E269&amp;"},"</f>
        <v>#N/A</v>
      </c>
      <c r="H269" t="b">
        <f>ISNA(VLOOKUP(J269,J270:J$823,1,0))</f>
        <v>1</v>
      </c>
      <c r="I269" s="27" t="e">
        <f>VLOOKUP(C269,SOURCE!S$6:Y$10014,7,0)</f>
        <v>#N/A</v>
      </c>
      <c r="J269" s="28" t="e">
        <f>VLOOKUP(C269,SOURCE!S$6:Y$10014,6,0)</f>
        <v>#N/A</v>
      </c>
      <c r="K269" s="29" t="e">
        <f t="shared" si="21"/>
        <v>#N/A</v>
      </c>
      <c r="L269" s="39" t="e">
        <f>VLOOKUP(C269,SOURCE!S$6:Y$10014,2,0)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VLOOKUP(C270,SOURCE!$S$3:$Z$2835,8,0)</f>
        <v>#N/A</v>
      </c>
      <c r="E270" s="26" t="e">
        <f>CHAR(34)&amp;VLOOKUP(C270,SOURCE!$S$3:$Z$2835,6,0)&amp;CHAR(34)</f>
        <v>#N/A</v>
      </c>
      <c r="F270" s="22" t="e">
        <f>VLOOKUP(C270,SOURCE!$S$3:$AA$2835,9,0)&amp;"           {"&amp;D270&amp;",   "&amp;E270&amp;"},"</f>
        <v>#N/A</v>
      </c>
      <c r="H270" t="b">
        <f>ISNA(VLOOKUP(J270,J271:J$823,1,0))</f>
        <v>1</v>
      </c>
      <c r="I270" s="27" t="e">
        <f>VLOOKUP(C270,SOURCE!S$6:Y$10014,7,0)</f>
        <v>#N/A</v>
      </c>
      <c r="J270" s="28" t="e">
        <f>VLOOKUP(C270,SOURCE!S$6:Y$10014,6,0)</f>
        <v>#N/A</v>
      </c>
      <c r="K270" s="29" t="e">
        <f t="shared" si="21"/>
        <v>#N/A</v>
      </c>
      <c r="L270" s="39" t="e">
        <f>VLOOKUP(C270,SOURCE!S$6:Y$10014,2,0)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VLOOKUP(C271,SOURCE!$S$3:$Z$2835,8,0)</f>
        <v>#N/A</v>
      </c>
      <c r="E271" s="26" t="e">
        <f>CHAR(34)&amp;VLOOKUP(C271,SOURCE!$S$3:$Z$2835,6,0)&amp;CHAR(34)</f>
        <v>#N/A</v>
      </c>
      <c r="F271" s="22" t="e">
        <f>VLOOKUP(C271,SOURCE!$S$3:$AA$2835,9,0)&amp;"           {"&amp;D271&amp;",   "&amp;E271&amp;"},"</f>
        <v>#N/A</v>
      </c>
      <c r="H271" t="b">
        <f>ISNA(VLOOKUP(J271,J272:J$823,1,0))</f>
        <v>1</v>
      </c>
      <c r="I271" s="27" t="e">
        <f>VLOOKUP(C271,SOURCE!S$6:Y$10014,7,0)</f>
        <v>#N/A</v>
      </c>
      <c r="J271" s="28" t="e">
        <f>VLOOKUP(C271,SOURCE!S$6:Y$10014,6,0)</f>
        <v>#N/A</v>
      </c>
      <c r="K271" s="29" t="e">
        <f t="shared" si="21"/>
        <v>#N/A</v>
      </c>
      <c r="L271" s="39" t="e">
        <f>VLOOKUP(C271,SOURCE!S$6:Y$10014,2,0)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VLOOKUP(C272,SOURCE!$S$3:$Z$2835,8,0)</f>
        <v>#N/A</v>
      </c>
      <c r="E272" s="26" t="e">
        <f>CHAR(34)&amp;VLOOKUP(C272,SOURCE!$S$3:$Z$2835,6,0)&amp;CHAR(34)</f>
        <v>#N/A</v>
      </c>
      <c r="F272" s="22" t="e">
        <f>VLOOKUP(C272,SOURCE!$S$3:$AA$2835,9,0)&amp;"           {"&amp;D272&amp;",   "&amp;E272&amp;"},"</f>
        <v>#N/A</v>
      </c>
      <c r="H272" t="b">
        <f>ISNA(VLOOKUP(J272,J273:J$823,1,0))</f>
        <v>1</v>
      </c>
      <c r="I272" s="27" t="e">
        <f>VLOOKUP(C272,SOURCE!S$6:Y$10014,7,0)</f>
        <v>#N/A</v>
      </c>
      <c r="J272" s="28" t="e">
        <f>VLOOKUP(C272,SOURCE!S$6:Y$10014,6,0)</f>
        <v>#N/A</v>
      </c>
      <c r="K272" s="29" t="e">
        <f t="shared" si="21"/>
        <v>#N/A</v>
      </c>
      <c r="L272" s="39" t="e">
        <f>VLOOKUP(C272,SOURCE!S$6:Y$10014,2,0)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VLOOKUP(C273,SOURCE!$S$3:$Z$2835,8,0)</f>
        <v>#N/A</v>
      </c>
      <c r="E273" s="26" t="e">
        <f>CHAR(34)&amp;VLOOKUP(C273,SOURCE!$S$3:$Z$2835,6,0)&amp;CHAR(34)</f>
        <v>#N/A</v>
      </c>
      <c r="F273" s="22" t="e">
        <f>VLOOKUP(C273,SOURCE!$S$3:$AA$2835,9,0)&amp;"           {"&amp;D273&amp;",   "&amp;E273&amp;"},"</f>
        <v>#N/A</v>
      </c>
      <c r="H273" t="b">
        <f>ISNA(VLOOKUP(J273,J274:J$823,1,0))</f>
        <v>1</v>
      </c>
      <c r="I273" s="27" t="e">
        <f>VLOOKUP(C273,SOURCE!S$6:Y$10014,7,0)</f>
        <v>#N/A</v>
      </c>
      <c r="J273" s="28" t="e">
        <f>VLOOKUP(C273,SOURCE!S$6:Y$10014,6,0)</f>
        <v>#N/A</v>
      </c>
      <c r="K273" s="29" t="e">
        <f t="shared" si="21"/>
        <v>#N/A</v>
      </c>
      <c r="L273" s="39" t="e">
        <f>VLOOKUP(C273,SOURCE!S$6:Y$10014,2,0)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42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VLOOKUP(C274,SOURCE!$S$3:$Z$2835,8,0)</f>
        <v>#N/A</v>
      </c>
      <c r="E274" s="26" t="e">
        <f>CHAR(34)&amp;VLOOKUP(C274,SOURCE!$S$3:$Z$2835,6,0)&amp;CHAR(34)</f>
        <v>#N/A</v>
      </c>
      <c r="F274" s="22" t="e">
        <f>VLOOKUP(C274,SOURCE!$S$3:$AA$2835,9,0)&amp;"           {"&amp;D274&amp;",   "&amp;E274&amp;"},"</f>
        <v>#N/A</v>
      </c>
      <c r="H274" t="b">
        <f>ISNA(VLOOKUP(J274,J275:J$823,1,0))</f>
        <v>1</v>
      </c>
      <c r="I274" s="27" t="e">
        <f>VLOOKUP(C274,SOURCE!S$6:Y$10014,7,0)</f>
        <v>#N/A</v>
      </c>
      <c r="J274" s="28" t="e">
        <f>VLOOKUP(C274,SOURCE!S$6:Y$10014,6,0)</f>
        <v>#N/A</v>
      </c>
      <c r="K274" s="29" t="e">
        <f t="shared" si="21"/>
        <v>#N/A</v>
      </c>
      <c r="L274" s="39" t="e">
        <f>VLOOKUP(C274,SOURCE!S$6:Y$10014,2,0)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42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VLOOKUP(C275,SOURCE!$S$3:$Z$2835,8,0)</f>
        <v>#N/A</v>
      </c>
      <c r="E275" s="26" t="e">
        <f>CHAR(34)&amp;VLOOKUP(C275,SOURCE!$S$3:$Z$2835,6,0)&amp;CHAR(34)</f>
        <v>#N/A</v>
      </c>
      <c r="F275" s="22" t="e">
        <f>VLOOKUP(C275,SOURCE!$S$3:$AA$2835,9,0)&amp;"           {"&amp;D275&amp;",   "&amp;E275&amp;"},"</f>
        <v>#N/A</v>
      </c>
      <c r="H275" t="b">
        <f>ISNA(VLOOKUP(J275,J276:J$823,1,0))</f>
        <v>1</v>
      </c>
      <c r="I275" s="27" t="e">
        <f>VLOOKUP(C275,SOURCE!S$6:Y$10014,7,0)</f>
        <v>#N/A</v>
      </c>
      <c r="J275" s="28" t="e">
        <f>VLOOKUP(C275,SOURCE!S$6:Y$10014,6,0)</f>
        <v>#N/A</v>
      </c>
      <c r="K275" s="29" t="e">
        <f t="shared" si="21"/>
        <v>#N/A</v>
      </c>
      <c r="L275" s="39" t="e">
        <f>VLOOKUP(C275,SOURCE!S$6:Y$10014,2,0)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42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VLOOKUP(C276,SOURCE!$S$3:$Z$2835,8,0)</f>
        <v>#N/A</v>
      </c>
      <c r="E276" s="26" t="e">
        <f>CHAR(34)&amp;VLOOKUP(C276,SOURCE!$S$3:$Z$2835,6,0)&amp;CHAR(34)</f>
        <v>#N/A</v>
      </c>
      <c r="F276" s="22" t="e">
        <f>VLOOKUP(C276,SOURCE!$S$3:$AA$2835,9,0)&amp;"           {"&amp;D276&amp;",   "&amp;E276&amp;"},"</f>
        <v>#N/A</v>
      </c>
      <c r="H276" t="b">
        <f>ISNA(VLOOKUP(J276,J277:J$823,1,0))</f>
        <v>1</v>
      </c>
      <c r="I276" s="27" t="e">
        <f>VLOOKUP(C276,SOURCE!S$6:Y$10014,7,0)</f>
        <v>#N/A</v>
      </c>
      <c r="J276" s="28" t="e">
        <f>VLOOKUP(C276,SOURCE!S$6:Y$10014,6,0)</f>
        <v>#N/A</v>
      </c>
      <c r="K276" s="29" t="e">
        <f t="shared" si="21"/>
        <v>#N/A</v>
      </c>
      <c r="L276" s="39" t="e">
        <f>VLOOKUP(C276,SOURCE!S$6:Y$10014,2,0)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VLOOKUP(C277,SOURCE!$S$3:$Z$2835,8,0)</f>
        <v>#N/A</v>
      </c>
      <c r="E277" s="26" t="e">
        <f>CHAR(34)&amp;VLOOKUP(C277,SOURCE!$S$3:$Z$2835,6,0)&amp;CHAR(34)</f>
        <v>#N/A</v>
      </c>
      <c r="F277" s="22" t="e">
        <f>VLOOKUP(C277,SOURCE!$S$3:$AA$2835,9,0)&amp;"           {"&amp;D277&amp;",   "&amp;E277&amp;"},"</f>
        <v>#N/A</v>
      </c>
      <c r="H277" t="b">
        <f>ISNA(VLOOKUP(J277,J278:J$823,1,0))</f>
        <v>1</v>
      </c>
      <c r="I277" s="27" t="e">
        <f>VLOOKUP(C277,SOURCE!S$6:Y$10014,7,0)</f>
        <v>#N/A</v>
      </c>
      <c r="J277" s="28" t="e">
        <f>VLOOKUP(C277,SOURCE!S$6:Y$10014,6,0)</f>
        <v>#N/A</v>
      </c>
      <c r="K277" s="29" t="e">
        <f t="shared" si="21"/>
        <v>#N/A</v>
      </c>
      <c r="L277" s="39" t="e">
        <f>VLOOKUP(C277,SOURCE!S$6:Y$10014,2,0)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VLOOKUP(C278,SOURCE!$S$3:$Z$2835,8,0)</f>
        <v>#N/A</v>
      </c>
      <c r="E278" s="26" t="e">
        <f>CHAR(34)&amp;VLOOKUP(C278,SOURCE!$S$3:$Z$2835,6,0)&amp;CHAR(34)</f>
        <v>#N/A</v>
      </c>
      <c r="F278" s="22" t="e">
        <f>VLOOKUP(C278,SOURCE!$S$3:$AA$2835,9,0)&amp;"           {"&amp;D278&amp;",   "&amp;E278&amp;"},"</f>
        <v>#N/A</v>
      </c>
      <c r="H278" t="b">
        <f>ISNA(VLOOKUP(J278,J279:J$823,1,0))</f>
        <v>1</v>
      </c>
      <c r="I278" s="27" t="e">
        <f>VLOOKUP(C278,SOURCE!S$6:Y$10014,7,0)</f>
        <v>#N/A</v>
      </c>
      <c r="J278" s="28" t="e">
        <f>VLOOKUP(C278,SOURCE!S$6:Y$10014,6,0)</f>
        <v>#N/A</v>
      </c>
      <c r="K278" s="29" t="e">
        <f t="shared" si="21"/>
        <v>#N/A</v>
      </c>
      <c r="L278" s="39" t="e">
        <f>VLOOKUP(C278,SOURCE!S$6:Y$10014,2,0)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VLOOKUP(C279,SOURCE!$S$3:$Z$2835,8,0)</f>
        <v>#N/A</v>
      </c>
      <c r="E279" s="26" t="e">
        <f>CHAR(34)&amp;VLOOKUP(C279,SOURCE!$S$3:$Z$2835,6,0)&amp;CHAR(34)</f>
        <v>#N/A</v>
      </c>
      <c r="F279" s="22" t="e">
        <f>VLOOKUP(C279,SOURCE!$S$3:$AA$2835,9,0)&amp;"           {"&amp;D279&amp;",   "&amp;E279&amp;"},"</f>
        <v>#N/A</v>
      </c>
      <c r="H279" t="b">
        <f>ISNA(VLOOKUP(J279,J280:J$823,1,0))</f>
        <v>1</v>
      </c>
      <c r="I279" s="27" t="e">
        <f>VLOOKUP(C279,SOURCE!S$6:Y$10014,7,0)</f>
        <v>#N/A</v>
      </c>
      <c r="J279" s="28" t="e">
        <f>VLOOKUP(C279,SOURCE!S$6:Y$10014,6,0)</f>
        <v>#N/A</v>
      </c>
      <c r="K279" s="29" t="e">
        <f t="shared" si="21"/>
        <v>#N/A</v>
      </c>
      <c r="L279" s="39" t="e">
        <f>VLOOKUP(C279,SOURCE!S$6:Y$10014,2,0)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VLOOKUP(C280,SOURCE!$S$3:$Z$2835,8,0)</f>
        <v>#N/A</v>
      </c>
      <c r="E280" s="26" t="e">
        <f>CHAR(34)&amp;VLOOKUP(C280,SOURCE!$S$3:$Z$2835,6,0)&amp;CHAR(34)</f>
        <v>#N/A</v>
      </c>
      <c r="F280" s="22" t="e">
        <f>VLOOKUP(C280,SOURCE!$S$3:$AA$2835,9,0)&amp;"           {"&amp;D280&amp;",   "&amp;E280&amp;"},"</f>
        <v>#N/A</v>
      </c>
      <c r="H280" t="b">
        <f>ISNA(VLOOKUP(J280,J281:J$823,1,0))</f>
        <v>1</v>
      </c>
      <c r="I280" s="27" t="e">
        <f>VLOOKUP(C280,SOURCE!S$6:Y$10014,7,0)</f>
        <v>#N/A</v>
      </c>
      <c r="J280" s="28" t="e">
        <f>VLOOKUP(C280,SOURCE!S$6:Y$10014,6,0)</f>
        <v>#N/A</v>
      </c>
      <c r="K280" s="29" t="e">
        <f t="shared" si="21"/>
        <v>#N/A</v>
      </c>
      <c r="L280" s="39" t="e">
        <f>VLOOKUP(C280,SOURCE!S$6:Y$10014,2,0)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VLOOKUP(C281,SOURCE!$S$3:$Z$2835,8,0)</f>
        <v>#N/A</v>
      </c>
      <c r="E281" s="26" t="e">
        <f>CHAR(34)&amp;VLOOKUP(C281,SOURCE!$S$3:$Z$2835,6,0)&amp;CHAR(34)</f>
        <v>#N/A</v>
      </c>
      <c r="F281" s="22" t="e">
        <f>VLOOKUP(C281,SOURCE!$S$3:$AA$2835,9,0)&amp;"           {"&amp;D281&amp;",   "&amp;E281&amp;"},"</f>
        <v>#N/A</v>
      </c>
      <c r="H281" t="b">
        <f>ISNA(VLOOKUP(J281,J282:J$823,1,0))</f>
        <v>1</v>
      </c>
      <c r="I281" s="27" t="e">
        <f>VLOOKUP(C281,SOURCE!S$6:Y$10014,7,0)</f>
        <v>#N/A</v>
      </c>
      <c r="J281" s="28" t="e">
        <f>VLOOKUP(C281,SOURCE!S$6:Y$10014,6,0)</f>
        <v>#N/A</v>
      </c>
      <c r="K281" s="29" t="e">
        <f t="shared" si="21"/>
        <v>#N/A</v>
      </c>
      <c r="L281" s="39" t="e">
        <f>VLOOKUP(C281,SOURCE!S$6:Y$10014,2,0)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VLOOKUP(C282,SOURCE!$S$3:$Z$2835,8,0)</f>
        <v>#N/A</v>
      </c>
      <c r="E282" s="26" t="e">
        <f>CHAR(34)&amp;VLOOKUP(C282,SOURCE!$S$3:$Z$2835,6,0)&amp;CHAR(34)</f>
        <v>#N/A</v>
      </c>
      <c r="F282" s="22" t="e">
        <f>VLOOKUP(C282,SOURCE!$S$3:$AA$2835,9,0)&amp;"           {"&amp;D282&amp;",   "&amp;E282&amp;"},"</f>
        <v>#N/A</v>
      </c>
      <c r="H282" t="b">
        <f>ISNA(VLOOKUP(J282,J283:J$823,1,0))</f>
        <v>1</v>
      </c>
      <c r="I282" s="27" t="e">
        <f>VLOOKUP(C282,SOURCE!S$6:Y$10014,7,0)</f>
        <v>#N/A</v>
      </c>
      <c r="J282" s="28" t="e">
        <f>VLOOKUP(C282,SOURCE!S$6:Y$10014,6,0)</f>
        <v>#N/A</v>
      </c>
      <c r="K282" s="29" t="e">
        <f t="shared" si="21"/>
        <v>#N/A</v>
      </c>
      <c r="L282" s="39" t="e">
        <f>VLOOKUP(C282,SOURCE!S$6:Y$10014,2,0)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VLOOKUP(C283,SOURCE!$S$3:$Z$2835,8,0)</f>
        <v>#N/A</v>
      </c>
      <c r="E283" s="26" t="e">
        <f>CHAR(34)&amp;VLOOKUP(C283,SOURCE!$S$3:$Z$2835,6,0)&amp;CHAR(34)</f>
        <v>#N/A</v>
      </c>
      <c r="F283" s="22" t="e">
        <f>VLOOKUP(C283,SOURCE!$S$3:$AA$2835,9,0)&amp;"           {"&amp;D283&amp;",   "&amp;E283&amp;"},"</f>
        <v>#N/A</v>
      </c>
      <c r="H283" t="b">
        <f>ISNA(VLOOKUP(J283,J284:J$823,1,0))</f>
        <v>1</v>
      </c>
      <c r="I283" s="27" t="e">
        <f>VLOOKUP(C283,SOURCE!S$6:Y$10014,7,0)</f>
        <v>#N/A</v>
      </c>
      <c r="J283" s="28" t="e">
        <f>VLOOKUP(C283,SOURCE!S$6:Y$10014,6,0)</f>
        <v>#N/A</v>
      </c>
      <c r="K283" s="29" t="e">
        <f t="shared" si="21"/>
        <v>#N/A</v>
      </c>
      <c r="L283" s="39" t="e">
        <f>VLOOKUP(C283,SOURCE!S$6:Y$10014,2,0)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VLOOKUP(C284,SOURCE!$S$3:$Z$2835,8,0)</f>
        <v>#N/A</v>
      </c>
      <c r="E284" s="26" t="e">
        <f>CHAR(34)&amp;VLOOKUP(C284,SOURCE!$S$3:$Z$2835,6,0)&amp;CHAR(34)</f>
        <v>#N/A</v>
      </c>
      <c r="F284" s="22" t="e">
        <f>VLOOKUP(C284,SOURCE!$S$3:$AA$2835,9,0)&amp;"           {"&amp;D284&amp;",   "&amp;E284&amp;"},"</f>
        <v>#N/A</v>
      </c>
      <c r="H284" t="b">
        <f>ISNA(VLOOKUP(J284,J285:J$823,1,0))</f>
        <v>1</v>
      </c>
      <c r="I284" s="27" t="e">
        <f>VLOOKUP(C284,SOURCE!S$6:Y$10014,7,0)</f>
        <v>#N/A</v>
      </c>
      <c r="J284" s="28" t="e">
        <f>VLOOKUP(C284,SOURCE!S$6:Y$10014,6,0)</f>
        <v>#N/A</v>
      </c>
      <c r="K284" s="29" t="e">
        <f t="shared" si="21"/>
        <v>#N/A</v>
      </c>
      <c r="L284" s="39" t="e">
        <f>VLOOKUP(C284,SOURCE!S$6:Y$10014,2,0)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VLOOKUP(C285,SOURCE!$S$3:$Z$2835,8,0)</f>
        <v>#N/A</v>
      </c>
      <c r="E285" s="26" t="e">
        <f>CHAR(34)&amp;VLOOKUP(C285,SOURCE!$S$3:$Z$2835,6,0)&amp;CHAR(34)</f>
        <v>#N/A</v>
      </c>
      <c r="F285" s="22" t="e">
        <f>VLOOKUP(C285,SOURCE!$S$3:$AA$2835,9,0)&amp;"           {"&amp;D285&amp;",   "&amp;E285&amp;"},"</f>
        <v>#N/A</v>
      </c>
      <c r="H285" t="b">
        <f>ISNA(VLOOKUP(J285,J286:J$823,1,0))</f>
        <v>1</v>
      </c>
      <c r="I285" s="27" t="e">
        <f>VLOOKUP(C285,SOURCE!S$6:Y$10014,7,0)</f>
        <v>#N/A</v>
      </c>
      <c r="J285" s="28" t="e">
        <f>VLOOKUP(C285,SOURCE!S$6:Y$10014,6,0)</f>
        <v>#N/A</v>
      </c>
      <c r="K285" s="29" t="e">
        <f t="shared" si="21"/>
        <v>#N/A</v>
      </c>
      <c r="L285" s="39" t="e">
        <f>VLOOKUP(C285,SOURCE!S$6:Y$10014,2,0)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VLOOKUP(C286,SOURCE!$S$3:$Z$2835,8,0)</f>
        <v>#N/A</v>
      </c>
      <c r="E286" s="26" t="e">
        <f>CHAR(34)&amp;VLOOKUP(C286,SOURCE!$S$3:$Z$2835,6,0)&amp;CHAR(34)</f>
        <v>#N/A</v>
      </c>
      <c r="F286" s="22" t="e">
        <f>VLOOKUP(C286,SOURCE!$S$3:$AA$2835,9,0)&amp;"           {"&amp;D286&amp;",   "&amp;E286&amp;"},"</f>
        <v>#N/A</v>
      </c>
      <c r="H286" t="b">
        <f>ISNA(VLOOKUP(J286,J287:J$823,1,0))</f>
        <v>1</v>
      </c>
      <c r="I286" s="27" t="e">
        <f>VLOOKUP(C286,SOURCE!S$6:Y$10014,7,0)</f>
        <v>#N/A</v>
      </c>
      <c r="J286" s="28" t="e">
        <f>VLOOKUP(C286,SOURCE!S$6:Y$10014,6,0)</f>
        <v>#N/A</v>
      </c>
      <c r="K286" s="29" t="e">
        <f t="shared" si="21"/>
        <v>#N/A</v>
      </c>
      <c r="L286" s="39" t="e">
        <f>VLOOKUP(C286,SOURCE!S$6:Y$10014,2,0)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VLOOKUP(C287,SOURCE!$S$3:$Z$2835,8,0)</f>
        <v>#N/A</v>
      </c>
      <c r="E287" s="26" t="e">
        <f>CHAR(34)&amp;VLOOKUP(C287,SOURCE!$S$3:$Z$2835,6,0)&amp;CHAR(34)</f>
        <v>#N/A</v>
      </c>
      <c r="F287" s="22" t="e">
        <f>VLOOKUP(C287,SOURCE!$S$3:$AA$2835,9,0)&amp;"           {"&amp;D287&amp;",   "&amp;E287&amp;"},"</f>
        <v>#N/A</v>
      </c>
      <c r="H287" t="b">
        <f>ISNA(VLOOKUP(J287,J288:J$823,1,0))</f>
        <v>1</v>
      </c>
      <c r="I287" s="27" t="e">
        <f>VLOOKUP(C287,SOURCE!S$6:Y$10014,7,0)</f>
        <v>#N/A</v>
      </c>
      <c r="J287" s="28" t="e">
        <f>VLOOKUP(C287,SOURCE!S$6:Y$10014,6,0)</f>
        <v>#N/A</v>
      </c>
      <c r="K287" s="29" t="e">
        <f t="shared" si="21"/>
        <v>#N/A</v>
      </c>
      <c r="L287" s="39" t="e">
        <f>VLOOKUP(C287,SOURCE!S$6:Y$10014,2,0)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VLOOKUP(C288,SOURCE!$S$3:$Z$2835,8,0)</f>
        <v>#N/A</v>
      </c>
      <c r="E288" s="26" t="e">
        <f>CHAR(34)&amp;VLOOKUP(C288,SOURCE!$S$3:$Z$2835,6,0)&amp;CHAR(34)</f>
        <v>#N/A</v>
      </c>
      <c r="F288" s="22" t="e">
        <f>VLOOKUP(C288,SOURCE!$S$3:$AA$2835,9,0)&amp;"           {"&amp;D288&amp;",   "&amp;E288&amp;"},"</f>
        <v>#N/A</v>
      </c>
      <c r="H288" t="b">
        <f>ISNA(VLOOKUP(J288,J289:J$823,1,0))</f>
        <v>1</v>
      </c>
      <c r="I288" s="27" t="e">
        <f>VLOOKUP(C288,SOURCE!S$6:Y$10014,7,0)</f>
        <v>#N/A</v>
      </c>
      <c r="J288" s="28" t="e">
        <f>VLOOKUP(C288,SOURCE!S$6:Y$10014,6,0)</f>
        <v>#N/A</v>
      </c>
      <c r="K288" s="29" t="e">
        <f t="shared" si="21"/>
        <v>#N/A</v>
      </c>
      <c r="L288" s="39" t="e">
        <f>VLOOKUP(C288,SOURCE!S$6:Y$10014,2,0)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VLOOKUP(C289,SOURCE!$S$3:$Z$2835,8,0)</f>
        <v>#N/A</v>
      </c>
      <c r="E289" s="26" t="e">
        <f>CHAR(34)&amp;VLOOKUP(C289,SOURCE!$S$3:$Z$2835,6,0)&amp;CHAR(34)</f>
        <v>#N/A</v>
      </c>
      <c r="F289" s="22" t="e">
        <f>VLOOKUP(C289,SOURCE!$S$3:$AA$2835,9,0)&amp;"           {"&amp;D289&amp;",   "&amp;E289&amp;"},"</f>
        <v>#N/A</v>
      </c>
      <c r="H289" t="b">
        <f>ISNA(VLOOKUP(J289,J290:J$823,1,0))</f>
        <v>1</v>
      </c>
      <c r="I289" s="27" t="e">
        <f>VLOOKUP(C289,SOURCE!S$6:Y$10014,7,0)</f>
        <v>#N/A</v>
      </c>
      <c r="J289" s="28" t="e">
        <f>VLOOKUP(C289,SOURCE!S$6:Y$10014,6,0)</f>
        <v>#N/A</v>
      </c>
      <c r="K289" s="29" t="e">
        <f t="shared" si="21"/>
        <v>#N/A</v>
      </c>
      <c r="L289" s="39" t="e">
        <f>VLOOKUP(C289,SOURCE!S$6:Y$10014,2,0)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VLOOKUP(C290,SOURCE!$S$3:$Z$2835,8,0)</f>
        <v>#N/A</v>
      </c>
      <c r="E290" s="26" t="e">
        <f>CHAR(34)&amp;VLOOKUP(C290,SOURCE!$S$3:$Z$2835,6,0)&amp;CHAR(34)</f>
        <v>#N/A</v>
      </c>
      <c r="F290" s="22" t="e">
        <f>VLOOKUP(C290,SOURCE!$S$3:$AA$2835,9,0)&amp;"           {"&amp;D290&amp;",   "&amp;E290&amp;"},"</f>
        <v>#N/A</v>
      </c>
      <c r="H290" t="b">
        <f>ISNA(VLOOKUP(J290,J291:J$823,1,0))</f>
        <v>1</v>
      </c>
      <c r="I290" s="27" t="e">
        <f>VLOOKUP(C290,SOURCE!S$6:Y$10014,7,0)</f>
        <v>#N/A</v>
      </c>
      <c r="J290" s="28" t="e">
        <f>VLOOKUP(C290,SOURCE!S$6:Y$10014,6,0)</f>
        <v>#N/A</v>
      </c>
      <c r="K290" s="29" t="e">
        <f t="shared" si="21"/>
        <v>#N/A</v>
      </c>
      <c r="L290" s="39" t="e">
        <f>VLOOKUP(C290,SOURCE!S$6:Y$10014,2,0)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VLOOKUP(C291,SOURCE!$S$3:$Z$2835,8,0)</f>
        <v>#N/A</v>
      </c>
      <c r="E291" s="26" t="e">
        <f>CHAR(34)&amp;VLOOKUP(C291,SOURCE!$S$3:$Z$2835,6,0)&amp;CHAR(34)</f>
        <v>#N/A</v>
      </c>
      <c r="F291" s="22" t="e">
        <f>VLOOKUP(C291,SOURCE!$S$3:$AA$2835,9,0)&amp;"           {"&amp;D291&amp;",   "&amp;E291&amp;"},"</f>
        <v>#N/A</v>
      </c>
      <c r="H291" t="b">
        <f>ISNA(VLOOKUP(J291,J292:J$823,1,0))</f>
        <v>1</v>
      </c>
      <c r="I291" s="27" t="e">
        <f>VLOOKUP(C291,SOURCE!S$6:Y$10014,7,0)</f>
        <v>#N/A</v>
      </c>
      <c r="J291" s="28" t="e">
        <f>VLOOKUP(C291,SOURCE!S$6:Y$10014,6,0)</f>
        <v>#N/A</v>
      </c>
      <c r="K291" s="29" t="e">
        <f t="shared" si="21"/>
        <v>#N/A</v>
      </c>
      <c r="L291" s="39" t="e">
        <f>VLOOKUP(C291,SOURCE!S$6:Y$10014,2,0)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VLOOKUP(C292,SOURCE!$S$3:$Z$2835,8,0)</f>
        <v>#N/A</v>
      </c>
      <c r="E292" s="26" t="e">
        <f>CHAR(34)&amp;VLOOKUP(C292,SOURCE!$S$3:$Z$2835,6,0)&amp;CHAR(34)</f>
        <v>#N/A</v>
      </c>
      <c r="F292" s="22" t="e">
        <f>VLOOKUP(C292,SOURCE!$S$3:$AA$2835,9,0)&amp;"           {"&amp;D292&amp;",   "&amp;E292&amp;"},"</f>
        <v>#N/A</v>
      </c>
      <c r="H292" t="b">
        <f>ISNA(VLOOKUP(J292,J293:J$823,1,0))</f>
        <v>1</v>
      </c>
      <c r="I292" s="27" t="e">
        <f>VLOOKUP(C292,SOURCE!S$6:Y$10014,7,0)</f>
        <v>#N/A</v>
      </c>
      <c r="J292" s="28" t="e">
        <f>VLOOKUP(C292,SOURCE!S$6:Y$10014,6,0)</f>
        <v>#N/A</v>
      </c>
      <c r="K292" s="29" t="e">
        <f t="shared" si="21"/>
        <v>#N/A</v>
      </c>
      <c r="L292" s="39" t="e">
        <f>VLOOKUP(C292,SOURCE!S$6:Y$10014,2,0)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VLOOKUP(C293,SOURCE!$S$3:$Z$2835,8,0)</f>
        <v>#N/A</v>
      </c>
      <c r="E293" s="26" t="e">
        <f>CHAR(34)&amp;VLOOKUP(C293,SOURCE!$S$3:$Z$2835,6,0)&amp;CHAR(34)</f>
        <v>#N/A</v>
      </c>
      <c r="F293" s="22" t="e">
        <f>VLOOKUP(C293,SOURCE!$S$3:$AA$2835,9,0)&amp;"           {"&amp;D293&amp;",   "&amp;E293&amp;"},"</f>
        <v>#N/A</v>
      </c>
      <c r="H293" t="b">
        <f>ISNA(VLOOKUP(J293,J294:J$823,1,0))</f>
        <v>1</v>
      </c>
      <c r="I293" s="27" t="e">
        <f>VLOOKUP(C293,SOURCE!S$6:Y$10014,7,0)</f>
        <v>#N/A</v>
      </c>
      <c r="J293" s="28" t="e">
        <f>VLOOKUP(C293,SOURCE!S$6:Y$10014,6,0)</f>
        <v>#N/A</v>
      </c>
      <c r="K293" s="29" t="e">
        <f t="shared" si="21"/>
        <v>#N/A</v>
      </c>
      <c r="L293" s="39" t="e">
        <f>VLOOKUP(C293,SOURCE!S$6:Y$10014,2,0)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VLOOKUP(C294,SOURCE!$S$3:$Z$2835,8,0)</f>
        <v>#N/A</v>
      </c>
      <c r="E294" s="26" t="e">
        <f>CHAR(34)&amp;VLOOKUP(C294,SOURCE!$S$3:$Z$2835,6,0)&amp;CHAR(34)</f>
        <v>#N/A</v>
      </c>
      <c r="F294" s="22" t="e">
        <f>VLOOKUP(C294,SOURCE!$S$3:$AA$2835,9,0)&amp;"           {"&amp;D294&amp;",   "&amp;E294&amp;"},"</f>
        <v>#N/A</v>
      </c>
      <c r="H294" t="b">
        <f>ISNA(VLOOKUP(J294,J295:J$823,1,0))</f>
        <v>1</v>
      </c>
      <c r="I294" s="27" t="e">
        <f>VLOOKUP(C294,SOURCE!S$6:Y$10014,7,0)</f>
        <v>#N/A</v>
      </c>
      <c r="J294" s="28" t="e">
        <f>VLOOKUP(C294,SOURCE!S$6:Y$10014,6,0)</f>
        <v>#N/A</v>
      </c>
      <c r="K294" s="29" t="e">
        <f t="shared" si="21"/>
        <v>#N/A</v>
      </c>
      <c r="L294" s="39" t="e">
        <f>VLOOKUP(C294,SOURCE!S$6:Y$10014,2,0)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VLOOKUP(C295,SOURCE!$S$3:$Z$2835,8,0)</f>
        <v>#N/A</v>
      </c>
      <c r="E295" s="26" t="e">
        <f>CHAR(34)&amp;VLOOKUP(C295,SOURCE!$S$3:$Z$2835,6,0)&amp;CHAR(34)</f>
        <v>#N/A</v>
      </c>
      <c r="F295" s="22" t="e">
        <f>VLOOKUP(C295,SOURCE!$S$3:$AA$2835,9,0)&amp;"           {"&amp;D295&amp;",   "&amp;E295&amp;"},"</f>
        <v>#N/A</v>
      </c>
      <c r="H295" t="b">
        <f>ISNA(VLOOKUP(J295,J296:J$823,1,0))</f>
        <v>1</v>
      </c>
      <c r="I295" s="27" t="e">
        <f>VLOOKUP(C295,SOURCE!S$6:Y$10014,7,0)</f>
        <v>#N/A</v>
      </c>
      <c r="J295" s="28" t="e">
        <f>VLOOKUP(C295,SOURCE!S$6:Y$10014,6,0)</f>
        <v>#N/A</v>
      </c>
      <c r="K295" s="29" t="e">
        <f t="shared" si="21"/>
        <v>#N/A</v>
      </c>
      <c r="L295" s="39" t="e">
        <f>VLOOKUP(C295,SOURCE!S$6:Y$10014,2,0)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VLOOKUP(C296,SOURCE!$S$3:$Z$2835,8,0)</f>
        <v>#N/A</v>
      </c>
      <c r="E296" s="26" t="e">
        <f>CHAR(34)&amp;VLOOKUP(C296,SOURCE!$S$3:$Z$2835,6,0)&amp;CHAR(34)</f>
        <v>#N/A</v>
      </c>
      <c r="F296" s="22" t="e">
        <f>VLOOKUP(C296,SOURCE!$S$3:$AA$2835,9,0)&amp;"           {"&amp;D296&amp;",   "&amp;E296&amp;"},"</f>
        <v>#N/A</v>
      </c>
      <c r="H296" t="b">
        <f>ISNA(VLOOKUP(J296,J297:J$823,1,0))</f>
        <v>1</v>
      </c>
      <c r="I296" s="27" t="e">
        <f>VLOOKUP(C296,SOURCE!S$6:Y$10014,7,0)</f>
        <v>#N/A</v>
      </c>
      <c r="J296" s="28" t="e">
        <f>VLOOKUP(C296,SOURCE!S$6:Y$10014,6,0)</f>
        <v>#N/A</v>
      </c>
      <c r="K296" s="29" t="e">
        <f t="shared" si="21"/>
        <v>#N/A</v>
      </c>
      <c r="L296" s="39" t="e">
        <f>VLOOKUP(C296,SOURCE!S$6:Y$10014,2,0)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VLOOKUP(C297,SOURCE!$S$3:$Z$2835,8,0)</f>
        <v>#N/A</v>
      </c>
      <c r="E297" s="26" t="e">
        <f>CHAR(34)&amp;VLOOKUP(C297,SOURCE!$S$3:$Z$2835,6,0)&amp;CHAR(34)</f>
        <v>#N/A</v>
      </c>
      <c r="F297" s="22" t="e">
        <f>VLOOKUP(C297,SOURCE!$S$3:$AA$2835,9,0)&amp;"           {"&amp;D297&amp;",   "&amp;E297&amp;"},"</f>
        <v>#N/A</v>
      </c>
      <c r="H297" t="b">
        <f>ISNA(VLOOKUP(J297,J298:J$823,1,0))</f>
        <v>1</v>
      </c>
      <c r="I297" s="27" t="e">
        <f>VLOOKUP(C297,SOURCE!S$6:Y$10014,7,0)</f>
        <v>#N/A</v>
      </c>
      <c r="J297" s="28" t="e">
        <f>VLOOKUP(C297,SOURCE!S$6:Y$10014,6,0)</f>
        <v>#N/A</v>
      </c>
      <c r="K297" s="29" t="e">
        <f t="shared" si="21"/>
        <v>#N/A</v>
      </c>
      <c r="L297" s="39" t="e">
        <f>VLOOKUP(C297,SOURCE!S$6:Y$10014,2,0)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VLOOKUP(C298,SOURCE!$S$3:$Z$2835,8,0)</f>
        <v>#N/A</v>
      </c>
      <c r="E298" s="26" t="e">
        <f>CHAR(34)&amp;VLOOKUP(C298,SOURCE!$S$3:$Z$2835,6,0)&amp;CHAR(34)</f>
        <v>#N/A</v>
      </c>
      <c r="F298" s="22" t="e">
        <f>VLOOKUP(C298,SOURCE!$S$3:$AA$2835,9,0)&amp;"           {"&amp;D298&amp;",   "&amp;E298&amp;"},"</f>
        <v>#N/A</v>
      </c>
      <c r="H298" t="b">
        <f>ISNA(VLOOKUP(J298,J299:J$823,1,0))</f>
        <v>1</v>
      </c>
      <c r="I298" s="27" t="e">
        <f>VLOOKUP(C298,SOURCE!S$6:Y$10014,7,0)</f>
        <v>#N/A</v>
      </c>
      <c r="J298" s="28" t="e">
        <f>VLOOKUP(C298,SOURCE!S$6:Y$10014,6,0)</f>
        <v>#N/A</v>
      </c>
      <c r="K298" s="29" t="e">
        <f t="shared" si="21"/>
        <v>#N/A</v>
      </c>
      <c r="L298" s="39" t="e">
        <f>VLOOKUP(C298,SOURCE!S$6:Y$10014,2,0)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VLOOKUP(C299,SOURCE!$S$3:$Z$2835,8,0)</f>
        <v>#N/A</v>
      </c>
      <c r="E299" s="26" t="e">
        <f>CHAR(34)&amp;VLOOKUP(C299,SOURCE!$S$3:$Z$2835,6,0)&amp;CHAR(34)</f>
        <v>#N/A</v>
      </c>
      <c r="F299" s="22" t="e">
        <f>VLOOKUP(C299,SOURCE!$S$3:$AA$2835,9,0)&amp;"           {"&amp;D299&amp;",   "&amp;E299&amp;"},"</f>
        <v>#N/A</v>
      </c>
      <c r="H299" t="b">
        <f>ISNA(VLOOKUP(J299,J300:J$823,1,0))</f>
        <v>1</v>
      </c>
      <c r="I299" s="27" t="e">
        <f>VLOOKUP(C299,SOURCE!S$6:Y$10014,7,0)</f>
        <v>#N/A</v>
      </c>
      <c r="J299" s="28" t="e">
        <f>VLOOKUP(C299,SOURCE!S$6:Y$10014,6,0)</f>
        <v>#N/A</v>
      </c>
      <c r="K299" s="29" t="e">
        <f t="shared" si="21"/>
        <v>#N/A</v>
      </c>
      <c r="L299" s="39" t="e">
        <f>VLOOKUP(C299,SOURCE!S$6:Y$10014,2,0)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VLOOKUP(C300,SOURCE!$S$3:$Z$2835,8,0)</f>
        <v>#N/A</v>
      </c>
      <c r="E300" s="26" t="e">
        <f>CHAR(34)&amp;VLOOKUP(C300,SOURCE!$S$3:$Z$2835,6,0)&amp;CHAR(34)</f>
        <v>#N/A</v>
      </c>
      <c r="F300" s="22" t="e">
        <f>VLOOKUP(C300,SOURCE!$S$3:$AA$2835,9,0)&amp;"           {"&amp;D300&amp;",   "&amp;E300&amp;"},"</f>
        <v>#N/A</v>
      </c>
      <c r="H300" t="b">
        <f>ISNA(VLOOKUP(J300,J301:J$823,1,0))</f>
        <v>1</v>
      </c>
      <c r="I300" s="27" t="e">
        <f>VLOOKUP(C300,SOURCE!S$6:Y$10014,7,0)</f>
        <v>#N/A</v>
      </c>
      <c r="J300" s="28" t="e">
        <f>VLOOKUP(C300,SOURCE!S$6:Y$10014,6,0)</f>
        <v>#N/A</v>
      </c>
      <c r="K300" s="29" t="e">
        <f t="shared" si="21"/>
        <v>#N/A</v>
      </c>
      <c r="L300" s="39" t="e">
        <f>VLOOKUP(C300,SOURCE!S$6:Y$10014,2,0)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VLOOKUP(C301,SOURCE!$S$3:$Z$2835,8,0)</f>
        <v>#N/A</v>
      </c>
      <c r="E301" s="26" t="e">
        <f>CHAR(34)&amp;VLOOKUP(C301,SOURCE!$S$3:$Z$2835,6,0)&amp;CHAR(34)</f>
        <v>#N/A</v>
      </c>
      <c r="F301" s="22" t="e">
        <f>VLOOKUP(C301,SOURCE!$S$3:$AA$2835,9,0)&amp;"           {"&amp;D301&amp;",   "&amp;E301&amp;"},"</f>
        <v>#N/A</v>
      </c>
      <c r="H301" t="b">
        <f>ISNA(VLOOKUP(J301,J302:J$823,1,0))</f>
        <v>1</v>
      </c>
      <c r="I301" s="27" t="e">
        <f>VLOOKUP(C301,SOURCE!S$6:Y$10014,7,0)</f>
        <v>#N/A</v>
      </c>
      <c r="J301" s="28" t="e">
        <f>VLOOKUP(C301,SOURCE!S$6:Y$10014,6,0)</f>
        <v>#N/A</v>
      </c>
      <c r="K301" s="29" t="e">
        <f t="shared" si="21"/>
        <v>#N/A</v>
      </c>
      <c r="L301" s="39" t="e">
        <f>VLOOKUP(C301,SOURCE!S$6:Y$10014,2,0)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VLOOKUP(C302,SOURCE!$S$3:$Z$2835,8,0)</f>
        <v>#N/A</v>
      </c>
      <c r="E302" s="26" t="e">
        <f>CHAR(34)&amp;VLOOKUP(C302,SOURCE!$S$3:$Z$2835,6,0)&amp;CHAR(34)</f>
        <v>#N/A</v>
      </c>
      <c r="F302" s="22" t="e">
        <f>VLOOKUP(C302,SOURCE!$S$3:$AA$2835,9,0)&amp;"           {"&amp;D302&amp;",   "&amp;E302&amp;"},"</f>
        <v>#N/A</v>
      </c>
      <c r="H302" t="b">
        <f>ISNA(VLOOKUP(J302,J303:J$823,1,0))</f>
        <v>1</v>
      </c>
      <c r="I302" s="27" t="e">
        <f>VLOOKUP(C302,SOURCE!S$6:Y$10014,7,0)</f>
        <v>#N/A</v>
      </c>
      <c r="J302" s="28" t="e">
        <f>VLOOKUP(C302,SOURCE!S$6:Y$10014,6,0)</f>
        <v>#N/A</v>
      </c>
      <c r="K302" s="29" t="e">
        <f t="shared" si="21"/>
        <v>#N/A</v>
      </c>
      <c r="L302" s="39" t="e">
        <f>VLOOKUP(C302,SOURCE!S$6:Y$10014,2,0)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VLOOKUP(C303,SOURCE!$S$3:$Z$2835,8,0)</f>
        <v>#N/A</v>
      </c>
      <c r="E303" s="26" t="e">
        <f>CHAR(34)&amp;VLOOKUP(C303,SOURCE!$S$3:$Z$2835,6,0)&amp;CHAR(34)</f>
        <v>#N/A</v>
      </c>
      <c r="F303" s="22" t="e">
        <f>VLOOKUP(C303,SOURCE!$S$3:$AA$2835,9,0)&amp;"           {"&amp;D303&amp;",   "&amp;E303&amp;"},"</f>
        <v>#N/A</v>
      </c>
      <c r="H303" t="b">
        <f>ISNA(VLOOKUP(J303,J304:J$823,1,0))</f>
        <v>1</v>
      </c>
      <c r="I303" s="27" t="e">
        <f>VLOOKUP(C303,SOURCE!S$6:Y$10014,7,0)</f>
        <v>#N/A</v>
      </c>
      <c r="J303" s="28" t="e">
        <f>VLOOKUP(C303,SOURCE!S$6:Y$10014,6,0)</f>
        <v>#N/A</v>
      </c>
      <c r="K303" s="29" t="e">
        <f t="shared" si="21"/>
        <v>#N/A</v>
      </c>
      <c r="L303" s="39" t="e">
        <f>VLOOKUP(C303,SOURCE!S$6:Y$10014,2,0)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VLOOKUP(C304,SOURCE!$S$3:$Z$2835,8,0)</f>
        <v>#N/A</v>
      </c>
      <c r="E304" s="26" t="e">
        <f>CHAR(34)&amp;VLOOKUP(C304,SOURCE!$S$3:$Z$2835,6,0)&amp;CHAR(34)</f>
        <v>#N/A</v>
      </c>
      <c r="F304" s="22" t="e">
        <f>VLOOKUP(C304,SOURCE!$S$3:$AA$2835,9,0)&amp;"           {"&amp;D304&amp;",   "&amp;E304&amp;"},"</f>
        <v>#N/A</v>
      </c>
      <c r="H304" t="b">
        <f>ISNA(VLOOKUP(J304,J305:J$823,1,0))</f>
        <v>1</v>
      </c>
      <c r="I304" s="27" t="e">
        <f>VLOOKUP(C304,SOURCE!S$6:Y$10014,7,0)</f>
        <v>#N/A</v>
      </c>
      <c r="J304" s="28" t="e">
        <f>VLOOKUP(C304,SOURCE!S$6:Y$10014,6,0)</f>
        <v>#N/A</v>
      </c>
      <c r="K304" s="29" t="e">
        <f t="shared" si="21"/>
        <v>#N/A</v>
      </c>
      <c r="L304" s="39" t="e">
        <f>VLOOKUP(C304,SOURCE!S$6:Y$10014,2,0)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VLOOKUP(C305,SOURCE!$S$3:$Z$2835,8,0)</f>
        <v>#N/A</v>
      </c>
      <c r="E305" s="26" t="e">
        <f>CHAR(34)&amp;VLOOKUP(C305,SOURCE!$S$3:$Z$2835,6,0)&amp;CHAR(34)</f>
        <v>#N/A</v>
      </c>
      <c r="F305" s="22" t="e">
        <f>VLOOKUP(C305,SOURCE!$S$3:$AA$2835,9,0)&amp;"           {"&amp;D305&amp;",   "&amp;E305&amp;"},"</f>
        <v>#N/A</v>
      </c>
      <c r="H305" t="b">
        <f>ISNA(VLOOKUP(J305,J306:J$823,1,0))</f>
        <v>1</v>
      </c>
      <c r="I305" s="27" t="e">
        <f>VLOOKUP(C305,SOURCE!S$6:Y$10014,7,0)</f>
        <v>#N/A</v>
      </c>
      <c r="J305" s="28" t="e">
        <f>VLOOKUP(C305,SOURCE!S$6:Y$10014,6,0)</f>
        <v>#N/A</v>
      </c>
      <c r="K305" s="29" t="e">
        <f t="shared" si="21"/>
        <v>#N/A</v>
      </c>
      <c r="L305" s="39" t="e">
        <f>VLOOKUP(C305,SOURCE!S$6:Y$10014,2,0)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VLOOKUP(C306,SOURCE!$S$3:$Z$2835,8,0)</f>
        <v>#N/A</v>
      </c>
      <c r="E306" s="26" t="e">
        <f>CHAR(34)&amp;VLOOKUP(C306,SOURCE!$S$3:$Z$2835,6,0)&amp;CHAR(34)</f>
        <v>#N/A</v>
      </c>
      <c r="F306" s="22" t="e">
        <f>VLOOKUP(C306,SOURCE!$S$3:$AA$2835,9,0)&amp;"           {"&amp;D306&amp;",   "&amp;E306&amp;"},"</f>
        <v>#N/A</v>
      </c>
      <c r="H306" t="b">
        <f>ISNA(VLOOKUP(J306,J307:J$823,1,0))</f>
        <v>1</v>
      </c>
      <c r="I306" s="27" t="e">
        <f>VLOOKUP(C306,SOURCE!S$6:Y$10014,7,0)</f>
        <v>#N/A</v>
      </c>
      <c r="J306" s="28" t="e">
        <f>VLOOKUP(C306,SOURCE!S$6:Y$10014,6,0)</f>
        <v>#N/A</v>
      </c>
      <c r="K306" s="29" t="e">
        <f t="shared" si="21"/>
        <v>#N/A</v>
      </c>
      <c r="L306" s="39" t="e">
        <f>VLOOKUP(C306,SOURCE!S$6:Y$10014,2,0)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VLOOKUP(C307,SOURCE!$S$3:$Z$2835,8,0)</f>
        <v>#N/A</v>
      </c>
      <c r="E307" s="26" t="e">
        <f>CHAR(34)&amp;VLOOKUP(C307,SOURCE!$S$3:$Z$2835,6,0)&amp;CHAR(34)</f>
        <v>#N/A</v>
      </c>
      <c r="F307" s="22" t="e">
        <f>VLOOKUP(C307,SOURCE!$S$3:$AA$2835,9,0)&amp;"           {"&amp;D307&amp;",   "&amp;E307&amp;"},"</f>
        <v>#N/A</v>
      </c>
      <c r="H307" t="b">
        <f>ISNA(VLOOKUP(J307,J308:J$823,1,0))</f>
        <v>1</v>
      </c>
      <c r="I307" s="27" t="e">
        <f>VLOOKUP(C307,SOURCE!S$6:Y$10014,7,0)</f>
        <v>#N/A</v>
      </c>
      <c r="J307" s="28" t="e">
        <f>VLOOKUP(C307,SOURCE!S$6:Y$10014,6,0)</f>
        <v>#N/A</v>
      </c>
      <c r="K307" s="29" t="e">
        <f t="shared" si="21"/>
        <v>#N/A</v>
      </c>
      <c r="L307" s="39" t="e">
        <f>VLOOKUP(C307,SOURCE!S$6:Y$10014,2,0)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VLOOKUP(C308,SOURCE!$S$3:$Z$2835,8,0)</f>
        <v>#N/A</v>
      </c>
      <c r="E308" s="26" t="e">
        <f>CHAR(34)&amp;VLOOKUP(C308,SOURCE!$S$3:$Z$2835,6,0)&amp;CHAR(34)</f>
        <v>#N/A</v>
      </c>
      <c r="F308" s="22" t="e">
        <f>VLOOKUP(C308,SOURCE!$S$3:$AA$2835,9,0)&amp;"           {"&amp;D308&amp;",   "&amp;E308&amp;"},"</f>
        <v>#N/A</v>
      </c>
      <c r="H308" t="b">
        <f>ISNA(VLOOKUP(J308,J309:J$823,1,0))</f>
        <v>1</v>
      </c>
      <c r="I308" s="27" t="e">
        <f>VLOOKUP(C308,SOURCE!S$6:Y$10014,7,0)</f>
        <v>#N/A</v>
      </c>
      <c r="J308" s="28" t="e">
        <f>VLOOKUP(C308,SOURCE!S$6:Y$10014,6,0)</f>
        <v>#N/A</v>
      </c>
      <c r="K308" s="29" t="e">
        <f t="shared" si="21"/>
        <v>#N/A</v>
      </c>
      <c r="L308" s="39" t="e">
        <f>VLOOKUP(C308,SOURCE!S$6:Y$10014,2,0)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VLOOKUP(C309,SOURCE!$S$3:$Z$2835,8,0)</f>
        <v>#N/A</v>
      </c>
      <c r="E309" s="26" t="e">
        <f>CHAR(34)&amp;VLOOKUP(C309,SOURCE!$S$3:$Z$2835,6,0)&amp;CHAR(34)</f>
        <v>#N/A</v>
      </c>
      <c r="F309" s="22" t="e">
        <f>VLOOKUP(C309,SOURCE!$S$3:$AA$2835,9,0)&amp;"           {"&amp;D309&amp;",   "&amp;E309&amp;"},"</f>
        <v>#N/A</v>
      </c>
      <c r="H309" t="b">
        <f>ISNA(VLOOKUP(J309,J310:J$823,1,0))</f>
        <v>1</v>
      </c>
      <c r="I309" s="27" t="e">
        <f>VLOOKUP(C309,SOURCE!S$6:Y$10014,7,0)</f>
        <v>#N/A</v>
      </c>
      <c r="J309" s="28" t="e">
        <f>VLOOKUP(C309,SOURCE!S$6:Y$10014,6,0)</f>
        <v>#N/A</v>
      </c>
      <c r="K309" s="29" t="e">
        <f t="shared" si="21"/>
        <v>#N/A</v>
      </c>
      <c r="L309" s="39" t="e">
        <f>VLOOKUP(C309,SOURCE!S$6:Y$10014,2,0)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VLOOKUP(C310,SOURCE!$S$3:$Z$2835,8,0)</f>
        <v>#N/A</v>
      </c>
      <c r="E310" s="26" t="e">
        <f>CHAR(34)&amp;VLOOKUP(C310,SOURCE!$S$3:$Z$2835,6,0)&amp;CHAR(34)</f>
        <v>#N/A</v>
      </c>
      <c r="F310" s="22" t="e">
        <f>VLOOKUP(C310,SOURCE!$S$3:$AA$2835,9,0)&amp;"           {"&amp;D310&amp;",   "&amp;E310&amp;"},"</f>
        <v>#N/A</v>
      </c>
      <c r="H310" t="b">
        <f>ISNA(VLOOKUP(J310,J311:J$823,1,0))</f>
        <v>1</v>
      </c>
      <c r="I310" s="27" t="e">
        <f>VLOOKUP(C310,SOURCE!S$6:Y$10014,7,0)</f>
        <v>#N/A</v>
      </c>
      <c r="J310" s="28" t="e">
        <f>VLOOKUP(C310,SOURCE!S$6:Y$10014,6,0)</f>
        <v>#N/A</v>
      </c>
      <c r="K310" s="29" t="e">
        <f t="shared" si="21"/>
        <v>#N/A</v>
      </c>
      <c r="L310" s="39" t="e">
        <f>VLOOKUP(C310,SOURCE!S$6:Y$10014,2,0)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VLOOKUP(C311,SOURCE!$S$3:$Z$2835,8,0)</f>
        <v>#N/A</v>
      </c>
      <c r="E311" s="26" t="e">
        <f>CHAR(34)&amp;VLOOKUP(C311,SOURCE!$S$3:$Z$2835,6,0)&amp;CHAR(34)</f>
        <v>#N/A</v>
      </c>
      <c r="F311" s="22" t="e">
        <f>VLOOKUP(C311,SOURCE!$S$3:$AA$2835,9,0)&amp;"           {"&amp;D311&amp;",   "&amp;E311&amp;"},"</f>
        <v>#N/A</v>
      </c>
      <c r="H311" t="b">
        <f>ISNA(VLOOKUP(J311,J312:J$823,1,0))</f>
        <v>1</v>
      </c>
      <c r="I311" s="27" t="e">
        <f>VLOOKUP(C311,SOURCE!S$6:Y$10014,7,0)</f>
        <v>#N/A</v>
      </c>
      <c r="J311" s="28" t="e">
        <f>VLOOKUP(C311,SOURCE!S$6:Y$10014,6,0)</f>
        <v>#N/A</v>
      </c>
      <c r="K311" s="29" t="e">
        <f t="shared" si="21"/>
        <v>#N/A</v>
      </c>
      <c r="L311" s="39" t="e">
        <f>VLOOKUP(C311,SOURCE!S$6:Y$10014,2,0)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VLOOKUP(C312,SOURCE!$S$3:$Z$2835,8,0)</f>
        <v>#N/A</v>
      </c>
      <c r="E312" s="26" t="e">
        <f>CHAR(34)&amp;VLOOKUP(C312,SOURCE!$S$3:$Z$2835,6,0)&amp;CHAR(34)</f>
        <v>#N/A</v>
      </c>
      <c r="F312" s="22" t="e">
        <f>VLOOKUP(C312,SOURCE!$S$3:$AA$2835,9,0)&amp;"           {"&amp;D312&amp;",   "&amp;E312&amp;"},"</f>
        <v>#N/A</v>
      </c>
      <c r="H312" t="b">
        <f>ISNA(VLOOKUP(J312,J313:J$823,1,0))</f>
        <v>1</v>
      </c>
      <c r="I312" s="27" t="e">
        <f>VLOOKUP(C312,SOURCE!S$6:Y$10014,7,0)</f>
        <v>#N/A</v>
      </c>
      <c r="J312" s="28" t="e">
        <f>VLOOKUP(C312,SOURCE!S$6:Y$10014,6,0)</f>
        <v>#N/A</v>
      </c>
      <c r="K312" s="29" t="e">
        <f t="shared" si="21"/>
        <v>#N/A</v>
      </c>
      <c r="L312" s="39" t="e">
        <f>VLOOKUP(C312,SOURCE!S$6:Y$10014,2,0)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VLOOKUP(C313,SOURCE!$S$3:$Z$2835,8,0)</f>
        <v>#N/A</v>
      </c>
      <c r="E313" s="26" t="e">
        <f>CHAR(34)&amp;VLOOKUP(C313,SOURCE!$S$3:$Z$2835,6,0)&amp;CHAR(34)</f>
        <v>#N/A</v>
      </c>
      <c r="F313" s="22" t="e">
        <f>VLOOKUP(C313,SOURCE!$S$3:$AA$2835,9,0)&amp;"           {"&amp;D313&amp;",   "&amp;E313&amp;"},"</f>
        <v>#N/A</v>
      </c>
      <c r="H313" t="b">
        <f>ISNA(VLOOKUP(J313,J314:J$823,1,0))</f>
        <v>1</v>
      </c>
      <c r="I313" s="27" t="e">
        <f>VLOOKUP(C313,SOURCE!S$6:Y$10014,7,0)</f>
        <v>#N/A</v>
      </c>
      <c r="J313" s="28" t="e">
        <f>VLOOKUP(C313,SOURCE!S$6:Y$10014,6,0)</f>
        <v>#N/A</v>
      </c>
      <c r="K313" s="29" t="e">
        <f t="shared" si="21"/>
        <v>#N/A</v>
      </c>
      <c r="L313" s="39" t="e">
        <f>VLOOKUP(C313,SOURCE!S$6:Y$10014,2,0)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VLOOKUP(C314,SOURCE!$S$3:$Z$2835,8,0)</f>
        <v>#N/A</v>
      </c>
      <c r="E314" s="26" t="e">
        <f>CHAR(34)&amp;VLOOKUP(C314,SOURCE!$S$3:$Z$2835,6,0)&amp;CHAR(34)</f>
        <v>#N/A</v>
      </c>
      <c r="F314" s="22" t="e">
        <f>VLOOKUP(C314,SOURCE!$S$3:$AA$2835,9,0)&amp;"           {"&amp;D314&amp;",   "&amp;E314&amp;"},"</f>
        <v>#N/A</v>
      </c>
      <c r="H314" t="b">
        <f>ISNA(VLOOKUP(J314,J315:J$823,1,0))</f>
        <v>1</v>
      </c>
      <c r="I314" s="27" t="e">
        <f>VLOOKUP(C314,SOURCE!S$6:Y$10014,7,0)</f>
        <v>#N/A</v>
      </c>
      <c r="J314" s="28" t="e">
        <f>VLOOKUP(C314,SOURCE!S$6:Y$10014,6,0)</f>
        <v>#N/A</v>
      </c>
      <c r="K314" s="29" t="e">
        <f t="shared" si="21"/>
        <v>#N/A</v>
      </c>
      <c r="L314" s="39" t="e">
        <f>VLOOKUP(C314,SOURCE!S$6:Y$10014,2,0)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VLOOKUP(C315,SOURCE!$S$3:$Z$2835,8,0)</f>
        <v>#N/A</v>
      </c>
      <c r="E315" s="26" t="e">
        <f>CHAR(34)&amp;VLOOKUP(C315,SOURCE!$S$3:$Z$2835,6,0)&amp;CHAR(34)</f>
        <v>#N/A</v>
      </c>
      <c r="F315" s="22" t="e">
        <f>VLOOKUP(C315,SOURCE!$S$3:$AA$2835,9,0)&amp;"           {"&amp;D315&amp;",   "&amp;E315&amp;"},"</f>
        <v>#N/A</v>
      </c>
      <c r="H315" t="b">
        <f>ISNA(VLOOKUP(J315,J316:J$823,1,0))</f>
        <v>1</v>
      </c>
      <c r="I315" s="27" t="e">
        <f>VLOOKUP(C315,SOURCE!S$6:Y$10014,7,0)</f>
        <v>#N/A</v>
      </c>
      <c r="J315" s="28" t="e">
        <f>VLOOKUP(C315,SOURCE!S$6:Y$10014,6,0)</f>
        <v>#N/A</v>
      </c>
      <c r="K315" s="29" t="e">
        <f t="shared" si="21"/>
        <v>#N/A</v>
      </c>
      <c r="L315" s="39" t="e">
        <f>VLOOKUP(C315,SOURCE!S$6:Y$10014,2,0)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VLOOKUP(C316,SOURCE!$S$3:$Z$2835,8,0)</f>
        <v>#N/A</v>
      </c>
      <c r="E316" s="26" t="e">
        <f>CHAR(34)&amp;VLOOKUP(C316,SOURCE!$S$3:$Z$2835,6,0)&amp;CHAR(34)</f>
        <v>#N/A</v>
      </c>
      <c r="F316" s="22" t="e">
        <f>VLOOKUP(C316,SOURCE!$S$3:$AA$2835,9,0)&amp;"           {"&amp;D316&amp;",   "&amp;E316&amp;"},"</f>
        <v>#N/A</v>
      </c>
      <c r="H316" t="b">
        <f>ISNA(VLOOKUP(J316,J317:J$823,1,0))</f>
        <v>1</v>
      </c>
      <c r="I316" s="27" t="e">
        <f>VLOOKUP(C316,SOURCE!S$6:Y$10014,7,0)</f>
        <v>#N/A</v>
      </c>
      <c r="J316" s="28" t="e">
        <f>VLOOKUP(C316,SOURCE!S$6:Y$10014,6,0)</f>
        <v>#N/A</v>
      </c>
      <c r="K316" s="29" t="e">
        <f t="shared" si="21"/>
        <v>#N/A</v>
      </c>
      <c r="L316" s="39" t="e">
        <f>VLOOKUP(C316,SOURCE!S$6:Y$10014,2,0)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VLOOKUP(C317,SOURCE!$S$3:$Z$2835,8,0)</f>
        <v>#N/A</v>
      </c>
      <c r="E317" s="26" t="e">
        <f>CHAR(34)&amp;VLOOKUP(C317,SOURCE!$S$3:$Z$2835,6,0)&amp;CHAR(34)</f>
        <v>#N/A</v>
      </c>
      <c r="F317" s="22" t="e">
        <f>VLOOKUP(C317,SOURCE!$S$3:$AA$2835,9,0)&amp;"           {"&amp;D317&amp;",   "&amp;E317&amp;"},"</f>
        <v>#N/A</v>
      </c>
      <c r="H317" t="b">
        <f>ISNA(VLOOKUP(J317,J318:J$823,1,0))</f>
        <v>1</v>
      </c>
      <c r="I317" s="27" t="e">
        <f>VLOOKUP(C317,SOURCE!S$6:Y$10014,7,0)</f>
        <v>#N/A</v>
      </c>
      <c r="J317" s="28" t="e">
        <f>VLOOKUP(C317,SOURCE!S$6:Y$10014,6,0)</f>
        <v>#N/A</v>
      </c>
      <c r="K317" s="29" t="e">
        <f t="shared" si="21"/>
        <v>#N/A</v>
      </c>
      <c r="L317" s="39" t="e">
        <f>VLOOKUP(C317,SOURCE!S$6:Y$10014,2,0)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VLOOKUP(C318,SOURCE!$S$3:$Z$2835,8,0)</f>
        <v>#N/A</v>
      </c>
      <c r="E318" s="26" t="e">
        <f>CHAR(34)&amp;VLOOKUP(C318,SOURCE!$S$3:$Z$2835,6,0)&amp;CHAR(34)</f>
        <v>#N/A</v>
      </c>
      <c r="F318" s="22" t="e">
        <f>VLOOKUP(C318,SOURCE!$S$3:$AA$2835,9,0)&amp;"           {"&amp;D318&amp;",   "&amp;E318&amp;"},"</f>
        <v>#N/A</v>
      </c>
      <c r="H318" t="b">
        <f>ISNA(VLOOKUP(J318,J319:J$823,1,0))</f>
        <v>1</v>
      </c>
      <c r="I318" s="27" t="e">
        <f>VLOOKUP(C318,SOURCE!S$6:Y$10014,7,0)</f>
        <v>#N/A</v>
      </c>
      <c r="J318" s="28" t="e">
        <f>VLOOKUP(C318,SOURCE!S$6:Y$10014,6,0)</f>
        <v>#N/A</v>
      </c>
      <c r="K318" s="30" t="e">
        <f t="shared" si="21"/>
        <v>#N/A</v>
      </c>
      <c r="L318" s="40" t="e">
        <f>VLOOKUP(C318,SOURCE!S$6:Y$10014,2,0)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VLOOKUP(C319,SOURCE!$S$3:$Z$2835,8,0)</f>
        <v>#N/A</v>
      </c>
      <c r="E319" s="26" t="e">
        <f>CHAR(34)&amp;VLOOKUP(C319,SOURCE!$S$3:$Z$2835,6,0)&amp;CHAR(34)</f>
        <v>#N/A</v>
      </c>
      <c r="F319" s="22" t="e">
        <f>VLOOKUP(C319,SOURCE!$S$3:$AA$2835,9,0)&amp;"           {"&amp;D319&amp;",   "&amp;E319&amp;"},"</f>
        <v>#N/A</v>
      </c>
      <c r="H319" t="b">
        <f>ISNA(VLOOKUP(J319,J320:J$823,1,0))</f>
        <v>1</v>
      </c>
      <c r="I319" s="27" t="e">
        <f>VLOOKUP(C319,SOURCE!S$6:Y$10014,7,0)</f>
        <v>#N/A</v>
      </c>
      <c r="J319" s="28" t="e">
        <f>VLOOKUP(C319,SOURCE!S$6:Y$10014,6,0)</f>
        <v>#N/A</v>
      </c>
      <c r="K319" s="29" t="e">
        <f t="shared" si="21"/>
        <v>#N/A</v>
      </c>
      <c r="L319" s="39" t="e">
        <f>VLOOKUP(C319,SOURCE!S$6:Y$10014,2,0)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VLOOKUP(C320,SOURCE!$S$3:$Z$2835,8,0)</f>
        <v>#N/A</v>
      </c>
      <c r="E320" s="26" t="e">
        <f>CHAR(34)&amp;VLOOKUP(C320,SOURCE!$S$3:$Z$2835,6,0)&amp;CHAR(34)</f>
        <v>#N/A</v>
      </c>
      <c r="F320" s="22" t="e">
        <f>VLOOKUP(C320,SOURCE!$S$3:$AA$2835,9,0)&amp;"           {"&amp;D320&amp;",   "&amp;E320&amp;"},"</f>
        <v>#N/A</v>
      </c>
      <c r="H320" t="b">
        <f>ISNA(VLOOKUP(J320,J321:J$823,1,0))</f>
        <v>1</v>
      </c>
      <c r="I320" s="27" t="e">
        <f>VLOOKUP(C320,SOURCE!S$6:Y$10014,7,0)</f>
        <v>#N/A</v>
      </c>
      <c r="J320" s="28" t="e">
        <f>VLOOKUP(C320,SOURCE!S$6:Y$10014,6,0)</f>
        <v>#N/A</v>
      </c>
      <c r="K320" s="30" t="e">
        <f t="shared" si="21"/>
        <v>#N/A</v>
      </c>
      <c r="L320" s="40" t="e">
        <f>VLOOKUP(C320,SOURCE!S$6:Y$10014,2,0)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VLOOKUP(C321,SOURCE!$S$3:$Z$2835,8,0)</f>
        <v>#N/A</v>
      </c>
      <c r="E321" s="26" t="e">
        <f>CHAR(34)&amp;VLOOKUP(C321,SOURCE!$S$3:$Z$2835,6,0)&amp;CHAR(34)</f>
        <v>#N/A</v>
      </c>
      <c r="F321" s="22" t="e">
        <f>VLOOKUP(C321,SOURCE!$S$3:$AA$2835,9,0)&amp;"           {"&amp;D321&amp;",   "&amp;E321&amp;"},"</f>
        <v>#N/A</v>
      </c>
      <c r="H321" t="b">
        <f>ISNA(VLOOKUP(J321,J322:J$823,1,0))</f>
        <v>1</v>
      </c>
      <c r="I321" s="27" t="e">
        <f>VLOOKUP(C321,SOURCE!S$6:Y$10014,7,0)</f>
        <v>#N/A</v>
      </c>
      <c r="J321" s="28" t="e">
        <f>VLOOKUP(C321,SOURCE!S$6:Y$10014,6,0)</f>
        <v>#N/A</v>
      </c>
      <c r="K321" s="29" t="e">
        <f t="shared" si="21"/>
        <v>#N/A</v>
      </c>
      <c r="L321" s="39" t="e">
        <f>VLOOKUP(C321,SOURCE!S$6:Y$10014,2,0)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VLOOKUP(C322,SOURCE!$S$3:$Z$2835,8,0)</f>
        <v>#N/A</v>
      </c>
      <c r="E322" s="26" t="e">
        <f>CHAR(34)&amp;VLOOKUP(C322,SOURCE!$S$3:$Z$2835,6,0)&amp;CHAR(34)</f>
        <v>#N/A</v>
      </c>
      <c r="F322" s="22" t="e">
        <f>VLOOKUP(C322,SOURCE!$S$3:$AA$2835,9,0)&amp;"           {"&amp;D322&amp;",   "&amp;E322&amp;"},"</f>
        <v>#N/A</v>
      </c>
      <c r="H322" t="b">
        <f>ISNA(VLOOKUP(J322,J323:J$823,1,0))</f>
        <v>1</v>
      </c>
      <c r="I322" s="27" t="e">
        <f>VLOOKUP(C322,SOURCE!S$6:Y$10014,7,0)</f>
        <v>#N/A</v>
      </c>
      <c r="J322" s="28" t="e">
        <f>VLOOKUP(C322,SOURCE!S$6:Y$10014,6,0)</f>
        <v>#N/A</v>
      </c>
      <c r="K322" s="30" t="e">
        <f t="shared" si="21"/>
        <v>#N/A</v>
      </c>
      <c r="L322" s="40" t="e">
        <f>VLOOKUP(C322,SOURCE!S$6:Y$10014,2,0)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VLOOKUP(C323,SOURCE!$S$3:$Z$2835,8,0)</f>
        <v>#N/A</v>
      </c>
      <c r="E323" s="26" t="e">
        <f>CHAR(34)&amp;VLOOKUP(C323,SOURCE!$S$3:$Z$2835,6,0)&amp;CHAR(34)</f>
        <v>#N/A</v>
      </c>
      <c r="F323" s="22" t="e">
        <f>VLOOKUP(C323,SOURCE!$S$3:$AA$2835,9,0)&amp;"           {"&amp;D323&amp;",   "&amp;E323&amp;"},"</f>
        <v>#N/A</v>
      </c>
      <c r="H323" t="b">
        <f>ISNA(VLOOKUP(J323,J324:J$823,1,0))</f>
        <v>1</v>
      </c>
      <c r="I323" s="27" t="e">
        <f>VLOOKUP(C323,SOURCE!S$6:Y$10014,7,0)</f>
        <v>#N/A</v>
      </c>
      <c r="J323" s="28" t="e">
        <f>VLOOKUP(C323,SOURCE!S$6:Y$10014,6,0)</f>
        <v>#N/A</v>
      </c>
      <c r="K323" s="29" t="e">
        <f t="shared" si="21"/>
        <v>#N/A</v>
      </c>
      <c r="L323" s="39" t="e">
        <f>VLOOKUP(C323,SOURCE!S$6:Y$10014,2,0)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VLOOKUP(C324,SOURCE!$S$3:$Z$2835,8,0)</f>
        <v>#N/A</v>
      </c>
      <c r="E324" s="26" t="e">
        <f>CHAR(34)&amp;VLOOKUP(C324,SOURCE!$S$3:$Z$2835,6,0)&amp;CHAR(34)</f>
        <v>#N/A</v>
      </c>
      <c r="F324" s="22" t="e">
        <f>VLOOKUP(C324,SOURCE!$S$3:$AA$2835,9,0)&amp;"           {"&amp;D324&amp;",   "&amp;E324&amp;"},"</f>
        <v>#N/A</v>
      </c>
      <c r="H324" t="b">
        <f>ISNA(VLOOKUP(J324,J325:J$823,1,0))</f>
        <v>1</v>
      </c>
      <c r="I324" s="27" t="e">
        <f>VLOOKUP(C324,SOURCE!S$6:Y$10014,7,0)</f>
        <v>#N/A</v>
      </c>
      <c r="J324" s="28" t="e">
        <f>VLOOKUP(C324,SOURCE!S$6:Y$10014,6,0)</f>
        <v>#N/A</v>
      </c>
      <c r="K324" s="30" t="e">
        <f t="shared" si="21"/>
        <v>#N/A</v>
      </c>
      <c r="L324" s="40" t="e">
        <f>VLOOKUP(C324,SOURCE!S$6:Y$10014,2,0)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VLOOKUP(C325,SOURCE!$S$3:$Z$2835,8,0)</f>
        <v>#N/A</v>
      </c>
      <c r="E325" s="26" t="e">
        <f>CHAR(34)&amp;VLOOKUP(C325,SOURCE!$S$3:$Z$2835,6,0)&amp;CHAR(34)</f>
        <v>#N/A</v>
      </c>
      <c r="F325" s="22" t="e">
        <f>VLOOKUP(C325,SOURCE!$S$3:$AA$2835,9,0)&amp;"           {"&amp;D325&amp;",   "&amp;E325&amp;"},"</f>
        <v>#N/A</v>
      </c>
      <c r="H325" t="b">
        <f>ISNA(VLOOKUP(J325,J326:J$823,1,0))</f>
        <v>1</v>
      </c>
      <c r="I325" s="27" t="e">
        <f>VLOOKUP(C325,SOURCE!S$6:Y$10014,7,0)</f>
        <v>#N/A</v>
      </c>
      <c r="J325" s="28" t="e">
        <f>VLOOKUP(C325,SOURCE!S$6:Y$10014,6,0)</f>
        <v>#N/A</v>
      </c>
      <c r="K325" s="29" t="e">
        <f t="shared" si="21"/>
        <v>#N/A</v>
      </c>
      <c r="L325" s="39" t="e">
        <f>VLOOKUP(C325,SOURCE!S$6:Y$10014,2,0)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VLOOKUP(C326,SOURCE!$S$3:$Z$2835,8,0)</f>
        <v>#N/A</v>
      </c>
      <c r="E326" s="26" t="e">
        <f>CHAR(34)&amp;VLOOKUP(C326,SOURCE!$S$3:$Z$2835,6,0)&amp;CHAR(34)</f>
        <v>#N/A</v>
      </c>
      <c r="F326" s="22" t="e">
        <f>VLOOKUP(C326,SOURCE!$S$3:$AA$2835,9,0)&amp;"           {"&amp;D326&amp;",   "&amp;E326&amp;"},"</f>
        <v>#N/A</v>
      </c>
      <c r="H326" t="b">
        <f>ISNA(VLOOKUP(J326,J327:J$823,1,0))</f>
        <v>1</v>
      </c>
      <c r="I326" s="27" t="e">
        <f>VLOOKUP(C326,SOURCE!S$6:Y$10014,7,0)</f>
        <v>#N/A</v>
      </c>
      <c r="J326" s="28" t="e">
        <f>VLOOKUP(C326,SOURCE!S$6:Y$10014,6,0)</f>
        <v>#N/A</v>
      </c>
      <c r="K326" s="30" t="e">
        <f t="shared" si="21"/>
        <v>#N/A</v>
      </c>
      <c r="L326" s="40" t="e">
        <f>VLOOKUP(C326,SOURCE!S$6:Y$10014,2,0)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VLOOKUP(C327,SOURCE!$S$3:$Z$2835,8,0)</f>
        <v>#N/A</v>
      </c>
      <c r="E327" s="26" t="e">
        <f>CHAR(34)&amp;VLOOKUP(C327,SOURCE!$S$3:$Z$2835,6,0)&amp;CHAR(34)</f>
        <v>#N/A</v>
      </c>
      <c r="F327" s="22" t="e">
        <f>VLOOKUP(C327,SOURCE!$S$3:$AA$2835,9,0)&amp;"           {"&amp;D327&amp;",   "&amp;E327&amp;"},"</f>
        <v>#N/A</v>
      </c>
      <c r="H327" t="b">
        <f>ISNA(VLOOKUP(J327,J328:J$823,1,0))</f>
        <v>1</v>
      </c>
      <c r="I327" s="27" t="e">
        <f>VLOOKUP(C327,SOURCE!S$6:Y$10014,7,0)</f>
        <v>#N/A</v>
      </c>
      <c r="J327" s="28" t="e">
        <f>VLOOKUP(C327,SOURCE!S$6:Y$10014,6,0)</f>
        <v>#N/A</v>
      </c>
      <c r="K327" s="29" t="e">
        <f t="shared" si="21"/>
        <v>#N/A</v>
      </c>
      <c r="L327" s="39" t="e">
        <f>VLOOKUP(C327,SOURCE!S$6:Y$10014,2,0)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VLOOKUP(C328,SOURCE!$S$3:$Z$2835,8,0)</f>
        <v>#N/A</v>
      </c>
      <c r="E328" s="26" t="e">
        <f>CHAR(34)&amp;VLOOKUP(C328,SOURCE!$S$3:$Z$2835,6,0)&amp;CHAR(34)</f>
        <v>#N/A</v>
      </c>
      <c r="F328" s="22" t="e">
        <f>VLOOKUP(C328,SOURCE!$S$3:$AA$2835,9,0)&amp;"           {"&amp;D328&amp;",   "&amp;E328&amp;"},"</f>
        <v>#N/A</v>
      </c>
      <c r="H328" t="b">
        <f>ISNA(VLOOKUP(J328,J329:J$823,1,0))</f>
        <v>1</v>
      </c>
      <c r="I328" s="27" t="e">
        <f>VLOOKUP(C328,SOURCE!S$6:Y$10014,7,0)</f>
        <v>#N/A</v>
      </c>
      <c r="J328" s="28" t="e">
        <f>VLOOKUP(C328,SOURCE!S$6:Y$10014,6,0)</f>
        <v>#N/A</v>
      </c>
      <c r="K328" s="30" t="e">
        <f t="shared" si="21"/>
        <v>#N/A</v>
      </c>
      <c r="L328" s="40" t="e">
        <f>VLOOKUP(C328,SOURCE!S$6:Y$10014,2,0)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VLOOKUP(C329,SOURCE!$S$3:$Z$2835,8,0)</f>
        <v>#N/A</v>
      </c>
      <c r="E329" s="26" t="e">
        <f>CHAR(34)&amp;VLOOKUP(C329,SOURCE!$S$3:$Z$2835,6,0)&amp;CHAR(34)</f>
        <v>#N/A</v>
      </c>
      <c r="F329" s="22" t="e">
        <f>VLOOKUP(C329,SOURCE!$S$3:$AA$2835,9,0)&amp;"           {"&amp;D329&amp;",   "&amp;E329&amp;"},"</f>
        <v>#N/A</v>
      </c>
      <c r="H329" t="b">
        <f>ISNA(VLOOKUP(J329,J330:J$823,1,0))</f>
        <v>1</v>
      </c>
      <c r="I329" s="27" t="e">
        <f>VLOOKUP(C329,SOURCE!S$6:Y$10014,7,0)</f>
        <v>#N/A</v>
      </c>
      <c r="J329" s="28" t="e">
        <f>VLOOKUP(C329,SOURCE!S$6:Y$10014,6,0)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VLOOKUP(C329,SOURCE!S$6:Y$10014,2,0)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VLOOKUP(C330,SOURCE!$S$3:$Z$2835,8,0)</f>
        <v>#N/A</v>
      </c>
      <c r="E330" s="26" t="e">
        <f>CHAR(34)&amp;VLOOKUP(C330,SOURCE!$S$3:$Z$2835,6,0)&amp;CHAR(34)</f>
        <v>#N/A</v>
      </c>
      <c r="F330" s="22" t="e">
        <f>VLOOKUP(C330,SOURCE!$S$3:$AA$2835,9,0)&amp;"           {"&amp;D330&amp;",   "&amp;E330&amp;"},"</f>
        <v>#N/A</v>
      </c>
      <c r="H330" t="b">
        <f>ISNA(VLOOKUP(J330,J331:J$823,1,0))</f>
        <v>1</v>
      </c>
      <c r="I330" s="27" t="e">
        <f>VLOOKUP(C330,SOURCE!S$6:Y$10014,7,0)</f>
        <v>#N/A</v>
      </c>
      <c r="J330" s="28" t="e">
        <f>VLOOKUP(C330,SOURCE!S$6:Y$10014,6,0)</f>
        <v>#N/A</v>
      </c>
      <c r="K330" s="30" t="e">
        <f t="shared" si="25"/>
        <v>#N/A</v>
      </c>
      <c r="L330" s="40" t="e">
        <f>VLOOKUP(C330,SOURCE!S$6:Y$10014,2,0)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VLOOKUP(C331,SOURCE!$S$3:$Z$2835,8,0)</f>
        <v>#N/A</v>
      </c>
      <c r="E331" s="26" t="e">
        <f>CHAR(34)&amp;VLOOKUP(C331,SOURCE!$S$3:$Z$2835,6,0)&amp;CHAR(34)</f>
        <v>#N/A</v>
      </c>
      <c r="F331" s="22" t="e">
        <f>VLOOKUP(C331,SOURCE!$S$3:$AA$2835,9,0)&amp;"           {"&amp;D331&amp;",   "&amp;E331&amp;"},"</f>
        <v>#N/A</v>
      </c>
      <c r="H331" t="b">
        <f>ISNA(VLOOKUP(J331,J332:J$823,1,0))</f>
        <v>1</v>
      </c>
      <c r="I331" s="27" t="e">
        <f>VLOOKUP(C331,SOURCE!S$6:Y$10014,7,0)</f>
        <v>#N/A</v>
      </c>
      <c r="J331" s="28" t="e">
        <f>VLOOKUP(C331,SOURCE!S$6:Y$10014,6,0)</f>
        <v>#N/A</v>
      </c>
      <c r="K331" s="29" t="e">
        <f t="shared" si="25"/>
        <v>#N/A</v>
      </c>
      <c r="L331" s="39" t="e">
        <f>VLOOKUP(C331,SOURCE!S$6:Y$10014,2,0)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VLOOKUP(C332,SOURCE!$S$3:$Z$2835,8,0)</f>
        <v>#N/A</v>
      </c>
      <c r="E332" s="26" t="e">
        <f>CHAR(34)&amp;VLOOKUP(C332,SOURCE!$S$3:$Z$2835,6,0)&amp;CHAR(34)</f>
        <v>#N/A</v>
      </c>
      <c r="F332" s="22" t="e">
        <f>VLOOKUP(C332,SOURCE!$S$3:$AA$2835,9,0)&amp;"           {"&amp;D332&amp;",   "&amp;E332&amp;"},"</f>
        <v>#N/A</v>
      </c>
      <c r="H332" t="b">
        <f>ISNA(VLOOKUP(J332,J333:J$823,1,0))</f>
        <v>1</v>
      </c>
      <c r="I332" s="27" t="e">
        <f>VLOOKUP(C332,SOURCE!S$6:Y$10014,7,0)</f>
        <v>#N/A</v>
      </c>
      <c r="J332" s="28" t="e">
        <f>VLOOKUP(C332,SOURCE!S$6:Y$10014,6,0)</f>
        <v>#N/A</v>
      </c>
      <c r="K332" s="30" t="e">
        <f t="shared" si="25"/>
        <v>#N/A</v>
      </c>
      <c r="L332" s="40" t="e">
        <f>VLOOKUP(C332,SOURCE!S$6:Y$10014,2,0)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VLOOKUP(C333,SOURCE!$S$3:$Z$2835,8,0)</f>
        <v>#N/A</v>
      </c>
      <c r="E333" s="26" t="e">
        <f>CHAR(34)&amp;VLOOKUP(C333,SOURCE!$S$3:$Z$2835,6,0)&amp;CHAR(34)</f>
        <v>#N/A</v>
      </c>
      <c r="F333" s="22" t="e">
        <f>VLOOKUP(C333,SOURCE!$S$3:$AA$2835,9,0)&amp;"           {"&amp;D333&amp;",   "&amp;E333&amp;"},"</f>
        <v>#N/A</v>
      </c>
      <c r="H333" t="b">
        <f>ISNA(VLOOKUP(J333,J334:J$823,1,0))</f>
        <v>1</v>
      </c>
      <c r="I333" s="27" t="e">
        <f>VLOOKUP(C333,SOURCE!S$6:Y$10014,7,0)</f>
        <v>#N/A</v>
      </c>
      <c r="J333" s="28" t="e">
        <f>VLOOKUP(C333,SOURCE!S$6:Y$10014,6,0)</f>
        <v>#N/A</v>
      </c>
      <c r="K333" s="29" t="e">
        <f t="shared" si="25"/>
        <v>#N/A</v>
      </c>
      <c r="L333" s="39" t="e">
        <f>VLOOKUP(C333,SOURCE!S$6:Y$10014,2,0)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VLOOKUP(C334,SOURCE!$S$3:$Z$2835,8,0)</f>
        <v>#N/A</v>
      </c>
      <c r="E334" s="26" t="e">
        <f>CHAR(34)&amp;VLOOKUP(C334,SOURCE!$S$3:$Z$2835,6,0)&amp;CHAR(34)</f>
        <v>#N/A</v>
      </c>
      <c r="F334" s="22" t="e">
        <f>VLOOKUP(C334,SOURCE!$S$3:$AA$2835,9,0)&amp;"           {"&amp;D334&amp;",   "&amp;E334&amp;"},"</f>
        <v>#N/A</v>
      </c>
      <c r="H334" t="b">
        <f>ISNA(VLOOKUP(J334,J335:J$823,1,0))</f>
        <v>1</v>
      </c>
      <c r="I334" s="27" t="e">
        <f>VLOOKUP(C334,SOURCE!S$6:Y$10014,7,0)</f>
        <v>#N/A</v>
      </c>
      <c r="J334" s="28" t="e">
        <f>VLOOKUP(C334,SOURCE!S$6:Y$10014,6,0)</f>
        <v>#N/A</v>
      </c>
      <c r="K334" s="30" t="e">
        <f t="shared" si="25"/>
        <v>#N/A</v>
      </c>
      <c r="L334" s="40" t="e">
        <f>VLOOKUP(C334,SOURCE!S$6:Y$10014,2,0)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VLOOKUP(C335,SOURCE!$S$3:$Z$2835,8,0)</f>
        <v>#N/A</v>
      </c>
      <c r="E335" s="26" t="e">
        <f>CHAR(34)&amp;VLOOKUP(C335,SOURCE!$S$3:$Z$2835,6,0)&amp;CHAR(34)</f>
        <v>#N/A</v>
      </c>
      <c r="F335" s="22" t="e">
        <f>VLOOKUP(C335,SOURCE!$S$3:$AA$2835,9,0)&amp;"           {"&amp;D335&amp;",   "&amp;E335&amp;"},"</f>
        <v>#N/A</v>
      </c>
      <c r="H335" t="b">
        <f>ISNA(VLOOKUP(J335,J336:J$823,1,0))</f>
        <v>1</v>
      </c>
      <c r="I335" s="27" t="e">
        <f>VLOOKUP(C335,SOURCE!S$6:Y$10014,7,0)</f>
        <v>#N/A</v>
      </c>
      <c r="J335" s="28" t="e">
        <f>VLOOKUP(C335,SOURCE!S$6:Y$10014,6,0)</f>
        <v>#N/A</v>
      </c>
      <c r="K335" s="29" t="e">
        <f t="shared" si="25"/>
        <v>#N/A</v>
      </c>
      <c r="L335" s="39" t="e">
        <f>VLOOKUP(C335,SOURCE!S$6:Y$10014,2,0)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VLOOKUP(C336,SOURCE!$S$3:$Z$2835,8,0)</f>
        <v>#N/A</v>
      </c>
      <c r="E336" s="26" t="e">
        <f>CHAR(34)&amp;VLOOKUP(C336,SOURCE!$S$3:$Z$2835,6,0)&amp;CHAR(34)</f>
        <v>#N/A</v>
      </c>
      <c r="F336" s="22" t="e">
        <f>VLOOKUP(C336,SOURCE!$S$3:$AA$2835,9,0)&amp;"           {"&amp;D336&amp;",   "&amp;E336&amp;"},"</f>
        <v>#N/A</v>
      </c>
      <c r="H336" t="b">
        <f>ISNA(VLOOKUP(J336,J337:J$823,1,0))</f>
        <v>1</v>
      </c>
      <c r="I336" s="27" t="e">
        <f>VLOOKUP(C336,SOURCE!S$6:Y$10014,7,0)</f>
        <v>#N/A</v>
      </c>
      <c r="J336" s="28" t="e">
        <f>VLOOKUP(C336,SOURCE!S$6:Y$10014,6,0)</f>
        <v>#N/A</v>
      </c>
      <c r="K336" s="30" t="e">
        <f t="shared" si="25"/>
        <v>#N/A</v>
      </c>
      <c r="L336" s="40" t="e">
        <f>VLOOKUP(C336,SOURCE!S$6:Y$10014,2,0)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VLOOKUP(C337,SOURCE!$S$3:$Z$2835,8,0)</f>
        <v>#N/A</v>
      </c>
      <c r="E337" s="26" t="e">
        <f>CHAR(34)&amp;VLOOKUP(C337,SOURCE!$S$3:$Z$2835,6,0)&amp;CHAR(34)</f>
        <v>#N/A</v>
      </c>
      <c r="F337" s="22" t="e">
        <f>VLOOKUP(C337,SOURCE!$S$3:$AA$2835,9,0)&amp;"           {"&amp;D337&amp;",   "&amp;E337&amp;"},"</f>
        <v>#N/A</v>
      </c>
      <c r="H337" t="b">
        <f>ISNA(VLOOKUP(J337,J338:J$823,1,0))</f>
        <v>1</v>
      </c>
      <c r="I337" s="27" t="e">
        <f>VLOOKUP(C337,SOURCE!S$6:Y$10014,7,0)</f>
        <v>#N/A</v>
      </c>
      <c r="J337" s="28" t="e">
        <f>VLOOKUP(C337,SOURCE!S$6:Y$10014,6,0)</f>
        <v>#N/A</v>
      </c>
      <c r="K337" s="29" t="e">
        <f t="shared" si="25"/>
        <v>#N/A</v>
      </c>
      <c r="L337" s="39" t="e">
        <f>VLOOKUP(C337,SOURCE!S$6:Y$10014,2,0)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VLOOKUP(C338,SOURCE!$S$3:$Z$2835,8,0)</f>
        <v>#N/A</v>
      </c>
      <c r="E338" s="26" t="e">
        <f>CHAR(34)&amp;VLOOKUP(C338,SOURCE!$S$3:$Z$2835,6,0)&amp;CHAR(34)</f>
        <v>#N/A</v>
      </c>
      <c r="F338" s="22" t="e">
        <f>VLOOKUP(C338,SOURCE!$S$3:$AA$2835,9,0)&amp;"           {"&amp;D338&amp;",   "&amp;E338&amp;"},"</f>
        <v>#N/A</v>
      </c>
      <c r="H338" t="b">
        <f>ISNA(VLOOKUP(J338,J339:J$823,1,0))</f>
        <v>1</v>
      </c>
      <c r="I338" s="27" t="e">
        <f>VLOOKUP(C338,SOURCE!S$6:Y$10014,7,0)</f>
        <v>#N/A</v>
      </c>
      <c r="J338" s="28" t="e">
        <f>VLOOKUP(C338,SOURCE!S$6:Y$10014,6,0)</f>
        <v>#N/A</v>
      </c>
      <c r="K338" s="30" t="e">
        <f t="shared" si="25"/>
        <v>#N/A</v>
      </c>
      <c r="L338" s="40" t="e">
        <f>VLOOKUP(C338,SOURCE!S$6:Y$10014,2,0)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VLOOKUP(C339,SOURCE!$S$3:$Z$2835,8,0)</f>
        <v>#N/A</v>
      </c>
      <c r="E339" s="26" t="e">
        <f>CHAR(34)&amp;VLOOKUP(C339,SOURCE!$S$3:$Z$2835,6,0)&amp;CHAR(34)</f>
        <v>#N/A</v>
      </c>
      <c r="F339" s="22" t="e">
        <f>VLOOKUP(C339,SOURCE!$S$3:$AA$2835,9,0)&amp;"           {"&amp;D339&amp;",   "&amp;E339&amp;"},"</f>
        <v>#N/A</v>
      </c>
      <c r="H339" t="b">
        <f>ISNA(VLOOKUP(J339,J340:J$823,1,0))</f>
        <v>1</v>
      </c>
      <c r="I339" s="27" t="e">
        <f>VLOOKUP(C339,SOURCE!S$6:Y$10014,7,0)</f>
        <v>#N/A</v>
      </c>
      <c r="J339" s="28" t="e">
        <f>VLOOKUP(C339,SOURCE!S$6:Y$10014,6,0)</f>
        <v>#N/A</v>
      </c>
      <c r="K339" s="29" t="e">
        <f t="shared" si="25"/>
        <v>#N/A</v>
      </c>
      <c r="L339" s="39" t="e">
        <f>VLOOKUP(C339,SOURCE!S$6:Y$10014,2,0)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VLOOKUP(C340,SOURCE!$S$3:$Z$2835,8,0)</f>
        <v>#N/A</v>
      </c>
      <c r="E340" s="26" t="e">
        <f>CHAR(34)&amp;VLOOKUP(C340,SOURCE!$S$3:$Z$2835,6,0)&amp;CHAR(34)</f>
        <v>#N/A</v>
      </c>
      <c r="F340" s="22" t="e">
        <f>VLOOKUP(C340,SOURCE!$S$3:$AA$2835,9,0)&amp;"           {"&amp;D340&amp;",   "&amp;E340&amp;"},"</f>
        <v>#N/A</v>
      </c>
      <c r="H340" t="b">
        <f>ISNA(VLOOKUP(J340,J341:J$823,1,0))</f>
        <v>1</v>
      </c>
      <c r="I340" s="27" t="e">
        <f>VLOOKUP(C340,SOURCE!S$6:Y$10014,7,0)</f>
        <v>#N/A</v>
      </c>
      <c r="J340" s="28" t="e">
        <f>VLOOKUP(C340,SOURCE!S$6:Y$10014,6,0)</f>
        <v>#N/A</v>
      </c>
      <c r="K340" s="30" t="e">
        <f t="shared" si="25"/>
        <v>#N/A</v>
      </c>
      <c r="L340" s="40" t="e">
        <f>VLOOKUP(C340,SOURCE!S$6:Y$10014,2,0)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VLOOKUP(C341,SOURCE!$S$3:$Z$2835,8,0)</f>
        <v>#N/A</v>
      </c>
      <c r="E341" s="26" t="e">
        <f>CHAR(34)&amp;VLOOKUP(C341,SOURCE!$S$3:$Z$2835,6,0)&amp;CHAR(34)</f>
        <v>#N/A</v>
      </c>
      <c r="F341" s="22" t="e">
        <f>VLOOKUP(C341,SOURCE!$S$3:$AA$2835,9,0)&amp;"           {"&amp;D341&amp;",   "&amp;E341&amp;"},"</f>
        <v>#N/A</v>
      </c>
      <c r="H341" t="b">
        <f>ISNA(VLOOKUP(J341,J342:J$823,1,0))</f>
        <v>1</v>
      </c>
      <c r="I341" s="27" t="e">
        <f>VLOOKUP(C341,SOURCE!S$6:Y$10014,7,0)</f>
        <v>#N/A</v>
      </c>
      <c r="J341" s="28" t="e">
        <f>VLOOKUP(C341,SOURCE!S$6:Y$10014,6,0)</f>
        <v>#N/A</v>
      </c>
      <c r="K341" s="29" t="e">
        <f t="shared" si="25"/>
        <v>#N/A</v>
      </c>
      <c r="L341" s="39" t="e">
        <f>VLOOKUP(C341,SOURCE!S$6:Y$10014,2,0)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VLOOKUP(C342,SOURCE!$S$3:$Z$2835,8,0)</f>
        <v>#N/A</v>
      </c>
      <c r="E342" s="26" t="e">
        <f>CHAR(34)&amp;VLOOKUP(C342,SOURCE!$S$3:$Z$2835,6,0)&amp;CHAR(34)</f>
        <v>#N/A</v>
      </c>
      <c r="F342" s="22" t="e">
        <f>VLOOKUP(C342,SOURCE!$S$3:$AA$2835,9,0)&amp;"           {"&amp;D342&amp;",   "&amp;E342&amp;"},"</f>
        <v>#N/A</v>
      </c>
      <c r="H342" t="b">
        <f>ISNA(VLOOKUP(J342,J343:J$823,1,0))</f>
        <v>1</v>
      </c>
      <c r="I342" s="27" t="e">
        <f>VLOOKUP(C342,SOURCE!S$6:Y$10014,7,0)</f>
        <v>#N/A</v>
      </c>
      <c r="J342" s="28" t="e">
        <f>VLOOKUP(C342,SOURCE!S$6:Y$10014,6,0)</f>
        <v>#N/A</v>
      </c>
      <c r="K342" s="30" t="e">
        <f t="shared" si="25"/>
        <v>#N/A</v>
      </c>
      <c r="L342" s="40" t="e">
        <f>VLOOKUP(C342,SOURCE!S$6:Y$10014,2,0)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VLOOKUP(C343,SOURCE!$S$3:$Z$2835,8,0)</f>
        <v>#N/A</v>
      </c>
      <c r="E343" s="26" t="e">
        <f>CHAR(34)&amp;VLOOKUP(C343,SOURCE!$S$3:$Z$2835,6,0)&amp;CHAR(34)</f>
        <v>#N/A</v>
      </c>
      <c r="F343" s="22" t="e">
        <f>VLOOKUP(C343,SOURCE!$S$3:$AA$2835,9,0)&amp;"           {"&amp;D343&amp;",   "&amp;E343&amp;"},"</f>
        <v>#N/A</v>
      </c>
      <c r="H343" t="b">
        <f>ISNA(VLOOKUP(J343,J344:J$823,1,0))</f>
        <v>1</v>
      </c>
      <c r="I343" s="27" t="e">
        <f>VLOOKUP(C343,SOURCE!S$6:Y$10014,7,0)</f>
        <v>#N/A</v>
      </c>
      <c r="J343" s="28" t="e">
        <f>VLOOKUP(C343,SOURCE!S$6:Y$10014,6,0)</f>
        <v>#N/A</v>
      </c>
      <c r="K343" s="29" t="e">
        <f t="shared" si="25"/>
        <v>#N/A</v>
      </c>
      <c r="L343" s="39" t="e">
        <f>VLOOKUP(C343,SOURCE!S$6:Y$10014,2,0)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VLOOKUP(C344,SOURCE!$S$3:$Z$2835,8,0)</f>
        <v>#N/A</v>
      </c>
      <c r="E344" s="26" t="e">
        <f>CHAR(34)&amp;VLOOKUP(C344,SOURCE!$S$3:$Z$2835,6,0)&amp;CHAR(34)</f>
        <v>#N/A</v>
      </c>
      <c r="F344" s="22" t="e">
        <f>VLOOKUP(C344,SOURCE!$S$3:$AA$2835,9,0)&amp;"           {"&amp;D344&amp;",   "&amp;E344&amp;"},"</f>
        <v>#N/A</v>
      </c>
      <c r="H344" t="b">
        <f>ISNA(VLOOKUP(J344,J345:J$823,1,0))</f>
        <v>1</v>
      </c>
      <c r="I344" s="27" t="e">
        <f>VLOOKUP(C344,SOURCE!S$6:Y$10014,7,0)</f>
        <v>#N/A</v>
      </c>
      <c r="J344" s="28" t="e">
        <f>VLOOKUP(C344,SOURCE!S$6:Y$10014,6,0)</f>
        <v>#N/A</v>
      </c>
      <c r="K344" s="30" t="e">
        <f t="shared" si="25"/>
        <v>#N/A</v>
      </c>
      <c r="L344" s="40" t="e">
        <f>VLOOKUP(C344,SOURCE!S$6:Y$10014,2,0)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VLOOKUP(C345,SOURCE!$S$3:$Z$2835,8,0)</f>
        <v>#N/A</v>
      </c>
      <c r="E345" s="26" t="e">
        <f>CHAR(34)&amp;VLOOKUP(C345,SOURCE!$S$3:$Z$2835,6,0)&amp;CHAR(34)</f>
        <v>#N/A</v>
      </c>
      <c r="F345" s="22" t="e">
        <f>VLOOKUP(C345,SOURCE!$S$3:$AA$2835,9,0)&amp;"           {"&amp;D345&amp;",   "&amp;E345&amp;"},"</f>
        <v>#N/A</v>
      </c>
      <c r="H345" t="b">
        <f>ISNA(VLOOKUP(J345,J346:J$823,1,0))</f>
        <v>1</v>
      </c>
      <c r="I345" s="27" t="e">
        <f>VLOOKUP(C345,SOURCE!S$6:Y$10014,7,0)</f>
        <v>#N/A</v>
      </c>
      <c r="J345" s="28" t="e">
        <f>VLOOKUP(C345,SOURCE!S$6:Y$10014,6,0)</f>
        <v>#N/A</v>
      </c>
      <c r="K345" s="29" t="e">
        <f t="shared" si="25"/>
        <v>#N/A</v>
      </c>
      <c r="L345" s="39" t="e">
        <f>VLOOKUP(C345,SOURCE!S$6:Y$10014,2,0)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VLOOKUP(C346,SOURCE!$S$3:$Z$2835,8,0)</f>
        <v>#N/A</v>
      </c>
      <c r="E346" s="26" t="e">
        <f>CHAR(34)&amp;VLOOKUP(C346,SOURCE!$S$3:$Z$2835,6,0)&amp;CHAR(34)</f>
        <v>#N/A</v>
      </c>
      <c r="F346" s="22" t="e">
        <f>VLOOKUP(C346,SOURCE!$S$3:$AA$2835,9,0)&amp;"           {"&amp;D346&amp;",   "&amp;E346&amp;"},"</f>
        <v>#N/A</v>
      </c>
      <c r="H346" t="b">
        <f>ISNA(VLOOKUP(J346,J347:J$823,1,0))</f>
        <v>1</v>
      </c>
      <c r="I346" s="27" t="e">
        <f>VLOOKUP(C346,SOURCE!S$6:Y$10014,7,0)</f>
        <v>#N/A</v>
      </c>
      <c r="J346" s="28" t="e">
        <f>VLOOKUP(C346,SOURCE!S$6:Y$10014,6,0)</f>
        <v>#N/A</v>
      </c>
      <c r="K346" s="30" t="e">
        <f t="shared" si="25"/>
        <v>#N/A</v>
      </c>
      <c r="L346" s="40" t="e">
        <f>VLOOKUP(C346,SOURCE!S$6:Y$10014,2,0)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VLOOKUP(C347,SOURCE!$S$3:$Z$2835,8,0)</f>
        <v>#N/A</v>
      </c>
      <c r="E347" s="26" t="e">
        <f>CHAR(34)&amp;VLOOKUP(C347,SOURCE!$S$3:$Z$2835,6,0)&amp;CHAR(34)</f>
        <v>#N/A</v>
      </c>
      <c r="F347" s="22" t="e">
        <f>VLOOKUP(C347,SOURCE!$S$3:$AA$2835,9,0)&amp;"           {"&amp;D347&amp;",   "&amp;E347&amp;"},"</f>
        <v>#N/A</v>
      </c>
      <c r="H347" t="b">
        <f>ISNA(VLOOKUP(J347,J348:J$823,1,0))</f>
        <v>1</v>
      </c>
      <c r="I347" s="27" t="e">
        <f>VLOOKUP(C347,SOURCE!S$6:Y$10014,7,0)</f>
        <v>#N/A</v>
      </c>
      <c r="J347" s="28" t="e">
        <f>VLOOKUP(C347,SOURCE!S$6:Y$10014,6,0)</f>
        <v>#N/A</v>
      </c>
      <c r="K347" s="29" t="e">
        <f t="shared" si="25"/>
        <v>#N/A</v>
      </c>
      <c r="L347" s="39" t="e">
        <f>VLOOKUP(C347,SOURCE!S$6:Y$10014,2,0)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VLOOKUP(C348,SOURCE!$S$3:$Z$2835,8,0)</f>
        <v>#N/A</v>
      </c>
      <c r="E348" s="26" t="e">
        <f>CHAR(34)&amp;VLOOKUP(C348,SOURCE!$S$3:$Z$2835,6,0)&amp;CHAR(34)</f>
        <v>#N/A</v>
      </c>
      <c r="F348" s="22" t="e">
        <f>VLOOKUP(C348,SOURCE!$S$3:$AA$2835,9,0)&amp;"           {"&amp;D348&amp;",   "&amp;E348&amp;"},"</f>
        <v>#N/A</v>
      </c>
      <c r="H348" t="b">
        <f>ISNA(VLOOKUP(J348,J349:J$823,1,0))</f>
        <v>1</v>
      </c>
      <c r="I348" s="27" t="e">
        <f>VLOOKUP(C348,SOURCE!S$6:Y$10014,7,0)</f>
        <v>#N/A</v>
      </c>
      <c r="J348" s="28" t="e">
        <f>VLOOKUP(C348,SOURCE!S$6:Y$10014,6,0)</f>
        <v>#N/A</v>
      </c>
      <c r="K348" s="30" t="e">
        <f t="shared" si="25"/>
        <v>#N/A</v>
      </c>
      <c r="L348" s="40" t="e">
        <f>VLOOKUP(C348,SOURCE!S$6:Y$10014,2,0)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VLOOKUP(C349,SOURCE!$S$3:$Z$2835,8,0)</f>
        <v>#N/A</v>
      </c>
      <c r="E349" s="26" t="e">
        <f>CHAR(34)&amp;VLOOKUP(C349,SOURCE!$S$3:$Z$2835,6,0)&amp;CHAR(34)</f>
        <v>#N/A</v>
      </c>
      <c r="F349" s="22" t="e">
        <f>VLOOKUP(C349,SOURCE!$S$3:$AA$2835,9,0)&amp;"           {"&amp;D349&amp;",   "&amp;E349&amp;"},"</f>
        <v>#N/A</v>
      </c>
      <c r="H349" t="b">
        <f>ISNA(VLOOKUP(J349,J350:J$823,1,0))</f>
        <v>1</v>
      </c>
      <c r="I349" s="27" t="e">
        <f>VLOOKUP(C349,SOURCE!S$6:Y$10014,7,0)</f>
        <v>#N/A</v>
      </c>
      <c r="J349" s="28" t="e">
        <f>VLOOKUP(C349,SOURCE!S$6:Y$10014,6,0)</f>
        <v>#N/A</v>
      </c>
      <c r="K349" s="29" t="e">
        <f t="shared" si="25"/>
        <v>#N/A</v>
      </c>
      <c r="L349" s="39" t="e">
        <f>VLOOKUP(C349,SOURCE!S$6:Y$10014,2,0)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VLOOKUP(C350,SOURCE!$S$3:$Z$2835,8,0)</f>
        <v>#N/A</v>
      </c>
      <c r="E350" s="26" t="e">
        <f>CHAR(34)&amp;VLOOKUP(C350,SOURCE!$S$3:$Z$2835,6,0)&amp;CHAR(34)</f>
        <v>#N/A</v>
      </c>
      <c r="F350" s="22" t="e">
        <f>VLOOKUP(C350,SOURCE!$S$3:$AA$2835,9,0)&amp;"           {"&amp;D350&amp;",   "&amp;E350&amp;"},"</f>
        <v>#N/A</v>
      </c>
      <c r="H350" t="b">
        <f>ISNA(VLOOKUP(J350,J674:J$823,1,0))</f>
        <v>1</v>
      </c>
      <c r="I350" s="27" t="e">
        <f>VLOOKUP(C350,SOURCE!S$6:Y$10014,7,0)</f>
        <v>#N/A</v>
      </c>
      <c r="J350" s="28" t="e">
        <f>VLOOKUP(C350,SOURCE!S$6:Y$10014,6,0)</f>
        <v>#N/A</v>
      </c>
      <c r="K350" s="30" t="e">
        <f t="shared" si="25"/>
        <v>#N/A</v>
      </c>
      <c r="L350" s="40" t="e">
        <f>VLOOKUP(C350,SOURCE!S$6:Y$10014,2,0)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VLOOKUP(C351,SOURCE!$S$3:$Z$2835,8,0)</f>
        <v>#N/A</v>
      </c>
      <c r="E351" s="26" t="e">
        <f>CHAR(34)&amp;VLOOKUP(C351,SOURCE!$S$3:$Z$2835,6,0)&amp;CHAR(34)</f>
        <v>#N/A</v>
      </c>
      <c r="F351" s="22" t="e">
        <f>VLOOKUP(C351,SOURCE!$S$3:$AA$2835,9,0)&amp;"           {"&amp;D351&amp;",   "&amp;E351&amp;"},"</f>
        <v>#N/A</v>
      </c>
      <c r="H351" t="b">
        <f>ISNA(VLOOKUP(J351,J675:J$823,1,0))</f>
        <v>1</v>
      </c>
      <c r="I351" s="27" t="e">
        <f>VLOOKUP(C351,SOURCE!S$6:Y$10014,7,0)</f>
        <v>#N/A</v>
      </c>
      <c r="J351" s="28" t="e">
        <f>VLOOKUP(C351,SOURCE!S$6:Y$10014,6,0)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VLOOKUP(C351,SOURCE!S$6:Y$10014,2,0)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VLOOKUP(C352,SOURCE!$S$3:$Z$2835,8,0)</f>
        <v>#N/A</v>
      </c>
      <c r="E352" s="26" t="e">
        <f>CHAR(34)&amp;VLOOKUP(C352,SOURCE!$S$3:$Z$2835,6,0)&amp;CHAR(34)</f>
        <v>#N/A</v>
      </c>
      <c r="F352" s="22" t="e">
        <f>VLOOKUP(C352,SOURCE!$S$3:$AA$2835,9,0)&amp;"           {"&amp;D352&amp;",   "&amp;E352&amp;"},"</f>
        <v>#N/A</v>
      </c>
      <c r="H352" t="b">
        <f>ISNA(VLOOKUP(J352,J676:J$823,1,0))</f>
        <v>1</v>
      </c>
      <c r="I352" s="27" t="e">
        <f>VLOOKUP(C352,SOURCE!S$6:Y$10014,7,0)</f>
        <v>#N/A</v>
      </c>
      <c r="J352" s="28" t="e">
        <f>VLOOKUP(C352,SOURCE!S$6:Y$10014,6,0)</f>
        <v>#N/A</v>
      </c>
      <c r="K352" s="30" t="e">
        <f t="shared" si="28"/>
        <v>#N/A</v>
      </c>
      <c r="L352" s="40" t="e">
        <f>VLOOKUP(C352,SOURCE!S$6:Y$10014,2,0)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VLOOKUP(C353,SOURCE!$S$3:$Z$2835,8,0)</f>
        <v>#N/A</v>
      </c>
      <c r="E353" s="26" t="e">
        <f>CHAR(34)&amp;VLOOKUP(C353,SOURCE!$S$3:$Z$2835,6,0)&amp;CHAR(34)</f>
        <v>#N/A</v>
      </c>
      <c r="F353" s="22" t="e">
        <f>VLOOKUP(C353,SOURCE!$S$3:$AA$2835,9,0)&amp;"           {"&amp;D353&amp;",   "&amp;E353&amp;"},"</f>
        <v>#N/A</v>
      </c>
      <c r="H353" t="b">
        <f>ISNA(VLOOKUP(J353,J677:J$823,1,0))</f>
        <v>1</v>
      </c>
      <c r="I353" s="27" t="e">
        <f>VLOOKUP(C353,SOURCE!S$6:Y$10014,7,0)</f>
        <v>#N/A</v>
      </c>
      <c r="J353" s="28" t="e">
        <f>VLOOKUP(C353,SOURCE!S$6:Y$10014,6,0)</f>
        <v>#N/A</v>
      </c>
      <c r="K353" s="30" t="e">
        <f t="shared" si="28"/>
        <v>#N/A</v>
      </c>
      <c r="L353" s="40" t="e">
        <f>VLOOKUP(C353,SOURCE!S$6:Y$10014,2,0)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VLOOKUP(C354,SOURCE!$S$3:$Z$2835,8,0)</f>
        <v>#N/A</v>
      </c>
      <c r="E354" s="26" t="e">
        <f>CHAR(34)&amp;VLOOKUP(C354,SOURCE!$S$3:$Z$2835,6,0)&amp;CHAR(34)</f>
        <v>#N/A</v>
      </c>
      <c r="F354" s="22" t="e">
        <f>VLOOKUP(C354,SOURCE!$S$3:$AA$2835,9,0)&amp;"           {"&amp;D354&amp;",   "&amp;E354&amp;"},"</f>
        <v>#N/A</v>
      </c>
      <c r="H354" t="b">
        <f>ISNA(VLOOKUP(J354,J678:J$823,1,0))</f>
        <v>1</v>
      </c>
      <c r="I354" s="27" t="e">
        <f>VLOOKUP(C354,SOURCE!S$6:Y$10014,7,0)</f>
        <v>#N/A</v>
      </c>
      <c r="J354" s="28" t="e">
        <f>VLOOKUP(C354,SOURCE!S$6:Y$10014,6,0)</f>
        <v>#N/A</v>
      </c>
      <c r="K354" s="30" t="e">
        <f t="shared" si="28"/>
        <v>#N/A</v>
      </c>
      <c r="L354" s="40" t="e">
        <f>VLOOKUP(C354,SOURCE!S$6:Y$10014,2,0)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VLOOKUP(C355,SOURCE!$S$3:$Z$2835,8,0)</f>
        <v>#N/A</v>
      </c>
      <c r="E355" s="26" t="e">
        <f>CHAR(34)&amp;VLOOKUP(C355,SOURCE!$S$3:$Z$2835,6,0)&amp;CHAR(34)</f>
        <v>#N/A</v>
      </c>
      <c r="F355" s="22" t="e">
        <f>VLOOKUP(C355,SOURCE!$S$3:$AA$2835,9,0)&amp;"           {"&amp;D355&amp;",   "&amp;E355&amp;"},"</f>
        <v>#N/A</v>
      </c>
      <c r="H355" t="b">
        <f>ISNA(VLOOKUP(J355,J679:J$823,1,0))</f>
        <v>1</v>
      </c>
      <c r="I355" s="27" t="e">
        <f>VLOOKUP(C355,SOURCE!S$6:Y$10014,7,0)</f>
        <v>#N/A</v>
      </c>
      <c r="J355" s="28" t="e">
        <f>VLOOKUP(C355,SOURCE!S$6:Y$10014,6,0)</f>
        <v>#N/A</v>
      </c>
      <c r="K355" s="30" t="e">
        <f t="shared" si="28"/>
        <v>#N/A</v>
      </c>
      <c r="L355" s="40" t="e">
        <f>VLOOKUP(C355,SOURCE!S$6:Y$10014,2,0)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VLOOKUP(C356,SOURCE!$S$3:$Z$2835,8,0)</f>
        <v>#N/A</v>
      </c>
      <c r="E356" s="26" t="e">
        <f>CHAR(34)&amp;VLOOKUP(C356,SOURCE!$S$3:$Z$2835,6,0)&amp;CHAR(34)</f>
        <v>#N/A</v>
      </c>
      <c r="F356" s="22" t="e">
        <f>VLOOKUP(C356,SOURCE!$S$3:$AA$2835,9,0)&amp;"           {"&amp;D356&amp;",   "&amp;E356&amp;"},"</f>
        <v>#N/A</v>
      </c>
      <c r="H356" t="b">
        <f>ISNA(VLOOKUP(J356,J680:J$823,1,0))</f>
        <v>1</v>
      </c>
      <c r="I356" s="27" t="e">
        <f>VLOOKUP(C356,SOURCE!S$6:Y$10014,7,0)</f>
        <v>#N/A</v>
      </c>
      <c r="J356" s="28" t="e">
        <f>VLOOKUP(C356,SOURCE!S$6:Y$10014,6,0)</f>
        <v>#N/A</v>
      </c>
      <c r="K356" s="30" t="e">
        <f t="shared" si="28"/>
        <v>#N/A</v>
      </c>
      <c r="L356" s="40" t="e">
        <f>VLOOKUP(C356,SOURCE!S$6:Y$10014,2,0)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VLOOKUP(C357,SOURCE!$S$3:$Z$2835,8,0)</f>
        <v>#N/A</v>
      </c>
      <c r="E357" s="26" t="e">
        <f>CHAR(34)&amp;VLOOKUP(C357,SOURCE!$S$3:$Z$2835,6,0)&amp;CHAR(34)</f>
        <v>#N/A</v>
      </c>
      <c r="F357" s="22" t="e">
        <f>VLOOKUP(C357,SOURCE!$S$3:$AA$2835,9,0)&amp;"           {"&amp;D357&amp;",   "&amp;E357&amp;"},"</f>
        <v>#N/A</v>
      </c>
      <c r="H357" t="b">
        <f>ISNA(VLOOKUP(J357,J681:J$823,1,0))</f>
        <v>1</v>
      </c>
      <c r="I357" s="27" t="e">
        <f>VLOOKUP(C357,SOURCE!S$6:Y$10014,7,0)</f>
        <v>#N/A</v>
      </c>
      <c r="J357" s="28" t="e">
        <f>VLOOKUP(C357,SOURCE!S$6:Y$10014,6,0)</f>
        <v>#N/A</v>
      </c>
      <c r="K357" s="30" t="e">
        <f t="shared" si="28"/>
        <v>#N/A</v>
      </c>
      <c r="L357" s="40" t="e">
        <f>VLOOKUP(C357,SOURCE!S$6:Y$10014,2,0)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VLOOKUP(C358,SOURCE!$S$3:$Z$2835,8,0)</f>
        <v>#N/A</v>
      </c>
      <c r="E358" s="26" t="e">
        <f>CHAR(34)&amp;VLOOKUP(C358,SOURCE!$S$3:$Z$2835,6,0)&amp;CHAR(34)</f>
        <v>#N/A</v>
      </c>
      <c r="F358" s="22" t="e">
        <f>VLOOKUP(C358,SOURCE!$S$3:$AA$2835,9,0)&amp;"           {"&amp;D358&amp;",   "&amp;E358&amp;"},"</f>
        <v>#N/A</v>
      </c>
      <c r="H358" t="b">
        <f>ISNA(VLOOKUP(J358,J682:J$823,1,0))</f>
        <v>1</v>
      </c>
      <c r="I358" s="27" t="e">
        <f>VLOOKUP(C358,SOURCE!S$6:Y$10014,7,0)</f>
        <v>#N/A</v>
      </c>
      <c r="J358" s="28" t="e">
        <f>VLOOKUP(C358,SOURCE!S$6:Y$10014,6,0)</f>
        <v>#N/A</v>
      </c>
      <c r="K358" s="30" t="e">
        <f t="shared" si="28"/>
        <v>#N/A</v>
      </c>
      <c r="L358" s="40" t="e">
        <f>VLOOKUP(C358,SOURCE!S$6:Y$10014,2,0)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VLOOKUP(C359,SOURCE!$S$3:$Z$2835,8,0)</f>
        <v>#N/A</v>
      </c>
      <c r="E359" s="26" t="e">
        <f>CHAR(34)&amp;VLOOKUP(C359,SOURCE!$S$3:$Z$2835,6,0)&amp;CHAR(34)</f>
        <v>#N/A</v>
      </c>
      <c r="F359" s="22" t="e">
        <f>VLOOKUP(C359,SOURCE!$S$3:$AA$2835,9,0)&amp;"           {"&amp;D359&amp;",   "&amp;E359&amp;"},"</f>
        <v>#N/A</v>
      </c>
      <c r="H359" t="b">
        <f>ISNA(VLOOKUP(J359,J683:J$823,1,0))</f>
        <v>1</v>
      </c>
      <c r="I359" s="27" t="e">
        <f>VLOOKUP(C359,SOURCE!S$6:Y$10014,7,0)</f>
        <v>#N/A</v>
      </c>
      <c r="J359" s="28" t="e">
        <f>VLOOKUP(C359,SOURCE!S$6:Y$10014,6,0)</f>
        <v>#N/A</v>
      </c>
      <c r="K359" s="30" t="e">
        <f t="shared" si="28"/>
        <v>#N/A</v>
      </c>
      <c r="L359" s="40" t="e">
        <f>VLOOKUP(C359,SOURCE!S$6:Y$10014,2,0)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VLOOKUP(C360,SOURCE!$S$3:$Z$2835,8,0)</f>
        <v>#N/A</v>
      </c>
      <c r="E360" s="26" t="e">
        <f>CHAR(34)&amp;VLOOKUP(C360,SOURCE!$S$3:$Z$2835,6,0)&amp;CHAR(34)</f>
        <v>#N/A</v>
      </c>
      <c r="F360" s="22" t="e">
        <f>VLOOKUP(C360,SOURCE!$S$3:$AA$2835,9,0)&amp;"           {"&amp;D360&amp;",   "&amp;E360&amp;"},"</f>
        <v>#N/A</v>
      </c>
      <c r="H360" t="b">
        <f>ISNA(VLOOKUP(J360,J684:J$823,1,0))</f>
        <v>1</v>
      </c>
      <c r="I360" s="27" t="e">
        <f>VLOOKUP(C360,SOURCE!S$6:Y$10014,7,0)</f>
        <v>#N/A</v>
      </c>
      <c r="J360" s="28" t="e">
        <f>VLOOKUP(C360,SOURCE!S$6:Y$10014,6,0)</f>
        <v>#N/A</v>
      </c>
      <c r="K360" s="30" t="e">
        <f t="shared" si="28"/>
        <v>#N/A</v>
      </c>
      <c r="L360" s="40" t="e">
        <f>VLOOKUP(C360,SOURCE!S$6:Y$10014,2,0)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VLOOKUP(C361,SOURCE!$S$3:$Z$2835,8,0)</f>
        <v>#N/A</v>
      </c>
      <c r="E361" s="26" t="e">
        <f>CHAR(34)&amp;VLOOKUP(C361,SOURCE!$S$3:$Z$2835,6,0)&amp;CHAR(34)</f>
        <v>#N/A</v>
      </c>
      <c r="F361" s="22" t="e">
        <f>VLOOKUP(C361,SOURCE!$S$3:$AA$2835,9,0)&amp;"           {"&amp;D361&amp;",   "&amp;E361&amp;"},"</f>
        <v>#N/A</v>
      </c>
      <c r="H361" t="b">
        <f>ISNA(VLOOKUP(J361,J685:J$823,1,0))</f>
        <v>1</v>
      </c>
      <c r="I361" s="27" t="e">
        <f>VLOOKUP(C361,SOURCE!S$6:Y$10014,7,0)</f>
        <v>#N/A</v>
      </c>
      <c r="J361" s="28" t="e">
        <f>VLOOKUP(C361,SOURCE!S$6:Y$10014,6,0)</f>
        <v>#N/A</v>
      </c>
      <c r="K361" s="30" t="e">
        <f t="shared" si="28"/>
        <v>#N/A</v>
      </c>
      <c r="L361" s="40" t="e">
        <f>VLOOKUP(C361,SOURCE!S$6:Y$10014,2,0)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VLOOKUP(C362,SOURCE!$S$3:$Z$2835,8,0)</f>
        <v>#N/A</v>
      </c>
      <c r="E362" s="26" t="e">
        <f>CHAR(34)&amp;VLOOKUP(C362,SOURCE!$S$3:$Z$2835,6,0)&amp;CHAR(34)</f>
        <v>#N/A</v>
      </c>
      <c r="F362" s="22" t="e">
        <f>VLOOKUP(C362,SOURCE!$S$3:$AA$2835,9,0)&amp;"           {"&amp;D362&amp;",   "&amp;E362&amp;"},"</f>
        <v>#N/A</v>
      </c>
      <c r="H362" t="b">
        <f>ISNA(VLOOKUP(J362,J686:J$823,1,0))</f>
        <v>1</v>
      </c>
      <c r="I362" s="27" t="e">
        <f>VLOOKUP(C362,SOURCE!S$6:Y$10014,7,0)</f>
        <v>#N/A</v>
      </c>
      <c r="J362" s="28" t="e">
        <f>VLOOKUP(C362,SOURCE!S$6:Y$10014,6,0)</f>
        <v>#N/A</v>
      </c>
      <c r="K362" s="30" t="e">
        <f t="shared" si="28"/>
        <v>#N/A</v>
      </c>
      <c r="L362" s="40" t="e">
        <f>VLOOKUP(C362,SOURCE!S$6:Y$10014,2,0)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VLOOKUP(C363,SOURCE!$S$3:$Z$2835,8,0)</f>
        <v>#N/A</v>
      </c>
      <c r="E363" s="26" t="e">
        <f>CHAR(34)&amp;VLOOKUP(C363,SOURCE!$S$3:$Z$2835,6,0)&amp;CHAR(34)</f>
        <v>#N/A</v>
      </c>
      <c r="F363" s="22" t="e">
        <f>VLOOKUP(C363,SOURCE!$S$3:$AA$2835,9,0)&amp;"           {"&amp;D363&amp;",   "&amp;E363&amp;"},"</f>
        <v>#N/A</v>
      </c>
      <c r="H363" t="b">
        <f>ISNA(VLOOKUP(J363,J687:J$823,1,0))</f>
        <v>1</v>
      </c>
      <c r="I363" s="27" t="e">
        <f>VLOOKUP(C363,SOURCE!S$6:Y$10014,7,0)</f>
        <v>#N/A</v>
      </c>
      <c r="J363" s="28" t="e">
        <f>VLOOKUP(C363,SOURCE!S$6:Y$10014,6,0)</f>
        <v>#N/A</v>
      </c>
      <c r="K363" s="30" t="e">
        <f t="shared" si="28"/>
        <v>#N/A</v>
      </c>
      <c r="L363" s="40" t="e">
        <f>VLOOKUP(C363,SOURCE!S$6:Y$10014,2,0)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VLOOKUP(C364,SOURCE!$S$3:$Z$2835,8,0)</f>
        <v>#N/A</v>
      </c>
      <c r="E364" s="26" t="e">
        <f>CHAR(34)&amp;VLOOKUP(C364,SOURCE!$S$3:$Z$2835,6,0)&amp;CHAR(34)</f>
        <v>#N/A</v>
      </c>
      <c r="F364" s="22" t="e">
        <f>VLOOKUP(C364,SOURCE!$S$3:$AA$2835,9,0)&amp;"           {"&amp;D364&amp;",   "&amp;E364&amp;"},"</f>
        <v>#N/A</v>
      </c>
      <c r="H364" t="b">
        <f>ISNA(VLOOKUP(J364,J688:J$823,1,0))</f>
        <v>1</v>
      </c>
      <c r="I364" s="27" t="e">
        <f>VLOOKUP(C364,SOURCE!S$6:Y$10014,7,0)</f>
        <v>#N/A</v>
      </c>
      <c r="J364" s="28" t="e">
        <f>VLOOKUP(C364,SOURCE!S$6:Y$10014,6,0)</f>
        <v>#N/A</v>
      </c>
      <c r="K364" s="30" t="e">
        <f t="shared" si="28"/>
        <v>#N/A</v>
      </c>
      <c r="L364" s="40" t="e">
        <f>VLOOKUP(C364,SOURCE!S$6:Y$10014,2,0)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VLOOKUP(C365,SOURCE!$S$3:$Z$2835,8,0)</f>
        <v>#N/A</v>
      </c>
      <c r="E365" s="26" t="e">
        <f>CHAR(34)&amp;VLOOKUP(C365,SOURCE!$S$3:$Z$2835,6,0)&amp;CHAR(34)</f>
        <v>#N/A</v>
      </c>
      <c r="F365" s="22" t="e">
        <f>VLOOKUP(C365,SOURCE!$S$3:$AA$2835,9,0)&amp;"           {"&amp;D365&amp;",   "&amp;E365&amp;"},"</f>
        <v>#N/A</v>
      </c>
      <c r="H365" t="b">
        <f>ISNA(VLOOKUP(J365,J689:J$823,1,0))</f>
        <v>1</v>
      </c>
      <c r="I365" s="27" t="e">
        <f>VLOOKUP(C365,SOURCE!S$6:Y$10014,7,0)</f>
        <v>#N/A</v>
      </c>
      <c r="J365" s="28" t="e">
        <f>VLOOKUP(C365,SOURCE!S$6:Y$10014,6,0)</f>
        <v>#N/A</v>
      </c>
      <c r="K365" s="30" t="e">
        <f t="shared" si="28"/>
        <v>#N/A</v>
      </c>
      <c r="L365" s="40" t="e">
        <f>VLOOKUP(C365,SOURCE!S$6:Y$10014,2,0)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VLOOKUP(C366,SOURCE!$S$3:$Z$2835,8,0)</f>
        <v>#N/A</v>
      </c>
      <c r="E366" s="26" t="e">
        <f>CHAR(34)&amp;VLOOKUP(C366,SOURCE!$S$3:$Z$2835,6,0)&amp;CHAR(34)</f>
        <v>#N/A</v>
      </c>
      <c r="F366" s="22" t="e">
        <f>VLOOKUP(C366,SOURCE!$S$3:$AA$2835,9,0)&amp;"           {"&amp;D366&amp;",   "&amp;E366&amp;"},"</f>
        <v>#N/A</v>
      </c>
      <c r="H366" t="b">
        <f>ISNA(VLOOKUP(J366,J690:J$823,1,0))</f>
        <v>1</v>
      </c>
      <c r="I366" s="27" t="e">
        <f>VLOOKUP(C366,SOURCE!S$6:Y$10014,7,0)</f>
        <v>#N/A</v>
      </c>
      <c r="J366" s="28" t="e">
        <f>VLOOKUP(C366,SOURCE!S$6:Y$10014,6,0)</f>
        <v>#N/A</v>
      </c>
      <c r="K366" s="30" t="e">
        <f t="shared" si="28"/>
        <v>#N/A</v>
      </c>
      <c r="L366" s="40" t="e">
        <f>VLOOKUP(C366,SOURCE!S$6:Y$10014,2,0)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VLOOKUP(C367,SOURCE!$S$3:$Z$2835,8,0)</f>
        <v>#N/A</v>
      </c>
      <c r="E367" s="26" t="e">
        <f>CHAR(34)&amp;VLOOKUP(C367,SOURCE!$S$3:$Z$2835,6,0)&amp;CHAR(34)</f>
        <v>#N/A</v>
      </c>
      <c r="F367" s="22" t="e">
        <f>VLOOKUP(C367,SOURCE!$S$3:$AA$2835,9,0)&amp;"           {"&amp;D367&amp;",   "&amp;E367&amp;"},"</f>
        <v>#N/A</v>
      </c>
      <c r="H367" t="b">
        <f>ISNA(VLOOKUP(J367,J691:J$823,1,0))</f>
        <v>1</v>
      </c>
      <c r="I367" s="27" t="e">
        <f>VLOOKUP(C367,SOURCE!S$6:Y$10014,7,0)</f>
        <v>#N/A</v>
      </c>
      <c r="J367" s="28" t="e">
        <f>VLOOKUP(C367,SOURCE!S$6:Y$10014,6,0)</f>
        <v>#N/A</v>
      </c>
      <c r="K367" s="30" t="e">
        <f t="shared" si="28"/>
        <v>#N/A</v>
      </c>
      <c r="L367" s="40" t="e">
        <f>VLOOKUP(C367,SOURCE!S$6:Y$10014,2,0)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VLOOKUP(C368,SOURCE!$S$3:$Z$2835,8,0)</f>
        <v>#N/A</v>
      </c>
      <c r="E368" s="26" t="e">
        <f>CHAR(34)&amp;VLOOKUP(C368,SOURCE!$S$3:$Z$2835,6,0)&amp;CHAR(34)</f>
        <v>#N/A</v>
      </c>
      <c r="F368" s="22" t="e">
        <f>VLOOKUP(C368,SOURCE!$S$3:$AA$2835,9,0)&amp;"           {"&amp;D368&amp;",   "&amp;E368&amp;"},"</f>
        <v>#N/A</v>
      </c>
      <c r="H368" t="b">
        <f>ISNA(VLOOKUP(J368,J692:J$823,1,0))</f>
        <v>1</v>
      </c>
      <c r="I368" s="27" t="e">
        <f>VLOOKUP(C368,SOURCE!S$6:Y$10014,7,0)</f>
        <v>#N/A</v>
      </c>
      <c r="J368" s="28" t="e">
        <f>VLOOKUP(C368,SOURCE!S$6:Y$10014,6,0)</f>
        <v>#N/A</v>
      </c>
      <c r="K368" s="30" t="e">
        <f t="shared" si="28"/>
        <v>#N/A</v>
      </c>
      <c r="L368" s="40" t="e">
        <f>VLOOKUP(C368,SOURCE!S$6:Y$10014,2,0)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VLOOKUP(C369,SOURCE!$S$3:$Z$2835,8,0)</f>
        <v>#N/A</v>
      </c>
      <c r="E369" s="26" t="e">
        <f>CHAR(34)&amp;VLOOKUP(C369,SOURCE!$S$3:$Z$2835,6,0)&amp;CHAR(34)</f>
        <v>#N/A</v>
      </c>
      <c r="F369" s="22" t="e">
        <f>VLOOKUP(C369,SOURCE!$S$3:$AA$2835,9,0)&amp;"           {"&amp;D369&amp;",   "&amp;E369&amp;"},"</f>
        <v>#N/A</v>
      </c>
      <c r="H369" t="b">
        <f>ISNA(VLOOKUP(J369,J693:J$823,1,0))</f>
        <v>1</v>
      </c>
      <c r="I369" s="27" t="e">
        <f>VLOOKUP(C369,SOURCE!S$6:Y$10014,7,0)</f>
        <v>#N/A</v>
      </c>
      <c r="J369" s="28" t="e">
        <f>VLOOKUP(C369,SOURCE!S$6:Y$10014,6,0)</f>
        <v>#N/A</v>
      </c>
      <c r="K369" s="30" t="e">
        <f t="shared" si="28"/>
        <v>#N/A</v>
      </c>
      <c r="L369" s="40" t="e">
        <f>VLOOKUP(C369,SOURCE!S$6:Y$10014,2,0)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VLOOKUP(C370,SOURCE!$S$3:$Z$2835,8,0)</f>
        <v>#N/A</v>
      </c>
      <c r="E370" s="26" t="e">
        <f>CHAR(34)&amp;VLOOKUP(C370,SOURCE!$S$3:$Z$2835,6,0)&amp;CHAR(34)</f>
        <v>#N/A</v>
      </c>
      <c r="F370" s="22" t="e">
        <f>VLOOKUP(C370,SOURCE!$S$3:$AA$2835,9,0)&amp;"           {"&amp;D370&amp;",   "&amp;E370&amp;"},"</f>
        <v>#N/A</v>
      </c>
      <c r="H370" t="b">
        <f>ISNA(VLOOKUP(J370,J694:J$823,1,0))</f>
        <v>1</v>
      </c>
      <c r="I370" s="27" t="e">
        <f>VLOOKUP(C370,SOURCE!S$6:Y$10014,7,0)</f>
        <v>#N/A</v>
      </c>
      <c r="J370" s="28" t="e">
        <f>VLOOKUP(C370,SOURCE!S$6:Y$10014,6,0)</f>
        <v>#N/A</v>
      </c>
      <c r="K370" s="30" t="e">
        <f t="shared" si="28"/>
        <v>#N/A</v>
      </c>
      <c r="L370" s="40" t="e">
        <f>VLOOKUP(C370,SOURCE!S$6:Y$10014,2,0)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VLOOKUP(C371,SOURCE!$S$3:$Z$2835,8,0)</f>
        <v>#N/A</v>
      </c>
      <c r="E371" s="26" t="e">
        <f>CHAR(34)&amp;VLOOKUP(C371,SOURCE!$S$3:$Z$2835,6,0)&amp;CHAR(34)</f>
        <v>#N/A</v>
      </c>
      <c r="F371" s="22" t="e">
        <f>VLOOKUP(C371,SOURCE!$S$3:$AA$2835,9,0)&amp;"           {"&amp;D371&amp;",   "&amp;E371&amp;"},"</f>
        <v>#N/A</v>
      </c>
      <c r="H371" t="b">
        <f>ISNA(VLOOKUP(J371,J695:J$823,1,0))</f>
        <v>1</v>
      </c>
      <c r="I371" s="27" t="e">
        <f>VLOOKUP(C371,SOURCE!S$6:Y$10014,7,0)</f>
        <v>#N/A</v>
      </c>
      <c r="J371" s="28" t="e">
        <f>VLOOKUP(C371,SOURCE!S$6:Y$10014,6,0)</f>
        <v>#N/A</v>
      </c>
      <c r="K371" s="30" t="e">
        <f t="shared" si="28"/>
        <v>#N/A</v>
      </c>
      <c r="L371" s="40" t="e">
        <f>VLOOKUP(C371,SOURCE!S$6:Y$10014,2,0)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VLOOKUP(C372,SOURCE!$S$3:$Z$2835,8,0)</f>
        <v>#N/A</v>
      </c>
      <c r="E372" s="26" t="e">
        <f>CHAR(34)&amp;VLOOKUP(C372,SOURCE!$S$3:$Z$2835,6,0)&amp;CHAR(34)</f>
        <v>#N/A</v>
      </c>
      <c r="F372" s="22" t="e">
        <f>VLOOKUP(C372,SOURCE!$S$3:$AA$2835,9,0)&amp;"           {"&amp;D372&amp;",   "&amp;E372&amp;"},"</f>
        <v>#N/A</v>
      </c>
      <c r="H372" t="b">
        <f>ISNA(VLOOKUP(J372,J696:J$823,1,0))</f>
        <v>1</v>
      </c>
      <c r="I372" s="27" t="e">
        <f>VLOOKUP(C372,SOURCE!S$6:Y$10014,7,0)</f>
        <v>#N/A</v>
      </c>
      <c r="J372" s="28" t="e">
        <f>VLOOKUP(C372,SOURCE!S$6:Y$10014,6,0)</f>
        <v>#N/A</v>
      </c>
      <c r="K372" s="30" t="e">
        <f t="shared" si="28"/>
        <v>#N/A</v>
      </c>
      <c r="L372" s="40" t="e">
        <f>VLOOKUP(C372,SOURCE!S$6:Y$10014,2,0)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VLOOKUP(C373,SOURCE!$S$3:$Z$2835,8,0)</f>
        <v>#N/A</v>
      </c>
      <c r="E373" s="26" t="e">
        <f>CHAR(34)&amp;VLOOKUP(C373,SOURCE!$S$3:$Z$2835,6,0)&amp;CHAR(34)</f>
        <v>#N/A</v>
      </c>
      <c r="F373" s="22" t="e">
        <f>VLOOKUP(C373,SOURCE!$S$3:$AA$2835,9,0)&amp;"           {"&amp;D373&amp;",   "&amp;E373&amp;"},"</f>
        <v>#N/A</v>
      </c>
      <c r="H373" t="b">
        <f>ISNA(VLOOKUP(J373,J697:J$823,1,0))</f>
        <v>1</v>
      </c>
      <c r="I373" s="27" t="e">
        <f>VLOOKUP(C373,SOURCE!S$6:Y$10014,7,0)</f>
        <v>#N/A</v>
      </c>
      <c r="J373" s="28" t="e">
        <f>VLOOKUP(C373,SOURCE!S$6:Y$10014,6,0)</f>
        <v>#N/A</v>
      </c>
      <c r="K373" s="30" t="e">
        <f t="shared" si="28"/>
        <v>#N/A</v>
      </c>
      <c r="L373" s="40" t="e">
        <f>VLOOKUP(C373,SOURCE!S$6:Y$10014,2,0)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VLOOKUP(C374,SOURCE!$S$3:$Z$2835,8,0)</f>
        <v>#N/A</v>
      </c>
      <c r="E374" s="26" t="e">
        <f>CHAR(34)&amp;VLOOKUP(C374,SOURCE!$S$3:$Z$2835,6,0)&amp;CHAR(34)</f>
        <v>#N/A</v>
      </c>
      <c r="F374" s="22" t="e">
        <f>VLOOKUP(C374,SOURCE!$S$3:$AA$2835,9,0)&amp;"           {"&amp;D374&amp;",   "&amp;E374&amp;"},"</f>
        <v>#N/A</v>
      </c>
      <c r="H374" t="b">
        <f>ISNA(VLOOKUP(J374,J698:J$823,1,0))</f>
        <v>1</v>
      </c>
      <c r="I374" s="27" t="e">
        <f>VLOOKUP(C374,SOURCE!S$6:Y$10014,7,0)</f>
        <v>#N/A</v>
      </c>
      <c r="J374" s="28" t="e">
        <f>VLOOKUP(C374,SOURCE!S$6:Y$10014,6,0)</f>
        <v>#N/A</v>
      </c>
      <c r="K374" s="30" t="e">
        <f t="shared" si="28"/>
        <v>#N/A</v>
      </c>
      <c r="L374" s="40" t="e">
        <f>VLOOKUP(C374,SOURCE!S$6:Y$10014,2,0)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VLOOKUP(C375,SOURCE!$S$3:$Z$2835,8,0)</f>
        <v>#N/A</v>
      </c>
      <c r="E375" s="26" t="e">
        <f>CHAR(34)&amp;VLOOKUP(C375,SOURCE!$S$3:$Z$2835,6,0)&amp;CHAR(34)</f>
        <v>#N/A</v>
      </c>
      <c r="F375" s="22" t="e">
        <f>VLOOKUP(C375,SOURCE!$S$3:$AA$2835,9,0)&amp;"           {"&amp;D375&amp;",   "&amp;E375&amp;"},"</f>
        <v>#N/A</v>
      </c>
      <c r="H375" t="b">
        <f>ISNA(VLOOKUP(J375,J699:J$823,1,0))</f>
        <v>1</v>
      </c>
      <c r="I375" s="27" t="e">
        <f>VLOOKUP(C375,SOURCE!S$6:Y$10014,7,0)</f>
        <v>#N/A</v>
      </c>
      <c r="J375" s="28" t="e">
        <f>VLOOKUP(C375,SOURCE!S$6:Y$10014,6,0)</f>
        <v>#N/A</v>
      </c>
      <c r="K375" s="30" t="e">
        <f t="shared" si="28"/>
        <v>#N/A</v>
      </c>
      <c r="L375" s="40" t="e">
        <f>VLOOKUP(C375,SOURCE!S$6:Y$10014,2,0)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VLOOKUP(C376,SOURCE!$S$3:$Z$2835,8,0)</f>
        <v>#N/A</v>
      </c>
      <c r="E376" s="26" t="e">
        <f>CHAR(34)&amp;VLOOKUP(C376,SOURCE!$S$3:$Z$2835,6,0)&amp;CHAR(34)</f>
        <v>#N/A</v>
      </c>
      <c r="F376" s="22" t="e">
        <f>VLOOKUP(C376,SOURCE!$S$3:$AA$2835,9,0)&amp;"           {"&amp;D376&amp;",   "&amp;E376&amp;"},"</f>
        <v>#N/A</v>
      </c>
      <c r="H376" t="b">
        <f>ISNA(VLOOKUP(J376,J700:J$823,1,0))</f>
        <v>1</v>
      </c>
      <c r="I376" s="27" t="e">
        <f>VLOOKUP(C376,SOURCE!S$6:Y$10014,7,0)</f>
        <v>#N/A</v>
      </c>
      <c r="J376" s="28" t="e">
        <f>VLOOKUP(C376,SOURCE!S$6:Y$10014,6,0)</f>
        <v>#N/A</v>
      </c>
      <c r="K376" s="30" t="e">
        <f t="shared" si="28"/>
        <v>#N/A</v>
      </c>
      <c r="L376" s="40" t="e">
        <f>VLOOKUP(C376,SOURCE!S$6:Y$10014,2,0)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VLOOKUP(C377,SOURCE!$S$3:$Z$2835,8,0)</f>
        <v>#N/A</v>
      </c>
      <c r="E377" s="26" t="e">
        <f>CHAR(34)&amp;VLOOKUP(C377,SOURCE!$S$3:$Z$2835,6,0)&amp;CHAR(34)</f>
        <v>#N/A</v>
      </c>
      <c r="F377" s="22" t="e">
        <f>VLOOKUP(C377,SOURCE!$S$3:$AA$2835,9,0)&amp;"           {"&amp;D377&amp;",   "&amp;E377&amp;"},"</f>
        <v>#N/A</v>
      </c>
      <c r="H377" t="b">
        <f>ISNA(VLOOKUP(J377,J701:J$823,1,0))</f>
        <v>1</v>
      </c>
      <c r="I377" s="27" t="e">
        <f>VLOOKUP(C377,SOURCE!S$6:Y$10014,7,0)</f>
        <v>#N/A</v>
      </c>
      <c r="J377" s="28" t="e">
        <f>VLOOKUP(C377,SOURCE!S$6:Y$10014,6,0)</f>
        <v>#N/A</v>
      </c>
      <c r="K377" s="30" t="e">
        <f t="shared" si="28"/>
        <v>#N/A</v>
      </c>
      <c r="L377" s="40" t="e">
        <f>VLOOKUP(C377,SOURCE!S$6:Y$10014,2,0)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VLOOKUP(C378,SOURCE!$S$3:$Z$2835,8,0)</f>
        <v>#N/A</v>
      </c>
      <c r="E378" s="26" t="e">
        <f>CHAR(34)&amp;VLOOKUP(C378,SOURCE!$S$3:$Z$2835,6,0)&amp;CHAR(34)</f>
        <v>#N/A</v>
      </c>
      <c r="F378" s="22" t="e">
        <f>VLOOKUP(C378,SOURCE!$S$3:$AA$2835,9,0)&amp;"           {"&amp;D378&amp;",   "&amp;E378&amp;"},"</f>
        <v>#N/A</v>
      </c>
      <c r="H378" t="b">
        <f>ISNA(VLOOKUP(J378,J702:J$823,1,0))</f>
        <v>1</v>
      </c>
      <c r="I378" s="27" t="e">
        <f>VLOOKUP(C378,SOURCE!S$6:Y$10014,7,0)</f>
        <v>#N/A</v>
      </c>
      <c r="J378" s="28" t="e">
        <f>VLOOKUP(C378,SOURCE!S$6:Y$10014,6,0)</f>
        <v>#N/A</v>
      </c>
      <c r="K378" s="30" t="e">
        <f t="shared" si="28"/>
        <v>#N/A</v>
      </c>
      <c r="L378" s="40" t="e">
        <f>VLOOKUP(C378,SOURCE!S$6:Y$10014,2,0)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VLOOKUP(C379,SOURCE!$S$3:$Z$2835,8,0)</f>
        <v>#N/A</v>
      </c>
      <c r="E379" s="26" t="e">
        <f>CHAR(34)&amp;VLOOKUP(C379,SOURCE!$S$3:$Z$2835,6,0)&amp;CHAR(34)</f>
        <v>#N/A</v>
      </c>
      <c r="F379" s="22" t="e">
        <f>VLOOKUP(C379,SOURCE!$S$3:$AA$2835,9,0)&amp;"           {"&amp;D379&amp;",   "&amp;E379&amp;"},"</f>
        <v>#N/A</v>
      </c>
      <c r="H379" t="b">
        <f>ISNA(VLOOKUP(J379,J703:J$823,1,0))</f>
        <v>1</v>
      </c>
      <c r="I379" s="27" t="e">
        <f>VLOOKUP(C379,SOURCE!S$6:Y$10014,7,0)</f>
        <v>#N/A</v>
      </c>
      <c r="J379" s="28" t="e">
        <f>VLOOKUP(C379,SOURCE!S$6:Y$10014,6,0)</f>
        <v>#N/A</v>
      </c>
      <c r="K379" s="30" t="e">
        <f t="shared" si="28"/>
        <v>#N/A</v>
      </c>
      <c r="L379" s="40" t="e">
        <f>VLOOKUP(C379,SOURCE!S$6:Y$10014,2,0)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VLOOKUP(C380,SOURCE!$S$3:$Z$2835,8,0)</f>
        <v>#N/A</v>
      </c>
      <c r="E380" s="26" t="e">
        <f>CHAR(34)&amp;VLOOKUP(C380,SOURCE!$S$3:$Z$2835,6,0)&amp;CHAR(34)</f>
        <v>#N/A</v>
      </c>
      <c r="F380" s="22" t="e">
        <f>VLOOKUP(C380,SOURCE!$S$3:$AA$2835,9,0)&amp;"           {"&amp;D380&amp;",   "&amp;E380&amp;"},"</f>
        <v>#N/A</v>
      </c>
      <c r="H380" t="b">
        <f>ISNA(VLOOKUP(J380,J704:J$823,1,0))</f>
        <v>1</v>
      </c>
      <c r="I380" s="27" t="e">
        <f>VLOOKUP(C380,SOURCE!S$6:Y$10014,7,0)</f>
        <v>#N/A</v>
      </c>
      <c r="J380" s="28" t="e">
        <f>VLOOKUP(C380,SOURCE!S$6:Y$10014,6,0)</f>
        <v>#N/A</v>
      </c>
      <c r="K380" s="30" t="e">
        <f t="shared" si="28"/>
        <v>#N/A</v>
      </c>
      <c r="L380" s="40" t="e">
        <f>VLOOKUP(C380,SOURCE!S$6:Y$10014,2,0)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VLOOKUP(C381,SOURCE!$S$3:$Z$2835,8,0)</f>
        <v>#N/A</v>
      </c>
      <c r="E381" s="26" t="e">
        <f>CHAR(34)&amp;VLOOKUP(C381,SOURCE!$S$3:$Z$2835,6,0)&amp;CHAR(34)</f>
        <v>#N/A</v>
      </c>
      <c r="F381" s="22" t="e">
        <f>VLOOKUP(C381,SOURCE!$S$3:$AA$2835,9,0)&amp;"           {"&amp;D381&amp;",   "&amp;E381&amp;"},"</f>
        <v>#N/A</v>
      </c>
      <c r="H381" t="b">
        <f>ISNA(VLOOKUP(J381,J705:J$823,1,0))</f>
        <v>1</v>
      </c>
      <c r="I381" s="27" t="e">
        <f>VLOOKUP(C381,SOURCE!S$6:Y$10014,7,0)</f>
        <v>#N/A</v>
      </c>
      <c r="J381" s="28" t="e">
        <f>VLOOKUP(C381,SOURCE!S$6:Y$10014,6,0)</f>
        <v>#N/A</v>
      </c>
      <c r="K381" s="30" t="e">
        <f t="shared" si="28"/>
        <v>#N/A</v>
      </c>
      <c r="L381" s="40" t="e">
        <f>VLOOKUP(C381,SOURCE!S$6:Y$10014,2,0)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VLOOKUP(C382,SOURCE!$S$3:$Z$2835,8,0)</f>
        <v>#N/A</v>
      </c>
      <c r="E382" s="26" t="e">
        <f>CHAR(34)&amp;VLOOKUP(C382,SOURCE!$S$3:$Z$2835,6,0)&amp;CHAR(34)</f>
        <v>#N/A</v>
      </c>
      <c r="F382" s="22" t="e">
        <f>VLOOKUP(C382,SOURCE!$S$3:$AA$2835,9,0)&amp;"           {"&amp;D382&amp;",   "&amp;E382&amp;"},"</f>
        <v>#N/A</v>
      </c>
      <c r="H382" t="b">
        <f>ISNA(VLOOKUP(J382,J706:J$823,1,0))</f>
        <v>1</v>
      </c>
      <c r="I382" s="27" t="e">
        <f>VLOOKUP(C382,SOURCE!S$6:Y$10014,7,0)</f>
        <v>#N/A</v>
      </c>
      <c r="J382" s="28" t="e">
        <f>VLOOKUP(C382,SOURCE!S$6:Y$10014,6,0)</f>
        <v>#N/A</v>
      </c>
      <c r="K382" s="30" t="e">
        <f t="shared" si="28"/>
        <v>#N/A</v>
      </c>
      <c r="L382" s="40" t="e">
        <f>VLOOKUP(C382,SOURCE!S$6:Y$10014,2,0)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VLOOKUP(C383,SOURCE!$S$3:$Z$2835,8,0)</f>
        <v>#N/A</v>
      </c>
      <c r="E383" s="26" t="e">
        <f>CHAR(34)&amp;VLOOKUP(C383,SOURCE!$S$3:$Z$2835,6,0)&amp;CHAR(34)</f>
        <v>#N/A</v>
      </c>
      <c r="F383" s="22" t="e">
        <f>VLOOKUP(C383,SOURCE!$S$3:$AA$2835,9,0)&amp;"           {"&amp;D383&amp;",   "&amp;E383&amp;"},"</f>
        <v>#N/A</v>
      </c>
      <c r="H383" t="b">
        <f>ISNA(VLOOKUP(J383,J707:J$823,1,0))</f>
        <v>1</v>
      </c>
      <c r="I383" s="27" t="e">
        <f>VLOOKUP(C383,SOURCE!S$6:Y$10014,7,0)</f>
        <v>#N/A</v>
      </c>
      <c r="J383" s="28" t="e">
        <f>VLOOKUP(C383,SOURCE!S$6:Y$10014,6,0)</f>
        <v>#N/A</v>
      </c>
      <c r="K383" s="30" t="e">
        <f t="shared" si="28"/>
        <v>#N/A</v>
      </c>
      <c r="L383" s="40" t="e">
        <f>VLOOKUP(C383,SOURCE!S$6:Y$10014,2,0)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VLOOKUP(C384,SOURCE!$S$3:$Z$2835,8,0)</f>
        <v>#N/A</v>
      </c>
      <c r="E384" s="26" t="e">
        <f>CHAR(34)&amp;VLOOKUP(C384,SOURCE!$S$3:$Z$2835,6,0)&amp;CHAR(34)</f>
        <v>#N/A</v>
      </c>
      <c r="F384" s="22" t="e">
        <f>VLOOKUP(C384,SOURCE!$S$3:$AA$2835,9,0)&amp;"           {"&amp;D384&amp;",   "&amp;E384&amp;"},"</f>
        <v>#N/A</v>
      </c>
      <c r="H384" t="b">
        <f>ISNA(VLOOKUP(J384,J708:J$823,1,0))</f>
        <v>1</v>
      </c>
      <c r="I384" s="27" t="e">
        <f>VLOOKUP(C384,SOURCE!S$6:Y$10014,7,0)</f>
        <v>#N/A</v>
      </c>
      <c r="J384" s="28" t="e">
        <f>VLOOKUP(C384,SOURCE!S$6:Y$10014,6,0)</f>
        <v>#N/A</v>
      </c>
      <c r="K384" s="30" t="e">
        <f t="shared" si="28"/>
        <v>#N/A</v>
      </c>
      <c r="L384" s="40" t="e">
        <f>VLOOKUP(C384,SOURCE!S$6:Y$10014,2,0)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VLOOKUP(C385,SOURCE!$S$3:$Z$2835,8,0)</f>
        <v>#N/A</v>
      </c>
      <c r="E385" s="26" t="e">
        <f>CHAR(34)&amp;VLOOKUP(C385,SOURCE!$S$3:$Z$2835,6,0)&amp;CHAR(34)</f>
        <v>#N/A</v>
      </c>
      <c r="F385" s="22" t="e">
        <f>VLOOKUP(C385,SOURCE!$S$3:$AA$2835,9,0)&amp;"           {"&amp;D385&amp;",   "&amp;E385&amp;"},"</f>
        <v>#N/A</v>
      </c>
      <c r="H385" t="b">
        <f>ISNA(VLOOKUP(J385,J709:J$823,1,0))</f>
        <v>1</v>
      </c>
      <c r="I385" s="27" t="e">
        <f>VLOOKUP(C385,SOURCE!S$6:Y$10014,7,0)</f>
        <v>#N/A</v>
      </c>
      <c r="J385" s="28" t="e">
        <f>VLOOKUP(C385,SOURCE!S$6:Y$10014,6,0)</f>
        <v>#N/A</v>
      </c>
      <c r="K385" s="30" t="e">
        <f t="shared" si="28"/>
        <v>#N/A</v>
      </c>
      <c r="L385" s="40" t="e">
        <f>VLOOKUP(C385,SOURCE!S$6:Y$10014,2,0)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VLOOKUP(C386,SOURCE!$S$3:$Z$2835,8,0)</f>
        <v>#N/A</v>
      </c>
      <c r="E386" s="26" t="e">
        <f>CHAR(34)&amp;VLOOKUP(C386,SOURCE!$S$3:$Z$2835,6,0)&amp;CHAR(34)</f>
        <v>#N/A</v>
      </c>
      <c r="F386" s="22" t="e">
        <f>VLOOKUP(C386,SOURCE!$S$3:$AA$2835,9,0)&amp;"           {"&amp;D386&amp;",   "&amp;E386&amp;"},"</f>
        <v>#N/A</v>
      </c>
      <c r="H386" t="b">
        <f>ISNA(VLOOKUP(J386,J710:J$823,1,0))</f>
        <v>1</v>
      </c>
      <c r="I386" s="27" t="e">
        <f>VLOOKUP(C386,SOURCE!S$6:Y$10014,7,0)</f>
        <v>#N/A</v>
      </c>
      <c r="J386" s="28" t="e">
        <f>VLOOKUP(C386,SOURCE!S$6:Y$10014,6,0)</f>
        <v>#N/A</v>
      </c>
      <c r="K386" s="30" t="e">
        <f t="shared" si="28"/>
        <v>#N/A</v>
      </c>
      <c r="L386" s="40" t="e">
        <f>VLOOKUP(C386,SOURCE!S$6:Y$10014,2,0)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VLOOKUP(C387,SOURCE!$S$3:$Z$2835,8,0)</f>
        <v>#N/A</v>
      </c>
      <c r="E387" s="26" t="e">
        <f>CHAR(34)&amp;VLOOKUP(C387,SOURCE!$S$3:$Z$2835,6,0)&amp;CHAR(34)</f>
        <v>#N/A</v>
      </c>
      <c r="F387" s="22" t="e">
        <f>VLOOKUP(C387,SOURCE!$S$3:$AA$2835,9,0)&amp;"           {"&amp;D387&amp;",   "&amp;E387&amp;"},"</f>
        <v>#N/A</v>
      </c>
      <c r="H387" t="b">
        <f>ISNA(VLOOKUP(J387,J711:J$823,1,0))</f>
        <v>1</v>
      </c>
      <c r="I387" s="27" t="e">
        <f>VLOOKUP(C387,SOURCE!S$6:Y$10014,7,0)</f>
        <v>#N/A</v>
      </c>
      <c r="J387" s="28" t="e">
        <f>VLOOKUP(C387,SOURCE!S$6:Y$10014,6,0)</f>
        <v>#N/A</v>
      </c>
      <c r="K387" s="30" t="e">
        <f t="shared" si="28"/>
        <v>#N/A</v>
      </c>
      <c r="L387" s="40" t="e">
        <f>VLOOKUP(C387,SOURCE!S$6:Y$10014,2,0)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VLOOKUP(C388,SOURCE!$S$3:$Z$2835,8,0)</f>
        <v>#N/A</v>
      </c>
      <c r="E388" s="26" t="e">
        <f>CHAR(34)&amp;VLOOKUP(C388,SOURCE!$S$3:$Z$2835,6,0)&amp;CHAR(34)</f>
        <v>#N/A</v>
      </c>
      <c r="F388" s="22" t="e">
        <f>VLOOKUP(C388,SOURCE!$S$3:$AA$2835,9,0)&amp;"           {"&amp;D388&amp;",   "&amp;E388&amp;"},"</f>
        <v>#N/A</v>
      </c>
      <c r="H388" t="b">
        <f>ISNA(VLOOKUP(J388,J712:J$823,1,0))</f>
        <v>1</v>
      </c>
      <c r="I388" s="27" t="e">
        <f>VLOOKUP(C388,SOURCE!S$6:Y$10014,7,0)</f>
        <v>#N/A</v>
      </c>
      <c r="J388" s="28" t="e">
        <f>VLOOKUP(C388,SOURCE!S$6:Y$10014,6,0)</f>
        <v>#N/A</v>
      </c>
      <c r="K388" s="30" t="e">
        <f t="shared" si="28"/>
        <v>#N/A</v>
      </c>
      <c r="L388" s="40" t="e">
        <f>VLOOKUP(C388,SOURCE!S$6:Y$10014,2,0)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VLOOKUP(C389,SOURCE!$S$3:$Z$2835,8,0)</f>
        <v>#N/A</v>
      </c>
      <c r="E389" s="26" t="e">
        <f>CHAR(34)&amp;VLOOKUP(C389,SOURCE!$S$3:$Z$2835,6,0)&amp;CHAR(34)</f>
        <v>#N/A</v>
      </c>
      <c r="F389" s="22" t="e">
        <f>VLOOKUP(C389,SOURCE!$S$3:$AA$2835,9,0)&amp;"           {"&amp;D389&amp;",   "&amp;E389&amp;"},"</f>
        <v>#N/A</v>
      </c>
      <c r="H389" t="b">
        <f>ISNA(VLOOKUP(J389,J713:J$823,1,0))</f>
        <v>1</v>
      </c>
      <c r="I389" s="27" t="e">
        <f>VLOOKUP(C389,SOURCE!S$6:Y$10014,7,0)</f>
        <v>#N/A</v>
      </c>
      <c r="J389" s="28" t="e">
        <f>VLOOKUP(C389,SOURCE!S$6:Y$10014,6,0)</f>
        <v>#N/A</v>
      </c>
      <c r="K389" s="30" t="e">
        <f t="shared" si="28"/>
        <v>#N/A</v>
      </c>
      <c r="L389" s="40" t="e">
        <f>VLOOKUP(C389,SOURCE!S$6:Y$10014,2,0)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VLOOKUP(C390,SOURCE!$S$3:$Z$2835,8,0)</f>
        <v>#N/A</v>
      </c>
      <c r="E390" s="26" t="e">
        <f>CHAR(34)&amp;VLOOKUP(C390,SOURCE!$S$3:$Z$2835,6,0)&amp;CHAR(34)</f>
        <v>#N/A</v>
      </c>
      <c r="F390" s="22" t="e">
        <f>VLOOKUP(C390,SOURCE!$S$3:$AA$2835,9,0)&amp;"           {"&amp;D390&amp;",   "&amp;E390&amp;"},"</f>
        <v>#N/A</v>
      </c>
      <c r="H390" t="b">
        <f>ISNA(VLOOKUP(J390,J714:J$823,1,0))</f>
        <v>1</v>
      </c>
      <c r="I390" s="27" t="e">
        <f>VLOOKUP(C390,SOURCE!S$6:Y$10014,7,0)</f>
        <v>#N/A</v>
      </c>
      <c r="J390" s="28" t="e">
        <f>VLOOKUP(C390,SOURCE!S$6:Y$10014,6,0)</f>
        <v>#N/A</v>
      </c>
      <c r="K390" s="30" t="e">
        <f t="shared" si="28"/>
        <v>#N/A</v>
      </c>
      <c r="L390" s="40" t="e">
        <f>VLOOKUP(C390,SOURCE!S$6:Y$10014,2,0)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VLOOKUP(C391,SOURCE!$S$3:$Z$2835,8,0)</f>
        <v>#N/A</v>
      </c>
      <c r="E391" s="26" t="e">
        <f>CHAR(34)&amp;VLOOKUP(C391,SOURCE!$S$3:$Z$2835,6,0)&amp;CHAR(34)</f>
        <v>#N/A</v>
      </c>
      <c r="F391" s="22" t="e">
        <f>VLOOKUP(C391,SOURCE!$S$3:$AA$2835,9,0)&amp;"           {"&amp;D391&amp;",   "&amp;E391&amp;"},"</f>
        <v>#N/A</v>
      </c>
      <c r="H391" t="b">
        <f>ISNA(VLOOKUP(J391,J715:J$823,1,0))</f>
        <v>1</v>
      </c>
      <c r="I391" s="27" t="e">
        <f>VLOOKUP(C391,SOURCE!S$6:Y$10014,7,0)</f>
        <v>#N/A</v>
      </c>
      <c r="J391" s="28" t="e">
        <f>VLOOKUP(C391,SOURCE!S$6:Y$10014,6,0)</f>
        <v>#N/A</v>
      </c>
      <c r="K391" s="30" t="e">
        <f t="shared" si="28"/>
        <v>#N/A</v>
      </c>
      <c r="L391" s="40" t="e">
        <f>VLOOKUP(C391,SOURCE!S$6:Y$10014,2,0)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VLOOKUP(C392,SOURCE!$S$3:$Z$2835,8,0)</f>
        <v>#N/A</v>
      </c>
      <c r="E392" s="26" t="e">
        <f>CHAR(34)&amp;VLOOKUP(C392,SOURCE!$S$3:$Z$2835,6,0)&amp;CHAR(34)</f>
        <v>#N/A</v>
      </c>
      <c r="F392" s="22" t="e">
        <f>VLOOKUP(C392,SOURCE!$S$3:$AA$2835,9,0)&amp;"           {"&amp;D392&amp;",   "&amp;E392&amp;"},"</f>
        <v>#N/A</v>
      </c>
      <c r="H392" t="b">
        <f>ISNA(VLOOKUP(J392,J716:J$823,1,0))</f>
        <v>1</v>
      </c>
      <c r="I392" s="27" t="e">
        <f>VLOOKUP(C392,SOURCE!S$6:Y$10014,7,0)</f>
        <v>#N/A</v>
      </c>
      <c r="J392" s="28" t="e">
        <f>VLOOKUP(C392,SOURCE!S$6:Y$10014,6,0)</f>
        <v>#N/A</v>
      </c>
      <c r="K392" s="30" t="e">
        <f t="shared" si="28"/>
        <v>#N/A</v>
      </c>
      <c r="L392" s="40" t="e">
        <f>VLOOKUP(C392,SOURCE!S$6:Y$10014,2,0)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VLOOKUP(C393,SOURCE!$S$3:$Z$2835,8,0)</f>
        <v>#N/A</v>
      </c>
      <c r="E393" s="26" t="e">
        <f>CHAR(34)&amp;VLOOKUP(C393,SOURCE!$S$3:$Z$2835,6,0)&amp;CHAR(34)</f>
        <v>#N/A</v>
      </c>
      <c r="F393" s="22" t="e">
        <f>VLOOKUP(C393,SOURCE!$S$3:$AA$2835,9,0)&amp;"           {"&amp;D393&amp;",   "&amp;E393&amp;"},"</f>
        <v>#N/A</v>
      </c>
      <c r="H393" t="b">
        <f>ISNA(VLOOKUP(J393,J717:J$823,1,0))</f>
        <v>1</v>
      </c>
      <c r="I393" s="27" t="e">
        <f>VLOOKUP(C393,SOURCE!S$6:Y$10014,7,0)</f>
        <v>#N/A</v>
      </c>
      <c r="J393" s="28" t="e">
        <f>VLOOKUP(C393,SOURCE!S$6:Y$10014,6,0)</f>
        <v>#N/A</v>
      </c>
      <c r="K393" s="30" t="e">
        <f t="shared" si="28"/>
        <v>#N/A</v>
      </c>
      <c r="L393" s="40" t="e">
        <f>VLOOKUP(C393,SOURCE!S$6:Y$10014,2,0)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VLOOKUP(C394,SOURCE!$S$3:$Z$2835,8,0)</f>
        <v>#N/A</v>
      </c>
      <c r="E394" s="26" t="e">
        <f>CHAR(34)&amp;VLOOKUP(C394,SOURCE!$S$3:$Z$2835,6,0)&amp;CHAR(34)</f>
        <v>#N/A</v>
      </c>
      <c r="F394" s="22" t="e">
        <f>VLOOKUP(C394,SOURCE!$S$3:$AA$2835,9,0)&amp;"           {"&amp;D394&amp;",   "&amp;E394&amp;"},"</f>
        <v>#N/A</v>
      </c>
      <c r="H394" t="b">
        <f>ISNA(VLOOKUP(J394,J718:J$823,1,0))</f>
        <v>1</v>
      </c>
      <c r="I394" s="27" t="e">
        <f>VLOOKUP(C394,SOURCE!S$6:Y$10014,7,0)</f>
        <v>#N/A</v>
      </c>
      <c r="J394" s="28" t="e">
        <f>VLOOKUP(C394,SOURCE!S$6:Y$10014,6,0)</f>
        <v>#N/A</v>
      </c>
      <c r="K394" s="30" t="e">
        <f t="shared" si="28"/>
        <v>#N/A</v>
      </c>
      <c r="L394" s="40" t="e">
        <f>VLOOKUP(C394,SOURCE!S$6:Y$10014,2,0)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VLOOKUP(C395,SOURCE!$S$3:$Z$2835,8,0)</f>
        <v>#N/A</v>
      </c>
      <c r="E395" s="26" t="e">
        <f>CHAR(34)&amp;VLOOKUP(C395,SOURCE!$S$3:$Z$2835,6,0)&amp;CHAR(34)</f>
        <v>#N/A</v>
      </c>
      <c r="F395" s="22" t="e">
        <f>VLOOKUP(C395,SOURCE!$S$3:$AA$2835,9,0)&amp;"           {"&amp;D395&amp;",   "&amp;E395&amp;"},"</f>
        <v>#N/A</v>
      </c>
      <c r="H395" t="b">
        <f>ISNA(VLOOKUP(J395,J719:J$823,1,0))</f>
        <v>1</v>
      </c>
      <c r="I395" s="27" t="e">
        <f>VLOOKUP(C395,SOURCE!S$6:Y$10014,7,0)</f>
        <v>#N/A</v>
      </c>
      <c r="J395" s="28" t="e">
        <f>VLOOKUP(C395,SOURCE!S$6:Y$10014,6,0)</f>
        <v>#N/A</v>
      </c>
      <c r="K395" s="30" t="e">
        <f t="shared" si="28"/>
        <v>#N/A</v>
      </c>
      <c r="L395" s="40" t="e">
        <f>VLOOKUP(C395,SOURCE!S$6:Y$10014,2,0)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VLOOKUP(C396,SOURCE!$S$3:$Z$2835,8,0)</f>
        <v>#N/A</v>
      </c>
      <c r="E396" s="26" t="e">
        <f>CHAR(34)&amp;VLOOKUP(C396,SOURCE!$S$3:$Z$2835,6,0)&amp;CHAR(34)</f>
        <v>#N/A</v>
      </c>
      <c r="F396" s="22" t="e">
        <f>VLOOKUP(C396,SOURCE!$S$3:$AA$2835,9,0)&amp;"           {"&amp;D396&amp;",   "&amp;E396&amp;"},"</f>
        <v>#N/A</v>
      </c>
      <c r="H396" t="b">
        <f>ISNA(VLOOKUP(J396,J720:J$823,1,0))</f>
        <v>1</v>
      </c>
      <c r="I396" s="27" t="e">
        <f>VLOOKUP(C396,SOURCE!S$6:Y$10014,7,0)</f>
        <v>#N/A</v>
      </c>
      <c r="J396" s="28" t="e">
        <f>VLOOKUP(C396,SOURCE!S$6:Y$10014,6,0)</f>
        <v>#N/A</v>
      </c>
      <c r="K396" s="30" t="e">
        <f t="shared" si="28"/>
        <v>#N/A</v>
      </c>
      <c r="L396" s="40" t="e">
        <f>VLOOKUP(C396,SOURCE!S$6:Y$10014,2,0)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VLOOKUP(C397,SOURCE!$S$3:$Z$2835,8,0)</f>
        <v>#N/A</v>
      </c>
      <c r="E397" s="26" t="e">
        <f>CHAR(34)&amp;VLOOKUP(C397,SOURCE!$S$3:$Z$2835,6,0)&amp;CHAR(34)</f>
        <v>#N/A</v>
      </c>
      <c r="F397" s="22" t="e">
        <f>VLOOKUP(C397,SOURCE!$S$3:$AA$2835,9,0)&amp;"           {"&amp;D397&amp;",   "&amp;E397&amp;"},"</f>
        <v>#N/A</v>
      </c>
      <c r="H397" t="b">
        <f>ISNA(VLOOKUP(J397,J721:J$823,1,0))</f>
        <v>1</v>
      </c>
      <c r="I397" s="27" t="e">
        <f>VLOOKUP(C397,SOURCE!S$6:Y$10014,7,0)</f>
        <v>#N/A</v>
      </c>
      <c r="J397" s="28" t="e">
        <f>VLOOKUP(C397,SOURCE!S$6:Y$10014,6,0)</f>
        <v>#N/A</v>
      </c>
      <c r="K397" s="30" t="e">
        <f t="shared" si="28"/>
        <v>#N/A</v>
      </c>
      <c r="L397" s="40" t="e">
        <f>VLOOKUP(C397,SOURCE!S$6:Y$10014,2,0)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VLOOKUP(C398,SOURCE!$S$3:$Z$2835,8,0)</f>
        <v>#N/A</v>
      </c>
      <c r="E398" s="26" t="e">
        <f>CHAR(34)&amp;VLOOKUP(C398,SOURCE!$S$3:$Z$2835,6,0)&amp;CHAR(34)</f>
        <v>#N/A</v>
      </c>
      <c r="F398" s="22" t="e">
        <f>VLOOKUP(C398,SOURCE!$S$3:$AA$2835,9,0)&amp;"           {"&amp;D398&amp;",   "&amp;E398&amp;"},"</f>
        <v>#N/A</v>
      </c>
      <c r="H398" t="b">
        <f>ISNA(VLOOKUP(J398,J722:J$823,1,0))</f>
        <v>1</v>
      </c>
      <c r="I398" s="27" t="e">
        <f>VLOOKUP(C398,SOURCE!S$6:Y$10014,7,0)</f>
        <v>#N/A</v>
      </c>
      <c r="J398" s="28" t="e">
        <f>VLOOKUP(C398,SOURCE!S$6:Y$10014,6,0)</f>
        <v>#N/A</v>
      </c>
      <c r="K398" s="30" t="e">
        <f t="shared" si="28"/>
        <v>#N/A</v>
      </c>
      <c r="L398" s="40" t="e">
        <f>VLOOKUP(C398,SOURCE!S$6:Y$10014,2,0)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VLOOKUP(C399,SOURCE!$S$3:$Z$2835,8,0)</f>
        <v>#N/A</v>
      </c>
      <c r="E399" s="26" t="e">
        <f>CHAR(34)&amp;VLOOKUP(C399,SOURCE!$S$3:$Z$2835,6,0)&amp;CHAR(34)</f>
        <v>#N/A</v>
      </c>
      <c r="F399" s="22" t="e">
        <f>VLOOKUP(C399,SOURCE!$S$3:$AA$2835,9,0)&amp;"           {"&amp;D399&amp;",   "&amp;E399&amp;"},"</f>
        <v>#N/A</v>
      </c>
      <c r="H399" t="b">
        <f>ISNA(VLOOKUP(J399,J723:J$823,1,0))</f>
        <v>1</v>
      </c>
      <c r="I399" s="27" t="e">
        <f>VLOOKUP(C399,SOURCE!S$6:Y$10014,7,0)</f>
        <v>#N/A</v>
      </c>
      <c r="J399" s="28" t="e">
        <f>VLOOKUP(C399,SOURCE!S$6:Y$10014,6,0)</f>
        <v>#N/A</v>
      </c>
      <c r="K399" s="30" t="e">
        <f t="shared" si="28"/>
        <v>#N/A</v>
      </c>
      <c r="L399" s="40" t="e">
        <f>VLOOKUP(C399,SOURCE!S$6:Y$10014,2,0)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VLOOKUP(C400,SOURCE!$S$3:$Z$2835,8,0)</f>
        <v>#N/A</v>
      </c>
      <c r="E400" s="26" t="e">
        <f>CHAR(34)&amp;VLOOKUP(C400,SOURCE!$S$3:$Z$2835,6,0)&amp;CHAR(34)</f>
        <v>#N/A</v>
      </c>
      <c r="F400" s="22" t="e">
        <f>VLOOKUP(C400,SOURCE!$S$3:$AA$2835,9,0)&amp;"           {"&amp;D400&amp;",   "&amp;E400&amp;"},"</f>
        <v>#N/A</v>
      </c>
      <c r="H400" t="b">
        <f>ISNA(VLOOKUP(J400,J724:J$823,1,0))</f>
        <v>1</v>
      </c>
      <c r="I400" s="27" t="e">
        <f>VLOOKUP(C400,SOURCE!S$6:Y$10014,7,0)</f>
        <v>#N/A</v>
      </c>
      <c r="J400" s="28" t="e">
        <f>VLOOKUP(C400,SOURCE!S$6:Y$10014,6,0)</f>
        <v>#N/A</v>
      </c>
      <c r="K400" s="30" t="e">
        <f t="shared" si="28"/>
        <v>#N/A</v>
      </c>
      <c r="L400" s="40" t="e">
        <f>VLOOKUP(C400,SOURCE!S$6:Y$10014,2,0)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VLOOKUP(C401,SOURCE!$S$3:$Z$2835,8,0)</f>
        <v>#N/A</v>
      </c>
      <c r="E401" s="26" t="e">
        <f>CHAR(34)&amp;VLOOKUP(C401,SOURCE!$S$3:$Z$2835,6,0)&amp;CHAR(34)</f>
        <v>#N/A</v>
      </c>
      <c r="F401" s="22" t="e">
        <f>VLOOKUP(C401,SOURCE!$S$3:$AA$2835,9,0)&amp;"           {"&amp;D401&amp;",   "&amp;E401&amp;"},"</f>
        <v>#N/A</v>
      </c>
      <c r="H401" t="b">
        <f>ISNA(VLOOKUP(J401,J725:J$823,1,0))</f>
        <v>1</v>
      </c>
      <c r="I401" s="27" t="e">
        <f>VLOOKUP(C401,SOURCE!S$6:Y$10014,7,0)</f>
        <v>#N/A</v>
      </c>
      <c r="J401" s="28" t="e">
        <f>VLOOKUP(C401,SOURCE!S$6:Y$10014,6,0)</f>
        <v>#N/A</v>
      </c>
      <c r="K401" s="30" t="e">
        <f t="shared" si="28"/>
        <v>#N/A</v>
      </c>
      <c r="L401" s="40" t="e">
        <f>VLOOKUP(C401,SOURCE!S$6:Y$10014,2,0)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VLOOKUP(C402,SOURCE!$S$3:$Z$2835,8,0)</f>
        <v>#N/A</v>
      </c>
      <c r="E402" s="26" t="e">
        <f>CHAR(34)&amp;VLOOKUP(C402,SOURCE!$S$3:$Z$2835,6,0)&amp;CHAR(34)</f>
        <v>#N/A</v>
      </c>
      <c r="F402" s="22" t="e">
        <f>VLOOKUP(C402,SOURCE!$S$3:$AA$2835,9,0)&amp;"           {"&amp;D402&amp;",   "&amp;E402&amp;"},"</f>
        <v>#N/A</v>
      </c>
      <c r="H402" t="b">
        <f>ISNA(VLOOKUP(J402,J726:J$823,1,0))</f>
        <v>1</v>
      </c>
      <c r="I402" s="27" t="e">
        <f>VLOOKUP(C402,SOURCE!S$6:Y$10014,7,0)</f>
        <v>#N/A</v>
      </c>
      <c r="J402" s="28" t="e">
        <f>VLOOKUP(C402,SOURCE!S$6:Y$10014,6,0)</f>
        <v>#N/A</v>
      </c>
      <c r="K402" s="30" t="e">
        <f t="shared" si="28"/>
        <v>#N/A</v>
      </c>
      <c r="L402" s="40" t="e">
        <f>VLOOKUP(C402,SOURCE!S$6:Y$10014,2,0)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VLOOKUP(C403,SOURCE!$S$3:$Z$2835,8,0)</f>
        <v>#N/A</v>
      </c>
      <c r="E403" s="26" t="e">
        <f>CHAR(34)&amp;VLOOKUP(C403,SOURCE!$S$3:$Z$2835,6,0)&amp;CHAR(34)</f>
        <v>#N/A</v>
      </c>
      <c r="F403" s="22" t="e">
        <f>VLOOKUP(C403,SOURCE!$S$3:$AA$2835,9,0)&amp;"           {"&amp;D403&amp;",   "&amp;E403&amp;"},"</f>
        <v>#N/A</v>
      </c>
      <c r="H403" t="b">
        <f>ISNA(VLOOKUP(J403,J727:J$823,1,0))</f>
        <v>1</v>
      </c>
      <c r="I403" s="27" t="e">
        <f>VLOOKUP(C403,SOURCE!S$6:Y$10014,7,0)</f>
        <v>#N/A</v>
      </c>
      <c r="J403" s="28" t="e">
        <f>VLOOKUP(C403,SOURCE!S$6:Y$10014,6,0)</f>
        <v>#N/A</v>
      </c>
      <c r="K403" s="30" t="e">
        <f t="shared" si="28"/>
        <v>#N/A</v>
      </c>
      <c r="L403" s="40" t="e">
        <f>VLOOKUP(C403,SOURCE!S$6:Y$10014,2,0)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VLOOKUP(C404,SOURCE!$S$3:$Z$2835,8,0)</f>
        <v>#N/A</v>
      </c>
      <c r="E404" s="26" t="e">
        <f>CHAR(34)&amp;VLOOKUP(C404,SOURCE!$S$3:$Z$2835,6,0)&amp;CHAR(34)</f>
        <v>#N/A</v>
      </c>
      <c r="F404" s="22" t="e">
        <f>VLOOKUP(C404,SOURCE!$S$3:$AA$2835,9,0)&amp;"           {"&amp;D404&amp;",   "&amp;E404&amp;"},"</f>
        <v>#N/A</v>
      </c>
      <c r="H404" t="b">
        <f>ISNA(VLOOKUP(J404,J728:J$823,1,0))</f>
        <v>1</v>
      </c>
      <c r="I404" s="27" t="e">
        <f>VLOOKUP(C404,SOURCE!S$6:Y$10014,7,0)</f>
        <v>#N/A</v>
      </c>
      <c r="J404" s="28" t="e">
        <f>VLOOKUP(C404,SOURCE!S$6:Y$10014,6,0)</f>
        <v>#N/A</v>
      </c>
      <c r="K404" s="30" t="e">
        <f t="shared" si="28"/>
        <v>#N/A</v>
      </c>
      <c r="L404" s="40" t="e">
        <f>VLOOKUP(C404,SOURCE!S$6:Y$10014,2,0)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VLOOKUP(C405,SOURCE!$S$3:$Z$2835,8,0)</f>
        <v>#N/A</v>
      </c>
      <c r="E405" s="26" t="e">
        <f>CHAR(34)&amp;VLOOKUP(C405,SOURCE!$S$3:$Z$2835,6,0)&amp;CHAR(34)</f>
        <v>#N/A</v>
      </c>
      <c r="F405" s="22" t="e">
        <f>VLOOKUP(C405,SOURCE!$S$3:$AA$2835,9,0)&amp;"           {"&amp;D405&amp;",   "&amp;E405&amp;"},"</f>
        <v>#N/A</v>
      </c>
      <c r="H405" t="b">
        <f>ISNA(VLOOKUP(J405,J729:J$823,1,0))</f>
        <v>1</v>
      </c>
      <c r="I405" s="27" t="e">
        <f>VLOOKUP(C405,SOURCE!S$6:Y$10014,7,0)</f>
        <v>#N/A</v>
      </c>
      <c r="J405" s="28" t="e">
        <f>VLOOKUP(C405,SOURCE!S$6:Y$10014,6,0)</f>
        <v>#N/A</v>
      </c>
      <c r="K405" s="30" t="e">
        <f t="shared" si="28"/>
        <v>#N/A</v>
      </c>
      <c r="L405" s="40" t="e">
        <f>VLOOKUP(C405,SOURCE!S$6:Y$10014,2,0)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VLOOKUP(C406,SOURCE!$S$3:$Z$2835,8,0)</f>
        <v>#N/A</v>
      </c>
      <c r="E406" s="26" t="e">
        <f>CHAR(34)&amp;VLOOKUP(C406,SOURCE!$S$3:$Z$2835,6,0)&amp;CHAR(34)</f>
        <v>#N/A</v>
      </c>
      <c r="F406" s="22" t="e">
        <f>VLOOKUP(C406,SOURCE!$S$3:$AA$2835,9,0)&amp;"           {"&amp;D406&amp;",   "&amp;E406&amp;"},"</f>
        <v>#N/A</v>
      </c>
      <c r="H406" t="b">
        <f>ISNA(VLOOKUP(J406,J730:J$823,1,0))</f>
        <v>1</v>
      </c>
      <c r="I406" s="27" t="e">
        <f>VLOOKUP(C406,SOURCE!S$6:Y$10014,7,0)</f>
        <v>#N/A</v>
      </c>
      <c r="J406" s="28" t="e">
        <f>VLOOKUP(C406,SOURCE!S$6:Y$10014,6,0)</f>
        <v>#N/A</v>
      </c>
      <c r="K406" s="30" t="e">
        <f t="shared" si="28"/>
        <v>#N/A</v>
      </c>
      <c r="L406" s="40" t="e">
        <f>VLOOKUP(C406,SOURCE!S$6:Y$10014,2,0)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VLOOKUP(C407,SOURCE!$S$3:$Z$2835,8,0)</f>
        <v>#N/A</v>
      </c>
      <c r="E407" s="26" t="e">
        <f>CHAR(34)&amp;VLOOKUP(C407,SOURCE!$S$3:$Z$2835,6,0)&amp;CHAR(34)</f>
        <v>#N/A</v>
      </c>
      <c r="F407" s="22" t="e">
        <f>VLOOKUP(C407,SOURCE!$S$3:$AA$2835,9,0)&amp;"           {"&amp;D407&amp;",   "&amp;E407&amp;"},"</f>
        <v>#N/A</v>
      </c>
      <c r="H407" t="b">
        <f>ISNA(VLOOKUP(J407,J731:J$823,1,0))</f>
        <v>1</v>
      </c>
      <c r="I407" s="27" t="e">
        <f>VLOOKUP(C407,SOURCE!S$6:Y$10014,7,0)</f>
        <v>#N/A</v>
      </c>
      <c r="J407" s="28" t="e">
        <f>VLOOKUP(C407,SOURCE!S$6:Y$10014,6,0)</f>
        <v>#N/A</v>
      </c>
      <c r="K407" s="30" t="e">
        <f t="shared" si="28"/>
        <v>#N/A</v>
      </c>
      <c r="L407" s="40" t="e">
        <f>VLOOKUP(C407,SOURCE!S$6:Y$10014,2,0)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VLOOKUP(C408,SOURCE!$S$3:$Z$2835,8,0)</f>
        <v>#N/A</v>
      </c>
      <c r="E408" s="26" t="e">
        <f>CHAR(34)&amp;VLOOKUP(C408,SOURCE!$S$3:$Z$2835,6,0)&amp;CHAR(34)</f>
        <v>#N/A</v>
      </c>
      <c r="F408" s="22" t="e">
        <f>VLOOKUP(C408,SOURCE!$S$3:$AA$2835,9,0)&amp;"           {"&amp;D408&amp;",   "&amp;E408&amp;"},"</f>
        <v>#N/A</v>
      </c>
      <c r="H408" t="b">
        <f>ISNA(VLOOKUP(J408,J732:J$823,1,0))</f>
        <v>1</v>
      </c>
      <c r="I408" s="27" t="e">
        <f>VLOOKUP(C408,SOURCE!S$6:Y$10014,7,0)</f>
        <v>#N/A</v>
      </c>
      <c r="J408" s="28" t="e">
        <f>VLOOKUP(C408,SOURCE!S$6:Y$10014,6,0)</f>
        <v>#N/A</v>
      </c>
      <c r="K408" s="30" t="e">
        <f t="shared" si="28"/>
        <v>#N/A</v>
      </c>
      <c r="L408" s="40" t="e">
        <f>VLOOKUP(C408,SOURCE!S$6:Y$10014,2,0)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VLOOKUP(C409,SOURCE!$S$3:$Z$2835,8,0)</f>
        <v>#N/A</v>
      </c>
      <c r="E409" s="26" t="e">
        <f>CHAR(34)&amp;VLOOKUP(C409,SOURCE!$S$3:$Z$2835,6,0)&amp;CHAR(34)</f>
        <v>#N/A</v>
      </c>
      <c r="F409" s="22" t="e">
        <f>VLOOKUP(C409,SOURCE!$S$3:$AA$2835,9,0)&amp;"           {"&amp;D409&amp;",   "&amp;E409&amp;"},"</f>
        <v>#N/A</v>
      </c>
      <c r="H409" t="b">
        <f>ISNA(VLOOKUP(J409,J733:J$823,1,0))</f>
        <v>1</v>
      </c>
      <c r="I409" s="27" t="e">
        <f>VLOOKUP(C409,SOURCE!S$6:Y$10014,7,0)</f>
        <v>#N/A</v>
      </c>
      <c r="J409" s="28" t="e">
        <f>VLOOKUP(C409,SOURCE!S$6:Y$10014,6,0)</f>
        <v>#N/A</v>
      </c>
      <c r="K409" s="30" t="e">
        <f t="shared" si="28"/>
        <v>#N/A</v>
      </c>
      <c r="L409" s="40" t="e">
        <f>VLOOKUP(C409,SOURCE!S$6:Y$10014,2,0)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VLOOKUP(C410,SOURCE!$S$3:$Z$2835,8,0)</f>
        <v>#N/A</v>
      </c>
      <c r="E410" s="26" t="e">
        <f>CHAR(34)&amp;VLOOKUP(C410,SOURCE!$S$3:$Z$2835,6,0)&amp;CHAR(34)</f>
        <v>#N/A</v>
      </c>
      <c r="F410" s="22" t="e">
        <f>VLOOKUP(C410,SOURCE!$S$3:$AA$2835,9,0)&amp;"           {"&amp;D410&amp;",   "&amp;E410&amp;"},"</f>
        <v>#N/A</v>
      </c>
      <c r="H410" t="b">
        <f>ISNA(VLOOKUP(J410,J734:J$823,1,0))</f>
        <v>1</v>
      </c>
      <c r="I410" s="27" t="e">
        <f>VLOOKUP(C410,SOURCE!S$6:Y$10014,7,0)</f>
        <v>#N/A</v>
      </c>
      <c r="J410" s="28" t="e">
        <f>VLOOKUP(C410,SOURCE!S$6:Y$10014,6,0)</f>
        <v>#N/A</v>
      </c>
      <c r="K410" s="30" t="e">
        <f t="shared" si="28"/>
        <v>#N/A</v>
      </c>
      <c r="L410" s="40" t="e">
        <f>VLOOKUP(C410,SOURCE!S$6:Y$10014,2,0)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VLOOKUP(C411,SOURCE!$S$3:$Z$2835,8,0)</f>
        <v>#N/A</v>
      </c>
      <c r="E411" s="26" t="e">
        <f>CHAR(34)&amp;VLOOKUP(C411,SOURCE!$S$3:$Z$2835,6,0)&amp;CHAR(34)</f>
        <v>#N/A</v>
      </c>
      <c r="F411" s="22" t="e">
        <f>VLOOKUP(C411,SOURCE!$S$3:$AA$2835,9,0)&amp;"           {"&amp;D411&amp;",   "&amp;E411&amp;"},"</f>
        <v>#N/A</v>
      </c>
      <c r="H411" t="b">
        <f>ISNA(VLOOKUP(J411,J735:J$823,1,0))</f>
        <v>1</v>
      </c>
      <c r="I411" s="27" t="e">
        <f>VLOOKUP(C411,SOURCE!S$6:Y$10014,7,0)</f>
        <v>#N/A</v>
      </c>
      <c r="J411" s="28" t="e">
        <f>VLOOKUP(C411,SOURCE!S$6:Y$10014,6,0)</f>
        <v>#N/A</v>
      </c>
      <c r="K411" s="30" t="e">
        <f t="shared" si="28"/>
        <v>#N/A</v>
      </c>
      <c r="L411" s="40" t="e">
        <f>VLOOKUP(C411,SOURCE!S$6:Y$10014,2,0)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VLOOKUP(C412,SOURCE!$S$3:$Z$2835,8,0)</f>
        <v>#N/A</v>
      </c>
      <c r="E412" s="26" t="e">
        <f>CHAR(34)&amp;VLOOKUP(C412,SOURCE!$S$3:$Z$2835,6,0)&amp;CHAR(34)</f>
        <v>#N/A</v>
      </c>
      <c r="F412" s="22" t="e">
        <f>VLOOKUP(C412,SOURCE!$S$3:$AA$2835,9,0)&amp;"           {"&amp;D412&amp;",   "&amp;E412&amp;"},"</f>
        <v>#N/A</v>
      </c>
      <c r="H412" t="b">
        <f>ISNA(VLOOKUP(J412,J736:J$823,1,0))</f>
        <v>1</v>
      </c>
      <c r="I412" s="27" t="e">
        <f>VLOOKUP(C412,SOURCE!S$6:Y$10014,7,0)</f>
        <v>#N/A</v>
      </c>
      <c r="J412" s="28" t="e">
        <f>VLOOKUP(C412,SOURCE!S$6:Y$10014,6,0)</f>
        <v>#N/A</v>
      </c>
      <c r="K412" s="30" t="e">
        <f t="shared" si="28"/>
        <v>#N/A</v>
      </c>
      <c r="L412" s="40" t="e">
        <f>VLOOKUP(C412,SOURCE!S$6:Y$10014,2,0)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VLOOKUP(C413,SOURCE!$S$3:$Z$2835,8,0)</f>
        <v>#N/A</v>
      </c>
      <c r="E413" s="26" t="e">
        <f>CHAR(34)&amp;VLOOKUP(C413,SOURCE!$S$3:$Z$2835,6,0)&amp;CHAR(34)</f>
        <v>#N/A</v>
      </c>
      <c r="F413" s="22" t="e">
        <f>VLOOKUP(C413,SOURCE!$S$3:$AA$2835,9,0)&amp;"           {"&amp;D413&amp;",   "&amp;E413&amp;"},"</f>
        <v>#N/A</v>
      </c>
      <c r="H413" t="b">
        <f>ISNA(VLOOKUP(J413,J737:J$823,1,0))</f>
        <v>1</v>
      </c>
      <c r="I413" s="27" t="e">
        <f>VLOOKUP(C413,SOURCE!S$6:Y$10014,7,0)</f>
        <v>#N/A</v>
      </c>
      <c r="J413" s="28" t="e">
        <f>VLOOKUP(C413,SOURCE!S$6:Y$10014,6,0)</f>
        <v>#N/A</v>
      </c>
      <c r="K413" s="30" t="e">
        <f t="shared" si="28"/>
        <v>#N/A</v>
      </c>
      <c r="L413" s="40" t="e">
        <f>VLOOKUP(C413,SOURCE!S$6:Y$10014,2,0)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VLOOKUP(C414,SOURCE!$S$3:$Z$2835,8,0)</f>
        <v>#N/A</v>
      </c>
      <c r="E414" s="26" t="e">
        <f>CHAR(34)&amp;VLOOKUP(C414,SOURCE!$S$3:$Z$2835,6,0)&amp;CHAR(34)</f>
        <v>#N/A</v>
      </c>
      <c r="F414" s="22" t="e">
        <f>VLOOKUP(C414,SOURCE!$S$3:$AA$2835,9,0)&amp;"           {"&amp;D414&amp;",   "&amp;E414&amp;"},"</f>
        <v>#N/A</v>
      </c>
      <c r="H414" t="b">
        <f>ISNA(VLOOKUP(J414,J738:J$823,1,0))</f>
        <v>1</v>
      </c>
      <c r="I414" s="27" t="e">
        <f>VLOOKUP(C414,SOURCE!S$6:Y$10014,7,0)</f>
        <v>#N/A</v>
      </c>
      <c r="J414" s="28" t="e">
        <f>VLOOKUP(C414,SOURCE!S$6:Y$10014,6,0)</f>
        <v>#N/A</v>
      </c>
      <c r="K414" s="30" t="e">
        <f t="shared" si="28"/>
        <v>#N/A</v>
      </c>
      <c r="L414" s="40" t="e">
        <f>VLOOKUP(C414,SOURCE!S$6:Y$10014,2,0)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VLOOKUP(C415,SOURCE!$S$3:$Z$2835,8,0)</f>
        <v>#N/A</v>
      </c>
      <c r="E415" s="26" t="e">
        <f>CHAR(34)&amp;VLOOKUP(C415,SOURCE!$S$3:$Z$2835,6,0)&amp;CHAR(34)</f>
        <v>#N/A</v>
      </c>
      <c r="F415" s="22" t="e">
        <f>VLOOKUP(C415,SOURCE!$S$3:$AA$2835,9,0)&amp;"           {"&amp;D415&amp;",   "&amp;E415&amp;"},"</f>
        <v>#N/A</v>
      </c>
      <c r="H415" t="b">
        <f>ISNA(VLOOKUP(J415,J739:J$823,1,0))</f>
        <v>1</v>
      </c>
      <c r="I415" s="27" t="e">
        <f>VLOOKUP(C415,SOURCE!S$6:Y$10014,7,0)</f>
        <v>#N/A</v>
      </c>
      <c r="J415" s="28" t="e">
        <f>VLOOKUP(C415,SOURCE!S$6:Y$10014,6,0)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VLOOKUP(C415,SOURCE!S$6:Y$10014,2,0)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VLOOKUP(C416,SOURCE!$S$3:$Z$2835,8,0)</f>
        <v>#N/A</v>
      </c>
      <c r="E416" s="26" t="e">
        <f>CHAR(34)&amp;VLOOKUP(C416,SOURCE!$S$3:$Z$2835,6,0)&amp;CHAR(34)</f>
        <v>#N/A</v>
      </c>
      <c r="F416" s="22" t="e">
        <f>VLOOKUP(C416,SOURCE!$S$3:$AA$2835,9,0)&amp;"           {"&amp;D416&amp;",   "&amp;E416&amp;"},"</f>
        <v>#N/A</v>
      </c>
      <c r="H416" t="b">
        <f>ISNA(VLOOKUP(J416,J740:J$823,1,0))</f>
        <v>1</v>
      </c>
      <c r="I416" s="27" t="e">
        <f>VLOOKUP(C416,SOURCE!S$6:Y$10014,7,0)</f>
        <v>#N/A</v>
      </c>
      <c r="J416" s="28" t="e">
        <f>VLOOKUP(C416,SOURCE!S$6:Y$10014,6,0)</f>
        <v>#N/A</v>
      </c>
      <c r="K416" s="30" t="e">
        <f t="shared" si="32"/>
        <v>#N/A</v>
      </c>
      <c r="L416" s="40" t="e">
        <f>VLOOKUP(C416,SOURCE!S$6:Y$10014,2,0)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VLOOKUP(C417,SOURCE!$S$3:$Z$2835,8,0)</f>
        <v>#N/A</v>
      </c>
      <c r="E417" s="26" t="e">
        <f>CHAR(34)&amp;VLOOKUP(C417,SOURCE!$S$3:$Z$2835,6,0)&amp;CHAR(34)</f>
        <v>#N/A</v>
      </c>
      <c r="F417" s="22" t="e">
        <f>VLOOKUP(C417,SOURCE!$S$3:$AA$2835,9,0)&amp;"           {"&amp;D417&amp;",   "&amp;E417&amp;"},"</f>
        <v>#N/A</v>
      </c>
      <c r="H417" t="b">
        <f>ISNA(VLOOKUP(J417,J741:J$823,1,0))</f>
        <v>1</v>
      </c>
      <c r="I417" s="27" t="e">
        <f>VLOOKUP(C417,SOURCE!S$6:Y$10014,7,0)</f>
        <v>#N/A</v>
      </c>
      <c r="J417" s="28" t="e">
        <f>VLOOKUP(C417,SOURCE!S$6:Y$10014,6,0)</f>
        <v>#N/A</v>
      </c>
      <c r="K417" s="30" t="e">
        <f t="shared" si="32"/>
        <v>#N/A</v>
      </c>
      <c r="L417" s="40" t="e">
        <f>VLOOKUP(C417,SOURCE!S$6:Y$10014,2,0)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VLOOKUP(C418,SOURCE!$S$3:$Z$2835,8,0)</f>
        <v>#N/A</v>
      </c>
      <c r="E418" s="26" t="e">
        <f>CHAR(34)&amp;VLOOKUP(C418,SOURCE!$S$3:$Z$2835,6,0)&amp;CHAR(34)</f>
        <v>#N/A</v>
      </c>
      <c r="F418" s="22" t="e">
        <f>VLOOKUP(C418,SOURCE!$S$3:$AA$2835,9,0)&amp;"           {"&amp;D418&amp;",   "&amp;E418&amp;"},"</f>
        <v>#N/A</v>
      </c>
      <c r="H418" t="b">
        <f>ISNA(VLOOKUP(J418,J742:J$823,1,0))</f>
        <v>1</v>
      </c>
      <c r="I418" s="27" t="e">
        <f>VLOOKUP(C418,SOURCE!S$6:Y$10014,7,0)</f>
        <v>#N/A</v>
      </c>
      <c r="J418" s="28" t="e">
        <f>VLOOKUP(C418,SOURCE!S$6:Y$10014,6,0)</f>
        <v>#N/A</v>
      </c>
      <c r="K418" s="30" t="e">
        <f t="shared" si="32"/>
        <v>#N/A</v>
      </c>
      <c r="L418" s="40" t="e">
        <f>VLOOKUP(C418,SOURCE!S$6:Y$10014,2,0)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VLOOKUP(C419,SOURCE!$S$3:$Z$2835,8,0)</f>
        <v>#N/A</v>
      </c>
      <c r="E419" s="26" t="e">
        <f>CHAR(34)&amp;VLOOKUP(C419,SOURCE!$S$3:$Z$2835,6,0)&amp;CHAR(34)</f>
        <v>#N/A</v>
      </c>
      <c r="F419" s="22" t="e">
        <f>VLOOKUP(C419,SOURCE!$S$3:$AA$2835,9,0)&amp;"           {"&amp;D419&amp;",   "&amp;E419&amp;"},"</f>
        <v>#N/A</v>
      </c>
      <c r="H419" t="b">
        <f>ISNA(VLOOKUP(J419,J743:J$823,1,0))</f>
        <v>1</v>
      </c>
      <c r="I419" s="27" t="e">
        <f>VLOOKUP(C419,SOURCE!S$6:Y$10014,7,0)</f>
        <v>#N/A</v>
      </c>
      <c r="J419" s="28" t="e">
        <f>VLOOKUP(C419,SOURCE!S$6:Y$10014,6,0)</f>
        <v>#N/A</v>
      </c>
      <c r="K419" s="30" t="e">
        <f t="shared" si="32"/>
        <v>#N/A</v>
      </c>
      <c r="L419" s="40" t="e">
        <f>VLOOKUP(C419,SOURCE!S$6:Y$10014,2,0)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VLOOKUP(C420,SOURCE!$S$3:$Z$2835,8,0)</f>
        <v>#N/A</v>
      </c>
      <c r="E420" s="26" t="e">
        <f>CHAR(34)&amp;VLOOKUP(C420,SOURCE!$S$3:$Z$2835,6,0)&amp;CHAR(34)</f>
        <v>#N/A</v>
      </c>
      <c r="F420" s="22" t="e">
        <f>VLOOKUP(C420,SOURCE!$S$3:$AA$2835,9,0)&amp;"           {"&amp;D420&amp;",   "&amp;E420&amp;"},"</f>
        <v>#N/A</v>
      </c>
      <c r="H420" t="b">
        <f>ISNA(VLOOKUP(J420,J744:J$823,1,0))</f>
        <v>1</v>
      </c>
      <c r="I420" s="27" t="e">
        <f>VLOOKUP(C420,SOURCE!S$6:Y$10014,7,0)</f>
        <v>#N/A</v>
      </c>
      <c r="J420" s="28" t="e">
        <f>VLOOKUP(C420,SOURCE!S$6:Y$10014,6,0)</f>
        <v>#N/A</v>
      </c>
      <c r="K420" s="30" t="e">
        <f t="shared" si="32"/>
        <v>#N/A</v>
      </c>
      <c r="L420" s="40" t="e">
        <f>VLOOKUP(C420,SOURCE!S$6:Y$10014,2,0)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VLOOKUP(C421,SOURCE!$S$3:$Z$2835,8,0)</f>
        <v>#N/A</v>
      </c>
      <c r="E421" s="26" t="e">
        <f>CHAR(34)&amp;VLOOKUP(C421,SOURCE!$S$3:$Z$2835,6,0)&amp;CHAR(34)</f>
        <v>#N/A</v>
      </c>
      <c r="F421" s="22" t="e">
        <f>VLOOKUP(C421,SOURCE!$S$3:$AA$2835,9,0)&amp;"           {"&amp;D421&amp;",   "&amp;E421&amp;"},"</f>
        <v>#N/A</v>
      </c>
      <c r="H421" t="b">
        <f>ISNA(VLOOKUP(J421,J745:J$823,1,0))</f>
        <v>1</v>
      </c>
      <c r="I421" s="27" t="e">
        <f>VLOOKUP(C421,SOURCE!S$6:Y$10014,7,0)</f>
        <v>#N/A</v>
      </c>
      <c r="J421" s="28" t="e">
        <f>VLOOKUP(C421,SOURCE!S$6:Y$10014,6,0)</f>
        <v>#N/A</v>
      </c>
      <c r="K421" s="30" t="e">
        <f t="shared" si="32"/>
        <v>#N/A</v>
      </c>
      <c r="L421" s="40" t="e">
        <f>VLOOKUP(C421,SOURCE!S$6:Y$10014,2,0)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VLOOKUP(C422,SOURCE!$S$3:$Z$2835,8,0)</f>
        <v>#N/A</v>
      </c>
      <c r="E422" s="26" t="e">
        <f>CHAR(34)&amp;VLOOKUP(C422,SOURCE!$S$3:$Z$2835,6,0)&amp;CHAR(34)</f>
        <v>#N/A</v>
      </c>
      <c r="F422" s="22" t="e">
        <f>VLOOKUP(C422,SOURCE!$S$3:$AA$2835,9,0)&amp;"           {"&amp;D422&amp;",   "&amp;E422&amp;"},"</f>
        <v>#N/A</v>
      </c>
      <c r="H422" t="b">
        <f>ISNA(VLOOKUP(J422,J746:J$823,1,0))</f>
        <v>1</v>
      </c>
      <c r="I422" s="27" t="e">
        <f>VLOOKUP(C422,SOURCE!S$6:Y$10014,7,0)</f>
        <v>#N/A</v>
      </c>
      <c r="J422" s="28" t="e">
        <f>VLOOKUP(C422,SOURCE!S$6:Y$10014,6,0)</f>
        <v>#N/A</v>
      </c>
      <c r="K422" s="30" t="e">
        <f t="shared" si="32"/>
        <v>#N/A</v>
      </c>
      <c r="L422" s="40" t="e">
        <f>VLOOKUP(C422,SOURCE!S$6:Y$10014,2,0)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VLOOKUP(C423,SOURCE!$S$3:$Z$2835,8,0)</f>
        <v>#N/A</v>
      </c>
      <c r="E423" s="26" t="e">
        <f>CHAR(34)&amp;VLOOKUP(C423,SOURCE!$S$3:$Z$2835,6,0)&amp;CHAR(34)</f>
        <v>#N/A</v>
      </c>
      <c r="F423" s="22" t="e">
        <f>VLOOKUP(C423,SOURCE!$S$3:$AA$2835,9,0)&amp;"           {"&amp;D423&amp;",   "&amp;E423&amp;"},"</f>
        <v>#N/A</v>
      </c>
      <c r="H423" t="b">
        <f>ISNA(VLOOKUP(J423,J747:J$823,1,0))</f>
        <v>1</v>
      </c>
      <c r="I423" s="27" t="e">
        <f>VLOOKUP(C423,SOURCE!S$6:Y$10014,7,0)</f>
        <v>#N/A</v>
      </c>
      <c r="J423" s="28" t="e">
        <f>VLOOKUP(C423,SOURCE!S$6:Y$10014,6,0)</f>
        <v>#N/A</v>
      </c>
      <c r="K423" s="30" t="e">
        <f t="shared" si="32"/>
        <v>#N/A</v>
      </c>
      <c r="L423" s="40" t="e">
        <f>VLOOKUP(C423,SOURCE!S$6:Y$10014,2,0)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VLOOKUP(C424,SOURCE!$S$3:$Z$2835,8,0)</f>
        <v>#N/A</v>
      </c>
      <c r="E424" s="26" t="e">
        <f>CHAR(34)&amp;VLOOKUP(C424,SOURCE!$S$3:$Z$2835,6,0)&amp;CHAR(34)</f>
        <v>#N/A</v>
      </c>
      <c r="F424" s="22" t="e">
        <f>VLOOKUP(C424,SOURCE!$S$3:$AA$2835,9,0)&amp;"           {"&amp;D424&amp;",   "&amp;E424&amp;"},"</f>
        <v>#N/A</v>
      </c>
      <c r="H424" t="b">
        <f>ISNA(VLOOKUP(J424,J748:J$823,1,0))</f>
        <v>1</v>
      </c>
      <c r="I424" s="27" t="e">
        <f>VLOOKUP(C424,SOURCE!S$6:Y$10014,7,0)</f>
        <v>#N/A</v>
      </c>
      <c r="J424" s="28" t="e">
        <f>VLOOKUP(C424,SOURCE!S$6:Y$10014,6,0)</f>
        <v>#N/A</v>
      </c>
      <c r="K424" s="30" t="e">
        <f t="shared" si="32"/>
        <v>#N/A</v>
      </c>
      <c r="L424" s="40" t="e">
        <f>VLOOKUP(C424,SOURCE!S$6:Y$10014,2,0)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VLOOKUP(C425,SOURCE!$S$3:$Z$2835,8,0)</f>
        <v>#N/A</v>
      </c>
      <c r="E425" s="26" t="e">
        <f>CHAR(34)&amp;VLOOKUP(C425,SOURCE!$S$3:$Z$2835,6,0)&amp;CHAR(34)</f>
        <v>#N/A</v>
      </c>
      <c r="F425" s="22" t="e">
        <f>VLOOKUP(C425,SOURCE!$S$3:$AA$2835,9,0)&amp;"           {"&amp;D425&amp;",   "&amp;E425&amp;"},"</f>
        <v>#N/A</v>
      </c>
      <c r="H425" t="b">
        <f>ISNA(VLOOKUP(J425,J749:J$823,1,0))</f>
        <v>1</v>
      </c>
      <c r="I425" s="27" t="e">
        <f>VLOOKUP(C425,SOURCE!S$6:Y$10014,7,0)</f>
        <v>#N/A</v>
      </c>
      <c r="J425" s="28" t="e">
        <f>VLOOKUP(C425,SOURCE!S$6:Y$10014,6,0)</f>
        <v>#N/A</v>
      </c>
      <c r="K425" s="30" t="e">
        <f t="shared" si="32"/>
        <v>#N/A</v>
      </c>
      <c r="L425" s="40" t="e">
        <f>VLOOKUP(C425,SOURCE!S$6:Y$10014,2,0)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VLOOKUP(C426,SOURCE!$S$3:$Z$2835,8,0)</f>
        <v>#N/A</v>
      </c>
      <c r="E426" s="26" t="e">
        <f>CHAR(34)&amp;VLOOKUP(C426,SOURCE!$S$3:$Z$2835,6,0)&amp;CHAR(34)</f>
        <v>#N/A</v>
      </c>
      <c r="F426" s="22" t="e">
        <f>VLOOKUP(C426,SOURCE!$S$3:$AA$2835,9,0)&amp;"           {"&amp;D426&amp;",   "&amp;E426&amp;"},"</f>
        <v>#N/A</v>
      </c>
      <c r="H426" t="b">
        <f>ISNA(VLOOKUP(J426,J750:J$823,1,0))</f>
        <v>1</v>
      </c>
      <c r="I426" s="27" t="e">
        <f>VLOOKUP(C426,SOURCE!S$6:Y$10014,7,0)</f>
        <v>#N/A</v>
      </c>
      <c r="J426" s="28" t="e">
        <f>VLOOKUP(C426,SOURCE!S$6:Y$10014,6,0)</f>
        <v>#N/A</v>
      </c>
      <c r="K426" s="30" t="e">
        <f t="shared" si="32"/>
        <v>#N/A</v>
      </c>
      <c r="L426" s="40" t="e">
        <f>VLOOKUP(C426,SOURCE!S$6:Y$10014,2,0)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VLOOKUP(C427,SOURCE!$S$3:$Z$2835,8,0)</f>
        <v>#N/A</v>
      </c>
      <c r="E427" s="26" t="e">
        <f>CHAR(34)&amp;VLOOKUP(C427,SOURCE!$S$3:$Z$2835,6,0)&amp;CHAR(34)</f>
        <v>#N/A</v>
      </c>
      <c r="F427" s="22" t="e">
        <f>VLOOKUP(C427,SOURCE!$S$3:$AA$2835,9,0)&amp;"           {"&amp;D427&amp;",   "&amp;E427&amp;"},"</f>
        <v>#N/A</v>
      </c>
      <c r="H427" t="b">
        <f>ISNA(VLOOKUP(J427,J751:J$823,1,0))</f>
        <v>1</v>
      </c>
      <c r="I427" s="27" t="e">
        <f>VLOOKUP(C427,SOURCE!S$6:Y$10014,7,0)</f>
        <v>#N/A</v>
      </c>
      <c r="J427" s="28" t="e">
        <f>VLOOKUP(C427,SOURCE!S$6:Y$10014,6,0)</f>
        <v>#N/A</v>
      </c>
      <c r="K427" s="30" t="e">
        <f t="shared" si="32"/>
        <v>#N/A</v>
      </c>
      <c r="L427" s="40" t="e">
        <f>VLOOKUP(C427,SOURCE!S$6:Y$10014,2,0)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VLOOKUP(C428,SOURCE!$S$3:$Z$2835,8,0)</f>
        <v>#N/A</v>
      </c>
      <c r="E428" s="26" t="e">
        <f>CHAR(34)&amp;VLOOKUP(C428,SOURCE!$S$3:$Z$2835,6,0)&amp;CHAR(34)</f>
        <v>#N/A</v>
      </c>
      <c r="F428" s="22" t="e">
        <f>VLOOKUP(C428,SOURCE!$S$3:$AA$2835,9,0)&amp;"           {"&amp;D428&amp;",   "&amp;E428&amp;"},"</f>
        <v>#N/A</v>
      </c>
      <c r="H428" t="b">
        <f>ISNA(VLOOKUP(J428,J752:J$823,1,0))</f>
        <v>1</v>
      </c>
      <c r="I428" s="27" t="e">
        <f>VLOOKUP(C428,SOURCE!S$6:Y$10014,7,0)</f>
        <v>#N/A</v>
      </c>
      <c r="J428" s="28" t="e">
        <f>VLOOKUP(C428,SOURCE!S$6:Y$10014,6,0)</f>
        <v>#N/A</v>
      </c>
      <c r="K428" s="30" t="e">
        <f t="shared" si="32"/>
        <v>#N/A</v>
      </c>
      <c r="L428" s="40" t="e">
        <f>VLOOKUP(C428,SOURCE!S$6:Y$10014,2,0)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VLOOKUP(C429,SOURCE!$S$3:$Z$2835,8,0)</f>
        <v>#N/A</v>
      </c>
      <c r="E429" s="26" t="e">
        <f>CHAR(34)&amp;VLOOKUP(C429,SOURCE!$S$3:$Z$2835,6,0)&amp;CHAR(34)</f>
        <v>#N/A</v>
      </c>
      <c r="F429" s="22" t="e">
        <f>VLOOKUP(C429,SOURCE!$S$3:$AA$2835,9,0)&amp;"           {"&amp;D429&amp;",   "&amp;E429&amp;"},"</f>
        <v>#N/A</v>
      </c>
      <c r="H429" t="b">
        <f>ISNA(VLOOKUP(J429,J753:J$823,1,0))</f>
        <v>1</v>
      </c>
      <c r="I429" s="27" t="e">
        <f>VLOOKUP(C429,SOURCE!S$6:Y$10014,7,0)</f>
        <v>#N/A</v>
      </c>
      <c r="J429" s="28" t="e">
        <f>VLOOKUP(C429,SOURCE!S$6:Y$10014,6,0)</f>
        <v>#N/A</v>
      </c>
      <c r="K429" s="30" t="e">
        <f t="shared" si="32"/>
        <v>#N/A</v>
      </c>
      <c r="L429" s="40" t="e">
        <f>VLOOKUP(C429,SOURCE!S$6:Y$10014,2,0)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VLOOKUP(C430,SOURCE!$S$3:$Z$2835,8,0)</f>
        <v>#N/A</v>
      </c>
      <c r="E430" s="26" t="e">
        <f>CHAR(34)&amp;VLOOKUP(C430,SOURCE!$S$3:$Z$2835,6,0)&amp;CHAR(34)</f>
        <v>#N/A</v>
      </c>
      <c r="F430" s="22" t="e">
        <f>VLOOKUP(C430,SOURCE!$S$3:$AA$2835,9,0)&amp;"           {"&amp;D430&amp;",   "&amp;E430&amp;"},"</f>
        <v>#N/A</v>
      </c>
      <c r="H430" t="b">
        <f>ISNA(VLOOKUP(J430,J754:J$823,1,0))</f>
        <v>1</v>
      </c>
      <c r="I430" s="27" t="e">
        <f>VLOOKUP(C430,SOURCE!S$6:Y$10014,7,0)</f>
        <v>#N/A</v>
      </c>
      <c r="J430" s="28" t="e">
        <f>VLOOKUP(C430,SOURCE!S$6:Y$10014,6,0)</f>
        <v>#N/A</v>
      </c>
      <c r="K430" s="30" t="e">
        <f t="shared" si="32"/>
        <v>#N/A</v>
      </c>
      <c r="L430" s="40" t="e">
        <f>VLOOKUP(C430,SOURCE!S$6:Y$10014,2,0)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VLOOKUP(C431,SOURCE!$S$3:$Z$2835,8,0)</f>
        <v>#N/A</v>
      </c>
      <c r="E431" s="26" t="e">
        <f>CHAR(34)&amp;VLOOKUP(C431,SOURCE!$S$3:$Z$2835,6,0)&amp;CHAR(34)</f>
        <v>#N/A</v>
      </c>
      <c r="F431" s="22" t="e">
        <f>VLOOKUP(C431,SOURCE!$S$3:$AA$2835,9,0)&amp;"           {"&amp;D431&amp;",   "&amp;E431&amp;"},"</f>
        <v>#N/A</v>
      </c>
      <c r="H431" t="b">
        <f>ISNA(VLOOKUP(J431,J755:J$823,1,0))</f>
        <v>1</v>
      </c>
      <c r="I431" s="27" t="e">
        <f>VLOOKUP(C431,SOURCE!S$6:Y$10014,7,0)</f>
        <v>#N/A</v>
      </c>
      <c r="J431" s="28" t="e">
        <f>VLOOKUP(C431,SOURCE!S$6:Y$10014,6,0)</f>
        <v>#N/A</v>
      </c>
      <c r="K431" s="30" t="e">
        <f t="shared" si="32"/>
        <v>#N/A</v>
      </c>
      <c r="L431" s="40" t="e">
        <f>VLOOKUP(C431,SOURCE!S$6:Y$10014,2,0)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VLOOKUP(C432,SOURCE!$S$3:$Z$2835,8,0)</f>
        <v>#N/A</v>
      </c>
      <c r="E432" s="26" t="e">
        <f>CHAR(34)&amp;VLOOKUP(C432,SOURCE!$S$3:$Z$2835,6,0)&amp;CHAR(34)</f>
        <v>#N/A</v>
      </c>
      <c r="F432" s="22" t="e">
        <f>VLOOKUP(C432,SOURCE!$S$3:$AA$2835,9,0)&amp;"           {"&amp;D432&amp;",   "&amp;E432&amp;"},"</f>
        <v>#N/A</v>
      </c>
      <c r="H432" t="b">
        <f>ISNA(VLOOKUP(J432,J756:J$823,1,0))</f>
        <v>1</v>
      </c>
      <c r="I432" s="27" t="e">
        <f>VLOOKUP(C432,SOURCE!S$6:Y$10014,7,0)</f>
        <v>#N/A</v>
      </c>
      <c r="J432" s="28" t="e">
        <f>VLOOKUP(C432,SOURCE!S$6:Y$10014,6,0)</f>
        <v>#N/A</v>
      </c>
      <c r="K432" s="30" t="e">
        <f t="shared" si="32"/>
        <v>#N/A</v>
      </c>
      <c r="L432" s="40" t="e">
        <f>VLOOKUP(C432,SOURCE!S$6:Y$10014,2,0)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VLOOKUP(C433,SOURCE!$S$3:$Z$2835,8,0)</f>
        <v>#N/A</v>
      </c>
      <c r="E433" s="26" t="e">
        <f>CHAR(34)&amp;VLOOKUP(C433,SOURCE!$S$3:$Z$2835,6,0)&amp;CHAR(34)</f>
        <v>#N/A</v>
      </c>
      <c r="F433" s="22" t="e">
        <f>VLOOKUP(C433,SOURCE!$S$3:$AA$2835,9,0)&amp;"           {"&amp;D433&amp;",   "&amp;E433&amp;"},"</f>
        <v>#N/A</v>
      </c>
      <c r="H433" t="b">
        <f>ISNA(VLOOKUP(J433,J757:J$823,1,0))</f>
        <v>1</v>
      </c>
      <c r="I433" s="27" t="e">
        <f>VLOOKUP(C433,SOURCE!S$6:Y$10014,7,0)</f>
        <v>#N/A</v>
      </c>
      <c r="J433" s="28" t="e">
        <f>VLOOKUP(C433,SOURCE!S$6:Y$10014,6,0)</f>
        <v>#N/A</v>
      </c>
      <c r="K433" s="30" t="e">
        <f t="shared" si="32"/>
        <v>#N/A</v>
      </c>
      <c r="L433" s="40" t="e">
        <f>VLOOKUP(C433,SOURCE!S$6:Y$10014,2,0)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VLOOKUP(C434,SOURCE!$S$3:$Z$2835,8,0)</f>
        <v>#N/A</v>
      </c>
      <c r="E434" s="26" t="e">
        <f>CHAR(34)&amp;VLOOKUP(C434,SOURCE!$S$3:$Z$2835,6,0)&amp;CHAR(34)</f>
        <v>#N/A</v>
      </c>
      <c r="F434" s="22" t="e">
        <f>VLOOKUP(C434,SOURCE!$S$3:$AA$2835,9,0)&amp;"           {"&amp;D434&amp;",   "&amp;E434&amp;"},"</f>
        <v>#N/A</v>
      </c>
      <c r="H434" t="b">
        <f>ISNA(VLOOKUP(J434,J758:J$823,1,0))</f>
        <v>1</v>
      </c>
      <c r="I434" s="27" t="e">
        <f>VLOOKUP(C434,SOURCE!S$6:Y$10014,7,0)</f>
        <v>#N/A</v>
      </c>
      <c r="J434" s="28" t="e">
        <f>VLOOKUP(C434,SOURCE!S$6:Y$10014,6,0)</f>
        <v>#N/A</v>
      </c>
      <c r="K434" s="30" t="e">
        <f t="shared" si="32"/>
        <v>#N/A</v>
      </c>
      <c r="L434" s="40" t="e">
        <f>VLOOKUP(C434,SOURCE!S$6:Y$10014,2,0)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VLOOKUP(C435,SOURCE!$S$3:$Z$2835,8,0)</f>
        <v>#N/A</v>
      </c>
      <c r="E435" s="26" t="e">
        <f>CHAR(34)&amp;VLOOKUP(C435,SOURCE!$S$3:$Z$2835,6,0)&amp;CHAR(34)</f>
        <v>#N/A</v>
      </c>
      <c r="F435" s="22" t="e">
        <f>VLOOKUP(C435,SOURCE!$S$3:$AA$2835,9,0)&amp;"           {"&amp;D435&amp;",   "&amp;E435&amp;"},"</f>
        <v>#N/A</v>
      </c>
      <c r="H435" t="b">
        <f>ISNA(VLOOKUP(J435,J759:J$823,1,0))</f>
        <v>1</v>
      </c>
      <c r="I435" s="27" t="e">
        <f>VLOOKUP(C435,SOURCE!S$6:Y$10014,7,0)</f>
        <v>#N/A</v>
      </c>
      <c r="J435" s="28" t="e">
        <f>VLOOKUP(C435,SOURCE!S$6:Y$10014,6,0)</f>
        <v>#N/A</v>
      </c>
      <c r="K435" s="30" t="e">
        <f t="shared" si="32"/>
        <v>#N/A</v>
      </c>
      <c r="L435" s="40" t="e">
        <f>VLOOKUP(C435,SOURCE!S$6:Y$10014,2,0)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VLOOKUP(C436,SOURCE!$S$3:$Z$2835,8,0)</f>
        <v>#N/A</v>
      </c>
      <c r="E436" s="26" t="e">
        <f>CHAR(34)&amp;VLOOKUP(C436,SOURCE!$S$3:$Z$2835,6,0)&amp;CHAR(34)</f>
        <v>#N/A</v>
      </c>
      <c r="F436" s="22" t="e">
        <f>VLOOKUP(C436,SOURCE!$S$3:$AA$2835,9,0)&amp;"           {"&amp;D436&amp;",   "&amp;E436&amp;"},"</f>
        <v>#N/A</v>
      </c>
      <c r="H436" t="b">
        <f>ISNA(VLOOKUP(J436,J760:J$823,1,0))</f>
        <v>1</v>
      </c>
      <c r="I436" s="27" t="e">
        <f>VLOOKUP(C436,SOURCE!S$6:Y$10014,7,0)</f>
        <v>#N/A</v>
      </c>
      <c r="J436" s="28" t="e">
        <f>VLOOKUP(C436,SOURCE!S$6:Y$10014,6,0)</f>
        <v>#N/A</v>
      </c>
      <c r="K436" s="30" t="e">
        <f t="shared" si="32"/>
        <v>#N/A</v>
      </c>
      <c r="L436" s="40" t="e">
        <f>VLOOKUP(C436,SOURCE!S$6:Y$10014,2,0)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VLOOKUP(C437,SOURCE!$S$3:$Z$2835,8,0)</f>
        <v>#N/A</v>
      </c>
      <c r="E437" s="26" t="e">
        <f>CHAR(34)&amp;VLOOKUP(C437,SOURCE!$S$3:$Z$2835,6,0)&amp;CHAR(34)</f>
        <v>#N/A</v>
      </c>
      <c r="F437" s="22" t="e">
        <f>VLOOKUP(C437,SOURCE!$S$3:$AA$2835,9,0)&amp;"           {"&amp;D437&amp;",   "&amp;E437&amp;"},"</f>
        <v>#N/A</v>
      </c>
      <c r="H437" t="b">
        <f>ISNA(VLOOKUP(J437,J761:J$823,1,0))</f>
        <v>1</v>
      </c>
      <c r="I437" s="27" t="e">
        <f>VLOOKUP(C437,SOURCE!S$6:Y$10014,7,0)</f>
        <v>#N/A</v>
      </c>
      <c r="J437" s="28" t="e">
        <f>VLOOKUP(C437,SOURCE!S$6:Y$10014,6,0)</f>
        <v>#N/A</v>
      </c>
      <c r="K437" s="30" t="e">
        <f t="shared" si="32"/>
        <v>#N/A</v>
      </c>
      <c r="L437" s="40" t="e">
        <f>VLOOKUP(C437,SOURCE!S$6:Y$10014,2,0)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VLOOKUP(C438,SOURCE!$S$3:$Z$2835,8,0)</f>
        <v>#N/A</v>
      </c>
      <c r="E438" s="26" t="e">
        <f>CHAR(34)&amp;VLOOKUP(C438,SOURCE!$S$3:$Z$2835,6,0)&amp;CHAR(34)</f>
        <v>#N/A</v>
      </c>
      <c r="F438" s="22" t="e">
        <f>VLOOKUP(C438,SOURCE!$S$3:$AA$2835,9,0)&amp;"           {"&amp;D438&amp;",   "&amp;E438&amp;"},"</f>
        <v>#N/A</v>
      </c>
      <c r="H438" t="b">
        <f>ISNA(VLOOKUP(J438,J762:J$823,1,0))</f>
        <v>1</v>
      </c>
      <c r="I438" s="27" t="e">
        <f>VLOOKUP(C438,SOURCE!S$6:Y$10014,7,0)</f>
        <v>#N/A</v>
      </c>
      <c r="J438" s="28" t="e">
        <f>VLOOKUP(C438,SOURCE!S$6:Y$10014,6,0)</f>
        <v>#N/A</v>
      </c>
      <c r="K438" s="30" t="e">
        <f t="shared" si="32"/>
        <v>#N/A</v>
      </c>
      <c r="L438" s="40" t="e">
        <f>VLOOKUP(C438,SOURCE!S$6:Y$10014,2,0)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VLOOKUP(C439,SOURCE!$S$3:$Z$2835,8,0)</f>
        <v>#N/A</v>
      </c>
      <c r="E439" s="26" t="e">
        <f>CHAR(34)&amp;VLOOKUP(C439,SOURCE!$S$3:$Z$2835,6,0)&amp;CHAR(34)</f>
        <v>#N/A</v>
      </c>
      <c r="F439" s="22" t="e">
        <f>VLOOKUP(C439,SOURCE!$S$3:$AA$2835,9,0)&amp;"           {"&amp;D439&amp;",   "&amp;E439&amp;"},"</f>
        <v>#N/A</v>
      </c>
      <c r="H439" t="b">
        <f>ISNA(VLOOKUP(J439,J763:J$823,1,0))</f>
        <v>1</v>
      </c>
      <c r="I439" s="27" t="e">
        <f>VLOOKUP(C439,SOURCE!S$6:Y$10014,7,0)</f>
        <v>#N/A</v>
      </c>
      <c r="J439" s="28" t="e">
        <f>VLOOKUP(C439,SOURCE!S$6:Y$10014,6,0)</f>
        <v>#N/A</v>
      </c>
      <c r="K439" s="30" t="e">
        <f t="shared" si="32"/>
        <v>#N/A</v>
      </c>
      <c r="L439" s="40" t="e">
        <f>VLOOKUP(C439,SOURCE!S$6:Y$10014,2,0)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VLOOKUP(C440,SOURCE!$S$3:$Z$2835,8,0)</f>
        <v>#N/A</v>
      </c>
      <c r="E440" s="26" t="e">
        <f>CHAR(34)&amp;VLOOKUP(C440,SOURCE!$S$3:$Z$2835,6,0)&amp;CHAR(34)</f>
        <v>#N/A</v>
      </c>
      <c r="F440" s="22" t="e">
        <f>VLOOKUP(C440,SOURCE!$S$3:$AA$2835,9,0)&amp;"           {"&amp;D440&amp;",   "&amp;E440&amp;"},"</f>
        <v>#N/A</v>
      </c>
      <c r="H440" t="b">
        <f>ISNA(VLOOKUP(J440,J764:J$823,1,0))</f>
        <v>1</v>
      </c>
      <c r="I440" s="27" t="e">
        <f>VLOOKUP(C440,SOURCE!S$6:Y$10014,7,0)</f>
        <v>#N/A</v>
      </c>
      <c r="J440" s="28" t="e">
        <f>VLOOKUP(C440,SOURCE!S$6:Y$10014,6,0)</f>
        <v>#N/A</v>
      </c>
      <c r="K440" s="30" t="e">
        <f t="shared" si="32"/>
        <v>#N/A</v>
      </c>
      <c r="L440" s="40" t="e">
        <f>VLOOKUP(C440,SOURCE!S$6:Y$10014,2,0)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VLOOKUP(C441,SOURCE!$S$3:$Z$2835,8,0)</f>
        <v>#N/A</v>
      </c>
      <c r="E441" s="26" t="e">
        <f>CHAR(34)&amp;VLOOKUP(C441,SOURCE!$S$3:$Z$2835,6,0)&amp;CHAR(34)</f>
        <v>#N/A</v>
      </c>
      <c r="F441" s="22" t="e">
        <f>VLOOKUP(C441,SOURCE!$S$3:$AA$2835,9,0)&amp;"           {"&amp;D441&amp;",   "&amp;E441&amp;"},"</f>
        <v>#N/A</v>
      </c>
      <c r="H441" t="b">
        <f>ISNA(VLOOKUP(J441,J765:J$823,1,0))</f>
        <v>1</v>
      </c>
      <c r="I441" s="27" t="e">
        <f>VLOOKUP(C441,SOURCE!S$6:Y$10014,7,0)</f>
        <v>#N/A</v>
      </c>
      <c r="J441" s="28" t="e">
        <f>VLOOKUP(C441,SOURCE!S$6:Y$10014,6,0)</f>
        <v>#N/A</v>
      </c>
      <c r="K441" s="30" t="e">
        <f t="shared" si="32"/>
        <v>#N/A</v>
      </c>
      <c r="L441" s="40" t="e">
        <f>VLOOKUP(C441,SOURCE!S$6:Y$10014,2,0)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VLOOKUP(C442,SOURCE!$S$3:$Z$2835,8,0)</f>
        <v>#N/A</v>
      </c>
      <c r="E442" s="26" t="e">
        <f>CHAR(34)&amp;VLOOKUP(C442,SOURCE!$S$3:$Z$2835,6,0)&amp;CHAR(34)</f>
        <v>#N/A</v>
      </c>
      <c r="F442" s="22" t="e">
        <f>VLOOKUP(C442,SOURCE!$S$3:$AA$2835,9,0)&amp;"           {"&amp;D442&amp;",   "&amp;E442&amp;"},"</f>
        <v>#N/A</v>
      </c>
      <c r="H442" t="b">
        <f>ISNA(VLOOKUP(J442,J766:J$823,1,0))</f>
        <v>1</v>
      </c>
      <c r="I442" s="27" t="e">
        <f>VLOOKUP(C442,SOURCE!S$6:Y$10014,7,0)</f>
        <v>#N/A</v>
      </c>
      <c r="J442" s="28" t="e">
        <f>VLOOKUP(C442,SOURCE!S$6:Y$10014,6,0)</f>
        <v>#N/A</v>
      </c>
      <c r="K442" s="30" t="e">
        <f t="shared" si="32"/>
        <v>#N/A</v>
      </c>
      <c r="L442" s="40" t="e">
        <f>VLOOKUP(C442,SOURCE!S$6:Y$10014,2,0)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VLOOKUP(C443,SOURCE!$S$3:$Z$2835,8,0)</f>
        <v>#N/A</v>
      </c>
      <c r="E443" s="26" t="e">
        <f>CHAR(34)&amp;VLOOKUP(C443,SOURCE!$S$3:$Z$2835,6,0)&amp;CHAR(34)</f>
        <v>#N/A</v>
      </c>
      <c r="F443" s="22" t="e">
        <f>VLOOKUP(C443,SOURCE!$S$3:$AA$2835,9,0)&amp;"           {"&amp;D443&amp;",   "&amp;E443&amp;"},"</f>
        <v>#N/A</v>
      </c>
      <c r="H443" t="b">
        <f>ISNA(VLOOKUP(J443,J767:J$823,1,0))</f>
        <v>1</v>
      </c>
      <c r="I443" s="27" t="e">
        <f>VLOOKUP(C443,SOURCE!S$6:Y$10014,7,0)</f>
        <v>#N/A</v>
      </c>
      <c r="J443" s="28" t="e">
        <f>VLOOKUP(C443,SOURCE!S$6:Y$10014,6,0)</f>
        <v>#N/A</v>
      </c>
      <c r="K443" s="30" t="e">
        <f t="shared" si="32"/>
        <v>#N/A</v>
      </c>
      <c r="L443" s="40" t="e">
        <f>VLOOKUP(C443,SOURCE!S$6:Y$10014,2,0)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VLOOKUP(C444,SOURCE!$S$3:$Z$2835,8,0)</f>
        <v>#N/A</v>
      </c>
      <c r="E444" s="26" t="e">
        <f>CHAR(34)&amp;VLOOKUP(C444,SOURCE!$S$3:$Z$2835,6,0)&amp;CHAR(34)</f>
        <v>#N/A</v>
      </c>
      <c r="F444" s="22" t="e">
        <f>VLOOKUP(C444,SOURCE!$S$3:$AA$2835,9,0)&amp;"           {"&amp;D444&amp;",   "&amp;E444&amp;"},"</f>
        <v>#N/A</v>
      </c>
      <c r="H444" t="b">
        <f>ISNA(VLOOKUP(J444,J768:J$823,1,0))</f>
        <v>1</v>
      </c>
      <c r="I444" s="27" t="e">
        <f>VLOOKUP(C444,SOURCE!S$6:Y$10014,7,0)</f>
        <v>#N/A</v>
      </c>
      <c r="J444" s="28" t="e">
        <f>VLOOKUP(C444,SOURCE!S$6:Y$10014,6,0)</f>
        <v>#N/A</v>
      </c>
      <c r="K444" s="30" t="e">
        <f t="shared" si="32"/>
        <v>#N/A</v>
      </c>
      <c r="L444" s="40" t="e">
        <f>VLOOKUP(C444,SOURCE!S$6:Y$10014,2,0)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VLOOKUP(C445,SOURCE!$S$3:$Z$2835,8,0)</f>
        <v>#N/A</v>
      </c>
      <c r="E445" s="26" t="e">
        <f>CHAR(34)&amp;VLOOKUP(C445,SOURCE!$S$3:$Z$2835,6,0)&amp;CHAR(34)</f>
        <v>#N/A</v>
      </c>
      <c r="F445" s="22" t="e">
        <f>VLOOKUP(C445,SOURCE!$S$3:$AA$2835,9,0)&amp;"           {"&amp;D445&amp;",   "&amp;E445&amp;"},"</f>
        <v>#N/A</v>
      </c>
      <c r="H445" t="b">
        <f>ISNA(VLOOKUP(J445,J769:J$823,1,0))</f>
        <v>1</v>
      </c>
      <c r="I445" s="27" t="e">
        <f>VLOOKUP(C445,SOURCE!S$6:Y$10014,7,0)</f>
        <v>#N/A</v>
      </c>
      <c r="J445" s="28" t="e">
        <f>VLOOKUP(C445,SOURCE!S$6:Y$10014,6,0)</f>
        <v>#N/A</v>
      </c>
      <c r="K445" s="30" t="e">
        <f t="shared" si="32"/>
        <v>#N/A</v>
      </c>
      <c r="L445" s="40" t="e">
        <f>VLOOKUP(C445,SOURCE!S$6:Y$10014,2,0)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VLOOKUP(C446,SOURCE!$S$3:$Z$2835,8,0)</f>
        <v>#N/A</v>
      </c>
      <c r="E446" s="26" t="e">
        <f>CHAR(34)&amp;VLOOKUP(C446,SOURCE!$S$3:$Z$2835,6,0)&amp;CHAR(34)</f>
        <v>#N/A</v>
      </c>
      <c r="F446" s="22" t="e">
        <f>VLOOKUP(C446,SOURCE!$S$3:$AA$2835,9,0)&amp;"           {"&amp;D446&amp;",   "&amp;E446&amp;"},"</f>
        <v>#N/A</v>
      </c>
      <c r="H446" t="b">
        <f>ISNA(VLOOKUP(J446,J770:J$823,1,0))</f>
        <v>1</v>
      </c>
      <c r="I446" s="27" t="e">
        <f>VLOOKUP(C446,SOURCE!S$6:Y$10014,7,0)</f>
        <v>#N/A</v>
      </c>
      <c r="J446" s="28" t="e">
        <f>VLOOKUP(C446,SOURCE!S$6:Y$10014,6,0)</f>
        <v>#N/A</v>
      </c>
      <c r="K446" s="30" t="e">
        <f t="shared" si="32"/>
        <v>#N/A</v>
      </c>
      <c r="L446" s="40" t="e">
        <f>VLOOKUP(C446,SOURCE!S$6:Y$10014,2,0)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VLOOKUP(C447,SOURCE!$S$3:$Z$2835,8,0)</f>
        <v>#N/A</v>
      </c>
      <c r="E447" s="26" t="e">
        <f>CHAR(34)&amp;VLOOKUP(C447,SOURCE!$S$3:$Z$2835,6,0)&amp;CHAR(34)</f>
        <v>#N/A</v>
      </c>
      <c r="F447" s="22" t="e">
        <f>VLOOKUP(C447,SOURCE!$S$3:$AA$2835,9,0)&amp;"           {"&amp;D447&amp;",   "&amp;E447&amp;"},"</f>
        <v>#N/A</v>
      </c>
      <c r="H447" t="b">
        <f>ISNA(VLOOKUP(J447,J771:J$823,1,0))</f>
        <v>1</v>
      </c>
      <c r="I447" s="27" t="e">
        <f>VLOOKUP(C447,SOURCE!S$6:Y$10014,7,0)</f>
        <v>#N/A</v>
      </c>
      <c r="J447" s="28" t="e">
        <f>VLOOKUP(C447,SOURCE!S$6:Y$10014,6,0)</f>
        <v>#N/A</v>
      </c>
      <c r="K447" s="30" t="e">
        <f t="shared" si="32"/>
        <v>#N/A</v>
      </c>
      <c r="L447" s="40" t="e">
        <f>VLOOKUP(C447,SOURCE!S$6:Y$10014,2,0)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VLOOKUP(C448,SOURCE!$S$3:$Z$2835,8,0)</f>
        <v>#N/A</v>
      </c>
      <c r="E448" s="26" t="e">
        <f>CHAR(34)&amp;VLOOKUP(C448,SOURCE!$S$3:$Z$2835,6,0)&amp;CHAR(34)</f>
        <v>#N/A</v>
      </c>
      <c r="F448" s="22" t="e">
        <f>VLOOKUP(C448,SOURCE!$S$3:$AA$2835,9,0)&amp;"           {"&amp;D448&amp;",   "&amp;E448&amp;"},"</f>
        <v>#N/A</v>
      </c>
      <c r="H448" t="b">
        <f>ISNA(VLOOKUP(J448,J772:J$823,1,0))</f>
        <v>1</v>
      </c>
      <c r="I448" s="27" t="e">
        <f>VLOOKUP(C448,SOURCE!S$6:Y$10014,7,0)</f>
        <v>#N/A</v>
      </c>
      <c r="J448" s="28" t="e">
        <f>VLOOKUP(C448,SOURCE!S$6:Y$10014,6,0)</f>
        <v>#N/A</v>
      </c>
      <c r="K448" s="30" t="e">
        <f t="shared" si="32"/>
        <v>#N/A</v>
      </c>
      <c r="L448" s="40" t="e">
        <f>VLOOKUP(C448,SOURCE!S$6:Y$10014,2,0)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VLOOKUP(C449,SOURCE!$S$3:$Z$2835,8,0)</f>
        <v>#N/A</v>
      </c>
      <c r="E449" s="26" t="e">
        <f>CHAR(34)&amp;VLOOKUP(C449,SOURCE!$S$3:$Z$2835,6,0)&amp;CHAR(34)</f>
        <v>#N/A</v>
      </c>
      <c r="F449" s="22" t="e">
        <f>VLOOKUP(C449,SOURCE!$S$3:$AA$2835,9,0)&amp;"           {"&amp;D449&amp;",   "&amp;E449&amp;"},"</f>
        <v>#N/A</v>
      </c>
      <c r="H449" t="b">
        <f>ISNA(VLOOKUP(J449,J773:J$823,1,0))</f>
        <v>1</v>
      </c>
      <c r="I449" s="27" t="e">
        <f>VLOOKUP(C449,SOURCE!S$6:Y$10014,7,0)</f>
        <v>#N/A</v>
      </c>
      <c r="J449" s="28" t="e">
        <f>VLOOKUP(C449,SOURCE!S$6:Y$10014,6,0)</f>
        <v>#N/A</v>
      </c>
      <c r="K449" s="30" t="e">
        <f t="shared" si="32"/>
        <v>#N/A</v>
      </c>
      <c r="L449" s="40" t="e">
        <f>VLOOKUP(C449,SOURCE!S$6:Y$10014,2,0)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VLOOKUP(C450,SOURCE!$S$3:$Z$2835,8,0)</f>
        <v>#N/A</v>
      </c>
      <c r="E450" s="26" t="e">
        <f>CHAR(34)&amp;VLOOKUP(C450,SOURCE!$S$3:$Z$2835,6,0)&amp;CHAR(34)</f>
        <v>#N/A</v>
      </c>
      <c r="F450" s="22" t="e">
        <f>VLOOKUP(C450,SOURCE!$S$3:$AA$2835,9,0)&amp;"           {"&amp;D450&amp;",   "&amp;E450&amp;"},"</f>
        <v>#N/A</v>
      </c>
      <c r="H450" t="b">
        <f>ISNA(VLOOKUP(J450,J774:J$823,1,0))</f>
        <v>1</v>
      </c>
      <c r="I450" s="27" t="e">
        <f>VLOOKUP(C450,SOURCE!S$6:Y$10014,7,0)</f>
        <v>#N/A</v>
      </c>
      <c r="J450" s="28" t="e">
        <f>VLOOKUP(C450,SOURCE!S$6:Y$10014,6,0)</f>
        <v>#N/A</v>
      </c>
      <c r="K450" s="30" t="e">
        <f t="shared" si="32"/>
        <v>#N/A</v>
      </c>
      <c r="L450" s="40" t="e">
        <f>VLOOKUP(C450,SOURCE!S$6:Y$10014,2,0)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VLOOKUP(C451,SOURCE!$S$3:$Z$2835,8,0)</f>
        <v>#N/A</v>
      </c>
      <c r="E451" s="26" t="e">
        <f>CHAR(34)&amp;VLOOKUP(C451,SOURCE!$S$3:$Z$2835,6,0)&amp;CHAR(34)</f>
        <v>#N/A</v>
      </c>
      <c r="F451" s="22" t="e">
        <f>VLOOKUP(C451,SOURCE!$S$3:$AA$2835,9,0)&amp;"           {"&amp;D451&amp;",   "&amp;E451&amp;"},"</f>
        <v>#N/A</v>
      </c>
      <c r="H451" t="b">
        <f>ISNA(VLOOKUP(J451,J775:J$823,1,0))</f>
        <v>1</v>
      </c>
      <c r="I451" s="27" t="e">
        <f>VLOOKUP(C451,SOURCE!S$6:Y$10014,7,0)</f>
        <v>#N/A</v>
      </c>
      <c r="J451" s="28" t="e">
        <f>VLOOKUP(C451,SOURCE!S$6:Y$10014,6,0)</f>
        <v>#N/A</v>
      </c>
      <c r="K451" s="30" t="e">
        <f t="shared" si="32"/>
        <v>#N/A</v>
      </c>
      <c r="L451" s="40" t="e">
        <f>VLOOKUP(C451,SOURCE!S$6:Y$10014,2,0)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VLOOKUP(C452,SOURCE!$S$3:$Z$2835,8,0)</f>
        <v>#N/A</v>
      </c>
      <c r="E452" s="26" t="e">
        <f>CHAR(34)&amp;VLOOKUP(C452,SOURCE!$S$3:$Z$2835,6,0)&amp;CHAR(34)</f>
        <v>#N/A</v>
      </c>
      <c r="F452" s="22" t="e">
        <f>VLOOKUP(C452,SOURCE!$S$3:$AA$2835,9,0)&amp;"           {"&amp;D452&amp;",   "&amp;E452&amp;"},"</f>
        <v>#N/A</v>
      </c>
      <c r="H452" t="b">
        <f>ISNA(VLOOKUP(J452,J776:J$823,1,0))</f>
        <v>1</v>
      </c>
      <c r="I452" s="27" t="e">
        <f>VLOOKUP(C452,SOURCE!S$6:Y$10014,7,0)</f>
        <v>#N/A</v>
      </c>
      <c r="J452" s="28" t="e">
        <f>VLOOKUP(C452,SOURCE!S$6:Y$10014,6,0)</f>
        <v>#N/A</v>
      </c>
      <c r="K452" s="30" t="e">
        <f t="shared" si="32"/>
        <v>#N/A</v>
      </c>
      <c r="L452" s="40" t="e">
        <f>VLOOKUP(C452,SOURCE!S$6:Y$10014,2,0)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VLOOKUP(C453,SOURCE!$S$3:$Z$2835,8,0)</f>
        <v>#N/A</v>
      </c>
      <c r="E453" s="26" t="e">
        <f>CHAR(34)&amp;VLOOKUP(C453,SOURCE!$S$3:$Z$2835,6,0)&amp;CHAR(34)</f>
        <v>#N/A</v>
      </c>
      <c r="F453" s="22" t="e">
        <f>VLOOKUP(C453,SOURCE!$S$3:$AA$2835,9,0)&amp;"           {"&amp;D453&amp;",   "&amp;E453&amp;"},"</f>
        <v>#N/A</v>
      </c>
      <c r="H453" t="b">
        <f>ISNA(VLOOKUP(J453,J777:J$823,1,0))</f>
        <v>1</v>
      </c>
      <c r="I453" s="27" t="e">
        <f>VLOOKUP(C453,SOURCE!S$6:Y$10014,7,0)</f>
        <v>#N/A</v>
      </c>
      <c r="J453" s="28" t="e">
        <f>VLOOKUP(C453,SOURCE!S$6:Y$10014,6,0)</f>
        <v>#N/A</v>
      </c>
      <c r="K453" s="30" t="e">
        <f t="shared" si="32"/>
        <v>#N/A</v>
      </c>
      <c r="L453" s="40" t="e">
        <f>VLOOKUP(C453,SOURCE!S$6:Y$10014,2,0)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VLOOKUP(C454,SOURCE!$S$3:$Z$2835,8,0)</f>
        <v>#N/A</v>
      </c>
      <c r="E454" s="26" t="e">
        <f>CHAR(34)&amp;VLOOKUP(C454,SOURCE!$S$3:$Z$2835,6,0)&amp;CHAR(34)</f>
        <v>#N/A</v>
      </c>
      <c r="F454" s="22" t="e">
        <f>VLOOKUP(C454,SOURCE!$S$3:$AA$2835,9,0)&amp;"           {"&amp;D454&amp;",   "&amp;E454&amp;"},"</f>
        <v>#N/A</v>
      </c>
      <c r="H454" t="b">
        <f>ISNA(VLOOKUP(J454,J778:J$823,1,0))</f>
        <v>1</v>
      </c>
      <c r="I454" s="27" t="e">
        <f>VLOOKUP(C454,SOURCE!S$6:Y$10014,7,0)</f>
        <v>#N/A</v>
      </c>
      <c r="J454" s="28" t="e">
        <f>VLOOKUP(C454,SOURCE!S$6:Y$10014,6,0)</f>
        <v>#N/A</v>
      </c>
      <c r="K454" s="30" t="e">
        <f t="shared" si="32"/>
        <v>#N/A</v>
      </c>
      <c r="L454" s="40" t="e">
        <f>VLOOKUP(C454,SOURCE!S$6:Y$10014,2,0)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VLOOKUP(C455,SOURCE!$S$3:$Z$2835,8,0)</f>
        <v>#N/A</v>
      </c>
      <c r="E455" s="26" t="e">
        <f>CHAR(34)&amp;VLOOKUP(C455,SOURCE!$S$3:$Z$2835,6,0)&amp;CHAR(34)</f>
        <v>#N/A</v>
      </c>
      <c r="F455" s="22" t="e">
        <f>VLOOKUP(C455,SOURCE!$S$3:$AA$2835,9,0)&amp;"           {"&amp;D455&amp;",   "&amp;E455&amp;"},"</f>
        <v>#N/A</v>
      </c>
      <c r="H455" t="b">
        <f>ISNA(VLOOKUP(J455,J779:J$823,1,0))</f>
        <v>1</v>
      </c>
      <c r="I455" s="27" t="e">
        <f>VLOOKUP(C455,SOURCE!S$6:Y$10014,7,0)</f>
        <v>#N/A</v>
      </c>
      <c r="J455" s="28" t="e">
        <f>VLOOKUP(C455,SOURCE!S$6:Y$10014,6,0)</f>
        <v>#N/A</v>
      </c>
      <c r="K455" s="30" t="e">
        <f t="shared" si="32"/>
        <v>#N/A</v>
      </c>
      <c r="L455" s="40" t="e">
        <f>VLOOKUP(C455,SOURCE!S$6:Y$10014,2,0)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VLOOKUP(C456,SOURCE!$S$3:$Z$2835,8,0)</f>
        <v>#N/A</v>
      </c>
      <c r="E456" s="26" t="e">
        <f>CHAR(34)&amp;VLOOKUP(C456,SOURCE!$S$3:$Z$2835,6,0)&amp;CHAR(34)</f>
        <v>#N/A</v>
      </c>
      <c r="F456" s="22" t="e">
        <f>VLOOKUP(C456,SOURCE!$S$3:$AA$2835,9,0)&amp;"           {"&amp;D456&amp;",   "&amp;E456&amp;"},"</f>
        <v>#N/A</v>
      </c>
      <c r="H456" t="b">
        <f>ISNA(VLOOKUP(J456,J780:J$823,1,0))</f>
        <v>1</v>
      </c>
      <c r="I456" s="27" t="e">
        <f>VLOOKUP(C456,SOURCE!S$6:Y$10014,7,0)</f>
        <v>#N/A</v>
      </c>
      <c r="J456" s="28" t="e">
        <f>VLOOKUP(C456,SOURCE!S$6:Y$10014,6,0)</f>
        <v>#N/A</v>
      </c>
      <c r="K456" s="30" t="e">
        <f t="shared" si="32"/>
        <v>#N/A</v>
      </c>
      <c r="L456" s="40" t="e">
        <f>VLOOKUP(C456,SOURCE!S$6:Y$10014,2,0)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VLOOKUP(C457,SOURCE!$S$3:$Z$2835,8,0)</f>
        <v>#N/A</v>
      </c>
      <c r="E457" s="26" t="e">
        <f>CHAR(34)&amp;VLOOKUP(C457,SOURCE!$S$3:$Z$2835,6,0)&amp;CHAR(34)</f>
        <v>#N/A</v>
      </c>
      <c r="F457" s="22" t="e">
        <f>VLOOKUP(C457,SOURCE!$S$3:$AA$2835,9,0)&amp;"           {"&amp;D457&amp;",   "&amp;E457&amp;"},"</f>
        <v>#N/A</v>
      </c>
      <c r="H457" t="b">
        <f>ISNA(VLOOKUP(J457,J781:J$823,1,0))</f>
        <v>1</v>
      </c>
      <c r="I457" s="27" t="e">
        <f>VLOOKUP(C457,SOURCE!S$6:Y$10014,7,0)</f>
        <v>#N/A</v>
      </c>
      <c r="J457" s="28" t="e">
        <f>VLOOKUP(C457,SOURCE!S$6:Y$10014,6,0)</f>
        <v>#N/A</v>
      </c>
      <c r="K457" s="30" t="e">
        <f t="shared" si="32"/>
        <v>#N/A</v>
      </c>
      <c r="L457" s="40" t="e">
        <f>VLOOKUP(C457,SOURCE!S$6:Y$10014,2,0)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VLOOKUP(C458,SOURCE!$S$3:$Z$2835,8,0)</f>
        <v>#N/A</v>
      </c>
      <c r="E458" s="26" t="e">
        <f>CHAR(34)&amp;VLOOKUP(C458,SOURCE!$S$3:$Z$2835,6,0)&amp;CHAR(34)</f>
        <v>#N/A</v>
      </c>
      <c r="F458" s="22" t="e">
        <f>VLOOKUP(C458,SOURCE!$S$3:$AA$2835,9,0)&amp;"           {"&amp;D458&amp;",   "&amp;E458&amp;"},"</f>
        <v>#N/A</v>
      </c>
      <c r="H458" t="b">
        <f>ISNA(VLOOKUP(J458,J782:J$823,1,0))</f>
        <v>1</v>
      </c>
      <c r="I458" s="27" t="e">
        <f>VLOOKUP(C458,SOURCE!S$6:Y$10014,7,0)</f>
        <v>#N/A</v>
      </c>
      <c r="J458" s="28" t="e">
        <f>VLOOKUP(C458,SOURCE!S$6:Y$10014,6,0)</f>
        <v>#N/A</v>
      </c>
      <c r="K458" s="30" t="e">
        <f t="shared" si="32"/>
        <v>#N/A</v>
      </c>
      <c r="L458" s="40" t="e">
        <f>VLOOKUP(C458,SOURCE!S$6:Y$10014,2,0)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VLOOKUP(C459,SOURCE!$S$3:$Z$2835,8,0)</f>
        <v>#N/A</v>
      </c>
      <c r="E459" s="26" t="e">
        <f>CHAR(34)&amp;VLOOKUP(C459,SOURCE!$S$3:$Z$2835,6,0)&amp;CHAR(34)</f>
        <v>#N/A</v>
      </c>
      <c r="F459" s="22" t="e">
        <f>VLOOKUP(C459,SOURCE!$S$3:$AA$2835,9,0)&amp;"           {"&amp;D459&amp;",   "&amp;E459&amp;"},"</f>
        <v>#N/A</v>
      </c>
      <c r="H459" t="b">
        <f>ISNA(VLOOKUP(J459,J783:J$823,1,0))</f>
        <v>1</v>
      </c>
      <c r="I459" s="27" t="e">
        <f>VLOOKUP(C459,SOURCE!S$6:Y$10014,7,0)</f>
        <v>#N/A</v>
      </c>
      <c r="J459" s="28" t="e">
        <f>VLOOKUP(C459,SOURCE!S$6:Y$10014,6,0)</f>
        <v>#N/A</v>
      </c>
      <c r="K459" s="30" t="e">
        <f t="shared" si="32"/>
        <v>#N/A</v>
      </c>
      <c r="L459" s="40" t="e">
        <f>VLOOKUP(C459,SOURCE!S$6:Y$10014,2,0)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VLOOKUP(C460,SOURCE!$S$3:$Z$2835,8,0)</f>
        <v>#N/A</v>
      </c>
      <c r="E460" s="26" t="e">
        <f>CHAR(34)&amp;VLOOKUP(C460,SOURCE!$S$3:$Z$2835,6,0)&amp;CHAR(34)</f>
        <v>#N/A</v>
      </c>
      <c r="F460" s="22" t="e">
        <f>VLOOKUP(C460,SOURCE!$S$3:$AA$2835,9,0)&amp;"           {"&amp;D460&amp;",   "&amp;E460&amp;"},"</f>
        <v>#N/A</v>
      </c>
      <c r="H460" t="b">
        <f>ISNA(VLOOKUP(J460,J784:J$823,1,0))</f>
        <v>1</v>
      </c>
      <c r="I460" s="27" t="e">
        <f>VLOOKUP(C460,SOURCE!S$6:Y$10014,7,0)</f>
        <v>#N/A</v>
      </c>
      <c r="J460" s="28" t="e">
        <f>VLOOKUP(C460,SOURCE!S$6:Y$10014,6,0)</f>
        <v>#N/A</v>
      </c>
      <c r="K460" s="30" t="e">
        <f t="shared" si="32"/>
        <v>#N/A</v>
      </c>
      <c r="L460" s="40" t="e">
        <f>VLOOKUP(C460,SOURCE!S$6:Y$10014,2,0)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VLOOKUP(C461,SOURCE!$S$3:$Z$2835,8,0)</f>
        <v>#N/A</v>
      </c>
      <c r="E461" s="26" t="e">
        <f>CHAR(34)&amp;VLOOKUP(C461,SOURCE!$S$3:$Z$2835,6,0)&amp;CHAR(34)</f>
        <v>#N/A</v>
      </c>
      <c r="F461" s="22" t="e">
        <f>VLOOKUP(C461,SOURCE!$S$3:$AA$2835,9,0)&amp;"           {"&amp;D461&amp;",   "&amp;E461&amp;"},"</f>
        <v>#N/A</v>
      </c>
      <c r="H461" t="b">
        <f>ISNA(VLOOKUP(J461,J785:J$823,1,0))</f>
        <v>1</v>
      </c>
      <c r="I461" s="27" t="e">
        <f>VLOOKUP(C461,SOURCE!S$6:Y$10014,7,0)</f>
        <v>#N/A</v>
      </c>
      <c r="J461" s="28" t="e">
        <f>VLOOKUP(C461,SOURCE!S$6:Y$10014,6,0)</f>
        <v>#N/A</v>
      </c>
      <c r="K461" s="30" t="e">
        <f t="shared" si="32"/>
        <v>#N/A</v>
      </c>
      <c r="L461" s="40" t="e">
        <f>VLOOKUP(C461,SOURCE!S$6:Y$10014,2,0)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VLOOKUP(C462,SOURCE!$S$3:$Z$2835,8,0)</f>
        <v>#N/A</v>
      </c>
      <c r="E462" s="26" t="e">
        <f>CHAR(34)&amp;VLOOKUP(C462,SOURCE!$S$3:$Z$2835,6,0)&amp;CHAR(34)</f>
        <v>#N/A</v>
      </c>
      <c r="F462" s="22" t="e">
        <f>VLOOKUP(C462,SOURCE!$S$3:$AA$2835,9,0)&amp;"           {"&amp;D462&amp;",   "&amp;E462&amp;"},"</f>
        <v>#N/A</v>
      </c>
      <c r="H462" t="b">
        <f>ISNA(VLOOKUP(J462,J786:J$823,1,0))</f>
        <v>1</v>
      </c>
      <c r="I462" s="27" t="e">
        <f>VLOOKUP(C462,SOURCE!S$6:Y$10014,7,0)</f>
        <v>#N/A</v>
      </c>
      <c r="J462" s="28" t="e">
        <f>VLOOKUP(C462,SOURCE!S$6:Y$10014,6,0)</f>
        <v>#N/A</v>
      </c>
      <c r="K462" s="30" t="e">
        <f t="shared" si="32"/>
        <v>#N/A</v>
      </c>
      <c r="L462" s="40" t="e">
        <f>VLOOKUP(C462,SOURCE!S$6:Y$10014,2,0)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VLOOKUP(C463,SOURCE!$S$3:$Z$2835,8,0)</f>
        <v>#N/A</v>
      </c>
      <c r="E463" s="26" t="e">
        <f>CHAR(34)&amp;VLOOKUP(C463,SOURCE!$S$3:$Z$2835,6,0)&amp;CHAR(34)</f>
        <v>#N/A</v>
      </c>
      <c r="F463" s="22" t="e">
        <f>VLOOKUP(C463,SOURCE!$S$3:$AA$2835,9,0)&amp;"           {"&amp;D463&amp;",   "&amp;E463&amp;"},"</f>
        <v>#N/A</v>
      </c>
      <c r="H463" t="b">
        <f>ISNA(VLOOKUP(J463,J787:J$823,1,0))</f>
        <v>1</v>
      </c>
      <c r="I463" s="27" t="e">
        <f>VLOOKUP(C463,SOURCE!S$6:Y$10014,7,0)</f>
        <v>#N/A</v>
      </c>
      <c r="J463" s="28" t="e">
        <f>VLOOKUP(C463,SOURCE!S$6:Y$10014,6,0)</f>
        <v>#N/A</v>
      </c>
      <c r="K463" s="30" t="e">
        <f t="shared" si="32"/>
        <v>#N/A</v>
      </c>
      <c r="L463" s="40" t="e">
        <f>VLOOKUP(C463,SOURCE!S$6:Y$10014,2,0)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VLOOKUP(C464,SOURCE!$S$3:$Z$2835,8,0)</f>
        <v>#N/A</v>
      </c>
      <c r="E464" s="26" t="e">
        <f>CHAR(34)&amp;VLOOKUP(C464,SOURCE!$S$3:$Z$2835,6,0)&amp;CHAR(34)</f>
        <v>#N/A</v>
      </c>
      <c r="F464" s="22" t="e">
        <f>VLOOKUP(C464,SOURCE!$S$3:$AA$2835,9,0)&amp;"           {"&amp;D464&amp;",   "&amp;E464&amp;"},"</f>
        <v>#N/A</v>
      </c>
      <c r="H464" t="b">
        <f>ISNA(VLOOKUP(J464,J788:J$823,1,0))</f>
        <v>1</v>
      </c>
      <c r="I464" s="27" t="e">
        <f>VLOOKUP(C464,SOURCE!S$6:Y$10014,7,0)</f>
        <v>#N/A</v>
      </c>
      <c r="J464" s="28" t="e">
        <f>VLOOKUP(C464,SOURCE!S$6:Y$10014,6,0)</f>
        <v>#N/A</v>
      </c>
      <c r="K464" s="30" t="e">
        <f t="shared" si="32"/>
        <v>#N/A</v>
      </c>
      <c r="L464" s="40" t="e">
        <f>VLOOKUP(C464,SOURCE!S$6:Y$10014,2,0)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VLOOKUP(C465,SOURCE!$S$3:$Z$2835,8,0)</f>
        <v>#N/A</v>
      </c>
      <c r="E465" s="26" t="e">
        <f>CHAR(34)&amp;VLOOKUP(C465,SOURCE!$S$3:$Z$2835,6,0)&amp;CHAR(34)</f>
        <v>#N/A</v>
      </c>
      <c r="F465" s="22" t="e">
        <f>VLOOKUP(C465,SOURCE!$S$3:$AA$2835,9,0)&amp;"           {"&amp;D465&amp;",   "&amp;E465&amp;"},"</f>
        <v>#N/A</v>
      </c>
      <c r="H465" t="b">
        <f>ISNA(VLOOKUP(J465,J789:J$823,1,0))</f>
        <v>1</v>
      </c>
      <c r="I465" s="27" t="e">
        <f>VLOOKUP(C465,SOURCE!S$6:Y$10014,7,0)</f>
        <v>#N/A</v>
      </c>
      <c r="J465" s="28" t="e">
        <f>VLOOKUP(C465,SOURCE!S$6:Y$10014,6,0)</f>
        <v>#N/A</v>
      </c>
      <c r="K465" s="30" t="e">
        <f t="shared" si="32"/>
        <v>#N/A</v>
      </c>
      <c r="L465" s="40" t="e">
        <f>VLOOKUP(C465,SOURCE!S$6:Y$10014,2,0)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VLOOKUP(C466,SOURCE!$S$3:$Z$2835,8,0)</f>
        <v>#N/A</v>
      </c>
      <c r="E466" s="26" t="e">
        <f>CHAR(34)&amp;VLOOKUP(C466,SOURCE!$S$3:$Z$2835,6,0)&amp;CHAR(34)</f>
        <v>#N/A</v>
      </c>
      <c r="F466" s="22" t="e">
        <f>VLOOKUP(C466,SOURCE!$S$3:$AA$2835,9,0)&amp;"           {"&amp;D466&amp;",   "&amp;E466&amp;"},"</f>
        <v>#N/A</v>
      </c>
      <c r="H466" t="b">
        <f>ISNA(VLOOKUP(J466,J790:J$823,1,0))</f>
        <v>1</v>
      </c>
      <c r="I466" s="27" t="e">
        <f>VLOOKUP(C466,SOURCE!S$6:Y$10014,7,0)</f>
        <v>#N/A</v>
      </c>
      <c r="J466" s="28" t="e">
        <f>VLOOKUP(C466,SOURCE!S$6:Y$10014,6,0)</f>
        <v>#N/A</v>
      </c>
      <c r="K466" s="30" t="e">
        <f t="shared" si="32"/>
        <v>#N/A</v>
      </c>
      <c r="L466" s="40" t="e">
        <f>VLOOKUP(C466,SOURCE!S$6:Y$10014,2,0)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VLOOKUP(C467,SOURCE!$S$3:$Z$2835,8,0)</f>
        <v>#N/A</v>
      </c>
      <c r="E467" s="26" t="e">
        <f>CHAR(34)&amp;VLOOKUP(C467,SOURCE!$S$3:$Z$2835,6,0)&amp;CHAR(34)</f>
        <v>#N/A</v>
      </c>
      <c r="F467" s="22" t="e">
        <f>VLOOKUP(C467,SOURCE!$S$3:$AA$2835,9,0)&amp;"           {"&amp;D467&amp;",   "&amp;E467&amp;"},"</f>
        <v>#N/A</v>
      </c>
      <c r="H467" t="b">
        <f>ISNA(VLOOKUP(J467,J791:J$823,1,0))</f>
        <v>1</v>
      </c>
      <c r="I467" s="27" t="e">
        <f>VLOOKUP(C467,SOURCE!S$6:Y$10014,7,0)</f>
        <v>#N/A</v>
      </c>
      <c r="J467" s="28" t="e">
        <f>VLOOKUP(C467,SOURCE!S$6:Y$10014,6,0)</f>
        <v>#N/A</v>
      </c>
      <c r="K467" s="30" t="e">
        <f t="shared" si="32"/>
        <v>#N/A</v>
      </c>
      <c r="L467" s="40" t="e">
        <f>VLOOKUP(C467,SOURCE!S$6:Y$10014,2,0)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VLOOKUP(C468,SOURCE!$S$3:$Z$2835,8,0)</f>
        <v>#N/A</v>
      </c>
      <c r="E468" s="26" t="e">
        <f>CHAR(34)&amp;VLOOKUP(C468,SOURCE!$S$3:$Z$2835,6,0)&amp;CHAR(34)</f>
        <v>#N/A</v>
      </c>
      <c r="F468" s="22" t="e">
        <f>VLOOKUP(C468,SOURCE!$S$3:$AA$2835,9,0)&amp;"           {"&amp;D468&amp;",   "&amp;E468&amp;"},"</f>
        <v>#N/A</v>
      </c>
      <c r="H468" t="b">
        <f>ISNA(VLOOKUP(J468,J792:J$823,1,0))</f>
        <v>1</v>
      </c>
      <c r="I468" s="27" t="e">
        <f>VLOOKUP(C468,SOURCE!S$6:Y$10014,7,0)</f>
        <v>#N/A</v>
      </c>
      <c r="J468" s="28" t="e">
        <f>VLOOKUP(C468,SOURCE!S$6:Y$10014,6,0)</f>
        <v>#N/A</v>
      </c>
      <c r="K468" s="30" t="e">
        <f t="shared" si="32"/>
        <v>#N/A</v>
      </c>
      <c r="L468" s="40" t="e">
        <f>VLOOKUP(C468,SOURCE!S$6:Y$10014,2,0)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VLOOKUP(C469,SOURCE!$S$3:$Z$2835,8,0)</f>
        <v>#N/A</v>
      </c>
      <c r="E469" s="26" t="e">
        <f>CHAR(34)&amp;VLOOKUP(C469,SOURCE!$S$3:$Z$2835,6,0)&amp;CHAR(34)</f>
        <v>#N/A</v>
      </c>
      <c r="F469" s="22" t="e">
        <f>VLOOKUP(C469,SOURCE!$S$3:$AA$2835,9,0)&amp;"           {"&amp;D469&amp;",   "&amp;E469&amp;"},"</f>
        <v>#N/A</v>
      </c>
      <c r="H469" t="b">
        <f>ISNA(VLOOKUP(J469,J793:J$823,1,0))</f>
        <v>1</v>
      </c>
      <c r="I469" s="27" t="e">
        <f>VLOOKUP(C469,SOURCE!S$6:Y$10014,7,0)</f>
        <v>#N/A</v>
      </c>
      <c r="J469" s="28" t="e">
        <f>VLOOKUP(C469,SOURCE!S$6:Y$10014,6,0)</f>
        <v>#N/A</v>
      </c>
      <c r="K469" s="30" t="e">
        <f t="shared" si="32"/>
        <v>#N/A</v>
      </c>
      <c r="L469" s="40" t="e">
        <f>VLOOKUP(C469,SOURCE!S$6:Y$10014,2,0)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VLOOKUP(C470,SOURCE!$S$3:$Z$2835,8,0)</f>
        <v>#N/A</v>
      </c>
      <c r="E470" s="26" t="e">
        <f>CHAR(34)&amp;VLOOKUP(C470,SOURCE!$S$3:$Z$2835,6,0)&amp;CHAR(34)</f>
        <v>#N/A</v>
      </c>
      <c r="F470" s="22" t="e">
        <f>VLOOKUP(C470,SOURCE!$S$3:$AA$2835,9,0)&amp;"           {"&amp;D470&amp;",   "&amp;E470&amp;"},"</f>
        <v>#N/A</v>
      </c>
      <c r="H470" t="b">
        <f>ISNA(VLOOKUP(J470,J794:J$823,1,0))</f>
        <v>1</v>
      </c>
      <c r="I470" s="27" t="e">
        <f>VLOOKUP(C470,SOURCE!S$6:Y$10014,7,0)</f>
        <v>#N/A</v>
      </c>
      <c r="J470" s="28" t="e">
        <f>VLOOKUP(C470,SOURCE!S$6:Y$10014,6,0)</f>
        <v>#N/A</v>
      </c>
      <c r="K470" s="30" t="e">
        <f t="shared" si="32"/>
        <v>#N/A</v>
      </c>
      <c r="L470" s="40" t="e">
        <f>VLOOKUP(C470,SOURCE!S$6:Y$10014,2,0)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VLOOKUP(C471,SOURCE!$S$3:$Z$2835,8,0)</f>
        <v>#N/A</v>
      </c>
      <c r="E471" s="26" t="e">
        <f>CHAR(34)&amp;VLOOKUP(C471,SOURCE!$S$3:$Z$2835,6,0)&amp;CHAR(34)</f>
        <v>#N/A</v>
      </c>
      <c r="F471" s="22" t="e">
        <f>VLOOKUP(C471,SOURCE!$S$3:$AA$2835,9,0)&amp;"           {"&amp;D471&amp;",   "&amp;E471&amp;"},"</f>
        <v>#N/A</v>
      </c>
      <c r="H471" t="b">
        <f>ISNA(VLOOKUP(J471,J795:J$823,1,0))</f>
        <v>1</v>
      </c>
      <c r="I471" s="27" t="e">
        <f>VLOOKUP(C471,SOURCE!S$6:Y$10014,7,0)</f>
        <v>#N/A</v>
      </c>
      <c r="J471" s="28" t="e">
        <f>VLOOKUP(C471,SOURCE!S$6:Y$10014,6,0)</f>
        <v>#N/A</v>
      </c>
      <c r="K471" s="30" t="e">
        <f t="shared" si="32"/>
        <v>#N/A</v>
      </c>
      <c r="L471" s="40" t="e">
        <f>VLOOKUP(C471,SOURCE!S$6:Y$10014,2,0)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VLOOKUP(C472,SOURCE!$S$3:$Z$2835,8,0)</f>
        <v>#N/A</v>
      </c>
      <c r="E472" s="26" t="e">
        <f>CHAR(34)&amp;VLOOKUP(C472,SOURCE!$S$3:$Z$2835,6,0)&amp;CHAR(34)</f>
        <v>#N/A</v>
      </c>
      <c r="F472" s="22" t="e">
        <f>VLOOKUP(C472,SOURCE!$S$3:$AA$2835,9,0)&amp;"           {"&amp;D472&amp;",   "&amp;E472&amp;"},"</f>
        <v>#N/A</v>
      </c>
      <c r="H472" t="b">
        <f>ISNA(VLOOKUP(J472,J796:J$823,1,0))</f>
        <v>1</v>
      </c>
      <c r="I472" s="27" t="e">
        <f>VLOOKUP(C472,SOURCE!S$6:Y$10014,7,0)</f>
        <v>#N/A</v>
      </c>
      <c r="J472" s="28" t="e">
        <f>VLOOKUP(C472,SOURCE!S$6:Y$10014,6,0)</f>
        <v>#N/A</v>
      </c>
      <c r="K472" s="30" t="e">
        <f t="shared" si="32"/>
        <v>#N/A</v>
      </c>
      <c r="L472" s="40" t="e">
        <f>VLOOKUP(C472,SOURCE!S$6:Y$10014,2,0)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VLOOKUP(C473,SOURCE!$S$3:$Z$2835,8,0)</f>
        <v>#N/A</v>
      </c>
      <c r="E473" s="26" t="e">
        <f>CHAR(34)&amp;VLOOKUP(C473,SOURCE!$S$3:$Z$2835,6,0)&amp;CHAR(34)</f>
        <v>#N/A</v>
      </c>
      <c r="F473" s="22" t="e">
        <f>VLOOKUP(C473,SOURCE!$S$3:$AA$2835,9,0)&amp;"           {"&amp;D473&amp;",   "&amp;E473&amp;"},"</f>
        <v>#N/A</v>
      </c>
      <c r="H473" t="b">
        <f>ISNA(VLOOKUP(J473,J797:J$823,1,0))</f>
        <v>1</v>
      </c>
      <c r="I473" s="27" t="e">
        <f>VLOOKUP(C473,SOURCE!S$6:Y$10014,7,0)</f>
        <v>#N/A</v>
      </c>
      <c r="J473" s="28" t="e">
        <f>VLOOKUP(C473,SOURCE!S$6:Y$10014,6,0)</f>
        <v>#N/A</v>
      </c>
      <c r="K473" s="30" t="e">
        <f t="shared" si="32"/>
        <v>#N/A</v>
      </c>
      <c r="L473" s="40" t="e">
        <f>VLOOKUP(C473,SOURCE!S$6:Y$10014,2,0)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VLOOKUP(C474,SOURCE!$S$3:$Z$2835,8,0)</f>
        <v>#N/A</v>
      </c>
      <c r="E474" s="26" t="e">
        <f>CHAR(34)&amp;VLOOKUP(C474,SOURCE!$S$3:$Z$2835,6,0)&amp;CHAR(34)</f>
        <v>#N/A</v>
      </c>
      <c r="F474" s="22" t="e">
        <f>VLOOKUP(C474,SOURCE!$S$3:$AA$2835,9,0)&amp;"           {"&amp;D474&amp;",   "&amp;E474&amp;"},"</f>
        <v>#N/A</v>
      </c>
      <c r="H474" t="b">
        <f>ISNA(VLOOKUP(J474,J798:J$823,1,0))</f>
        <v>1</v>
      </c>
      <c r="I474" s="27" t="e">
        <f>VLOOKUP(C474,SOURCE!S$6:Y$10014,7,0)</f>
        <v>#N/A</v>
      </c>
      <c r="J474" s="28" t="e">
        <f>VLOOKUP(C474,SOURCE!S$6:Y$10014,6,0)</f>
        <v>#N/A</v>
      </c>
      <c r="K474" s="30" t="e">
        <f t="shared" si="32"/>
        <v>#N/A</v>
      </c>
      <c r="L474" s="40" t="e">
        <f>VLOOKUP(C474,SOURCE!S$6:Y$10014,2,0)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VLOOKUP(C475,SOURCE!$S$3:$Z$2835,8,0)</f>
        <v>#N/A</v>
      </c>
      <c r="E475" s="26" t="e">
        <f>CHAR(34)&amp;VLOOKUP(C475,SOURCE!$S$3:$Z$2835,6,0)&amp;CHAR(34)</f>
        <v>#N/A</v>
      </c>
      <c r="F475" s="22" t="e">
        <f>VLOOKUP(C475,SOURCE!$S$3:$AA$2835,9,0)&amp;"           {"&amp;D475&amp;",   "&amp;E475&amp;"},"</f>
        <v>#N/A</v>
      </c>
      <c r="H475" t="b">
        <f>ISNA(VLOOKUP(J475,J799:J$823,1,0))</f>
        <v>1</v>
      </c>
      <c r="I475" s="27" t="e">
        <f>VLOOKUP(C475,SOURCE!S$6:Y$10014,7,0)</f>
        <v>#N/A</v>
      </c>
      <c r="J475" s="28" t="e">
        <f>VLOOKUP(C475,SOURCE!S$6:Y$10014,6,0)</f>
        <v>#N/A</v>
      </c>
      <c r="K475" s="30" t="e">
        <f t="shared" si="32"/>
        <v>#N/A</v>
      </c>
      <c r="L475" s="40" t="e">
        <f>VLOOKUP(C475,SOURCE!S$6:Y$10014,2,0)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VLOOKUP(C476,SOURCE!$S$3:$Z$2835,8,0)</f>
        <v>#N/A</v>
      </c>
      <c r="E476" s="26" t="e">
        <f>CHAR(34)&amp;VLOOKUP(C476,SOURCE!$S$3:$Z$2835,6,0)&amp;CHAR(34)</f>
        <v>#N/A</v>
      </c>
      <c r="F476" s="22" t="e">
        <f>VLOOKUP(C476,SOURCE!$S$3:$AA$2835,9,0)&amp;"           {"&amp;D476&amp;",   "&amp;E476&amp;"},"</f>
        <v>#N/A</v>
      </c>
      <c r="H476" t="b">
        <f>ISNA(VLOOKUP(J476,J800:J$823,1,0))</f>
        <v>1</v>
      </c>
      <c r="I476" s="27" t="e">
        <f>VLOOKUP(C476,SOURCE!S$6:Y$10014,7,0)</f>
        <v>#N/A</v>
      </c>
      <c r="J476" s="28" t="e">
        <f>VLOOKUP(C476,SOURCE!S$6:Y$10014,6,0)</f>
        <v>#N/A</v>
      </c>
      <c r="K476" s="30" t="e">
        <f t="shared" si="32"/>
        <v>#N/A</v>
      </c>
      <c r="L476" s="40" t="e">
        <f>VLOOKUP(C476,SOURCE!S$6:Y$10014,2,0)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VLOOKUP(C477,SOURCE!$S$3:$Z$2835,8,0)</f>
        <v>#N/A</v>
      </c>
      <c r="E477" s="26" t="e">
        <f>CHAR(34)&amp;VLOOKUP(C477,SOURCE!$S$3:$Z$2835,6,0)&amp;CHAR(34)</f>
        <v>#N/A</v>
      </c>
      <c r="F477" s="22" t="e">
        <f>VLOOKUP(C477,SOURCE!$S$3:$AA$2835,9,0)&amp;"           {"&amp;D477&amp;",   "&amp;E477&amp;"},"</f>
        <v>#N/A</v>
      </c>
      <c r="H477" t="b">
        <f>ISNA(VLOOKUP(J477,J801:J$823,1,0))</f>
        <v>1</v>
      </c>
      <c r="I477" s="27" t="e">
        <f>VLOOKUP(C477,SOURCE!S$6:Y$10014,7,0)</f>
        <v>#N/A</v>
      </c>
      <c r="J477" s="28" t="e">
        <f>VLOOKUP(C477,SOURCE!S$6:Y$10014,6,0)</f>
        <v>#N/A</v>
      </c>
      <c r="K477" s="30" t="e">
        <f t="shared" si="32"/>
        <v>#N/A</v>
      </c>
      <c r="L477" s="40" t="e">
        <f>VLOOKUP(C477,SOURCE!S$6:Y$10014,2,0)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VLOOKUP(C478,SOURCE!$S$3:$Z$2835,8,0)</f>
        <v>#N/A</v>
      </c>
      <c r="E478" s="26" t="e">
        <f>CHAR(34)&amp;VLOOKUP(C478,SOURCE!$S$3:$Z$2835,6,0)&amp;CHAR(34)</f>
        <v>#N/A</v>
      </c>
      <c r="F478" s="22" t="e">
        <f>VLOOKUP(C478,SOURCE!$S$3:$AA$2835,9,0)&amp;"           {"&amp;D478&amp;",   "&amp;E478&amp;"},"</f>
        <v>#N/A</v>
      </c>
      <c r="H478" t="b">
        <f>ISNA(VLOOKUP(J478,J802:J$823,1,0))</f>
        <v>1</v>
      </c>
      <c r="I478" s="27" t="e">
        <f>VLOOKUP(C478,SOURCE!S$6:Y$10014,7,0)</f>
        <v>#N/A</v>
      </c>
      <c r="J478" s="28" t="e">
        <f>VLOOKUP(C478,SOURCE!S$6:Y$10014,6,0)</f>
        <v>#N/A</v>
      </c>
      <c r="K478" s="30" t="e">
        <f t="shared" si="32"/>
        <v>#N/A</v>
      </c>
      <c r="L478" s="40" t="e">
        <f>VLOOKUP(C478,SOURCE!S$6:Y$10014,2,0)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VLOOKUP(C479,SOURCE!$S$3:$Z$2835,8,0)</f>
        <v>#N/A</v>
      </c>
      <c r="E479" s="26" t="e">
        <f>CHAR(34)&amp;VLOOKUP(C479,SOURCE!$S$3:$Z$2835,6,0)&amp;CHAR(34)</f>
        <v>#N/A</v>
      </c>
      <c r="F479" s="22" t="e">
        <f>VLOOKUP(C479,SOURCE!$S$3:$AA$2835,9,0)&amp;"           {"&amp;D479&amp;",   "&amp;E479&amp;"},"</f>
        <v>#N/A</v>
      </c>
      <c r="H479" t="b">
        <f>ISNA(VLOOKUP(J479,J803:J$823,1,0))</f>
        <v>1</v>
      </c>
      <c r="I479" s="27" t="e">
        <f>VLOOKUP(C479,SOURCE!S$6:Y$10014,7,0)</f>
        <v>#N/A</v>
      </c>
      <c r="J479" s="28" t="e">
        <f>VLOOKUP(C479,SOURCE!S$6:Y$10014,6,0)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VLOOKUP(C479,SOURCE!S$6:Y$10014,2,0)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VLOOKUP(C480,SOURCE!$S$3:$Z$2835,8,0)</f>
        <v>#N/A</v>
      </c>
      <c r="E480" s="26" t="e">
        <f>CHAR(34)&amp;VLOOKUP(C480,SOURCE!$S$3:$Z$2835,6,0)&amp;CHAR(34)</f>
        <v>#N/A</v>
      </c>
      <c r="F480" s="22" t="e">
        <f>VLOOKUP(C480,SOURCE!$S$3:$AA$2835,9,0)&amp;"           {"&amp;D480&amp;",   "&amp;E480&amp;"},"</f>
        <v>#N/A</v>
      </c>
      <c r="H480" t="b">
        <f>ISNA(VLOOKUP(J480,J804:J$823,1,0))</f>
        <v>1</v>
      </c>
      <c r="I480" s="27" t="e">
        <f>VLOOKUP(C480,SOURCE!S$6:Y$10014,7,0)</f>
        <v>#N/A</v>
      </c>
      <c r="J480" s="28" t="e">
        <f>VLOOKUP(C480,SOURCE!S$6:Y$10014,6,0)</f>
        <v>#N/A</v>
      </c>
      <c r="K480" s="30" t="e">
        <f t="shared" si="36"/>
        <v>#N/A</v>
      </c>
      <c r="L480" s="40" t="e">
        <f>VLOOKUP(C480,SOURCE!S$6:Y$10014,2,0)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VLOOKUP(C481,SOURCE!$S$3:$Z$2835,8,0)</f>
        <v>#N/A</v>
      </c>
      <c r="E481" s="26" t="e">
        <f>CHAR(34)&amp;VLOOKUP(C481,SOURCE!$S$3:$Z$2835,6,0)&amp;CHAR(34)</f>
        <v>#N/A</v>
      </c>
      <c r="F481" s="22" t="e">
        <f>VLOOKUP(C481,SOURCE!$S$3:$AA$2835,9,0)&amp;"           {"&amp;D481&amp;",   "&amp;E481&amp;"},"</f>
        <v>#N/A</v>
      </c>
      <c r="H481" t="b">
        <f>ISNA(VLOOKUP(J481,J805:J$823,1,0))</f>
        <v>1</v>
      </c>
      <c r="I481" s="27" t="e">
        <f>VLOOKUP(C481,SOURCE!S$6:Y$10014,7,0)</f>
        <v>#N/A</v>
      </c>
      <c r="J481" s="28" t="e">
        <f>VLOOKUP(C481,SOURCE!S$6:Y$10014,6,0)</f>
        <v>#N/A</v>
      </c>
      <c r="K481" s="30" t="e">
        <f t="shared" si="36"/>
        <v>#N/A</v>
      </c>
      <c r="L481" s="40" t="e">
        <f>VLOOKUP(C481,SOURCE!S$6:Y$10014,2,0)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VLOOKUP(C482,SOURCE!$S$3:$Z$2835,8,0)</f>
        <v>#N/A</v>
      </c>
      <c r="E482" s="26" t="e">
        <f>CHAR(34)&amp;VLOOKUP(C482,SOURCE!$S$3:$Z$2835,6,0)&amp;CHAR(34)</f>
        <v>#N/A</v>
      </c>
      <c r="F482" s="22" t="e">
        <f>VLOOKUP(C482,SOURCE!$S$3:$AA$2835,9,0)&amp;"           {"&amp;D482&amp;",   "&amp;E482&amp;"},"</f>
        <v>#N/A</v>
      </c>
      <c r="H482" t="b">
        <f>ISNA(VLOOKUP(J482,J806:J$823,1,0))</f>
        <v>1</v>
      </c>
      <c r="I482" s="27" t="e">
        <f>VLOOKUP(C482,SOURCE!S$6:Y$10014,7,0)</f>
        <v>#N/A</v>
      </c>
      <c r="J482" s="28" t="e">
        <f>VLOOKUP(C482,SOURCE!S$6:Y$10014,6,0)</f>
        <v>#N/A</v>
      </c>
      <c r="K482" s="30" t="e">
        <f t="shared" si="36"/>
        <v>#N/A</v>
      </c>
      <c r="L482" s="40" t="e">
        <f>VLOOKUP(C482,SOURCE!S$6:Y$10014,2,0)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VLOOKUP(C483,SOURCE!$S$3:$Z$2835,8,0)</f>
        <v>#N/A</v>
      </c>
      <c r="E483" s="26" t="e">
        <f>CHAR(34)&amp;VLOOKUP(C483,SOURCE!$S$3:$Z$2835,6,0)&amp;CHAR(34)</f>
        <v>#N/A</v>
      </c>
      <c r="F483" s="22" t="e">
        <f>VLOOKUP(C483,SOURCE!$S$3:$AA$2835,9,0)&amp;"           {"&amp;D483&amp;",   "&amp;E483&amp;"},"</f>
        <v>#N/A</v>
      </c>
      <c r="H483" t="b">
        <f>ISNA(VLOOKUP(J483,J807:J$823,1,0))</f>
        <v>1</v>
      </c>
      <c r="I483" s="27" t="e">
        <f>VLOOKUP(C483,SOURCE!S$6:Y$10014,7,0)</f>
        <v>#N/A</v>
      </c>
      <c r="J483" s="28" t="e">
        <f>VLOOKUP(C483,SOURCE!S$6:Y$10014,6,0)</f>
        <v>#N/A</v>
      </c>
      <c r="K483" s="30" t="e">
        <f t="shared" si="36"/>
        <v>#N/A</v>
      </c>
      <c r="L483" s="40" t="e">
        <f>VLOOKUP(C483,SOURCE!S$6:Y$10014,2,0)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VLOOKUP(C484,SOURCE!$S$3:$Z$2835,8,0)</f>
        <v>#N/A</v>
      </c>
      <c r="E484" s="26" t="e">
        <f>CHAR(34)&amp;VLOOKUP(C484,SOURCE!$S$3:$Z$2835,6,0)&amp;CHAR(34)</f>
        <v>#N/A</v>
      </c>
      <c r="F484" s="22" t="e">
        <f>VLOOKUP(C484,SOURCE!$S$3:$AA$2835,9,0)&amp;"           {"&amp;D484&amp;",   "&amp;E484&amp;"},"</f>
        <v>#N/A</v>
      </c>
      <c r="H484" t="b">
        <f>ISNA(VLOOKUP(J484,J808:J$823,1,0))</f>
        <v>1</v>
      </c>
      <c r="I484" s="27" t="e">
        <f>VLOOKUP(C484,SOURCE!S$6:Y$10014,7,0)</f>
        <v>#N/A</v>
      </c>
      <c r="J484" s="28" t="e">
        <f>VLOOKUP(C484,SOURCE!S$6:Y$10014,6,0)</f>
        <v>#N/A</v>
      </c>
      <c r="K484" s="30" t="e">
        <f t="shared" si="36"/>
        <v>#N/A</v>
      </c>
      <c r="L484" s="40" t="e">
        <f>VLOOKUP(C484,SOURCE!S$6:Y$10014,2,0)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VLOOKUP(C485,SOURCE!$S$3:$Z$2835,8,0)</f>
        <v>#N/A</v>
      </c>
      <c r="E485" s="26" t="e">
        <f>CHAR(34)&amp;VLOOKUP(C485,SOURCE!$S$3:$Z$2835,6,0)&amp;CHAR(34)</f>
        <v>#N/A</v>
      </c>
      <c r="F485" s="22" t="e">
        <f>VLOOKUP(C485,SOURCE!$S$3:$AA$2835,9,0)&amp;"           {"&amp;D485&amp;",   "&amp;E485&amp;"},"</f>
        <v>#N/A</v>
      </c>
      <c r="H485" t="b">
        <f>ISNA(VLOOKUP(J485,J809:J$823,1,0))</f>
        <v>1</v>
      </c>
      <c r="I485" s="27" t="e">
        <f>VLOOKUP(C485,SOURCE!S$6:Y$10014,7,0)</f>
        <v>#N/A</v>
      </c>
      <c r="J485" s="28" t="e">
        <f>VLOOKUP(C485,SOURCE!S$6:Y$10014,6,0)</f>
        <v>#N/A</v>
      </c>
      <c r="K485" s="30" t="e">
        <f t="shared" si="36"/>
        <v>#N/A</v>
      </c>
      <c r="L485" s="40" t="e">
        <f>VLOOKUP(C485,SOURCE!S$6:Y$10014,2,0)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VLOOKUP(C486,SOURCE!$S$3:$Z$2835,8,0)</f>
        <v>#N/A</v>
      </c>
      <c r="E486" s="26" t="e">
        <f>CHAR(34)&amp;VLOOKUP(C486,SOURCE!$S$3:$Z$2835,6,0)&amp;CHAR(34)</f>
        <v>#N/A</v>
      </c>
      <c r="F486" s="22" t="e">
        <f>VLOOKUP(C486,SOURCE!$S$3:$AA$2835,9,0)&amp;"           {"&amp;D486&amp;",   "&amp;E486&amp;"},"</f>
        <v>#N/A</v>
      </c>
      <c r="H486" t="b">
        <f>ISNA(VLOOKUP(J486,J810:J$823,1,0))</f>
        <v>1</v>
      </c>
      <c r="I486" s="27" t="e">
        <f>VLOOKUP(C486,SOURCE!S$6:Y$10014,7,0)</f>
        <v>#N/A</v>
      </c>
      <c r="J486" s="28" t="e">
        <f>VLOOKUP(C486,SOURCE!S$6:Y$10014,6,0)</f>
        <v>#N/A</v>
      </c>
      <c r="K486" s="30" t="e">
        <f t="shared" si="36"/>
        <v>#N/A</v>
      </c>
      <c r="L486" s="40" t="e">
        <f>VLOOKUP(C486,SOURCE!S$6:Y$10014,2,0)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VLOOKUP(C487,SOURCE!$S$3:$Z$2835,8,0)</f>
        <v>#N/A</v>
      </c>
      <c r="E487" s="26" t="e">
        <f>CHAR(34)&amp;VLOOKUP(C487,SOURCE!$S$3:$Z$2835,6,0)&amp;CHAR(34)</f>
        <v>#N/A</v>
      </c>
      <c r="F487" s="22" t="e">
        <f>VLOOKUP(C487,SOURCE!$S$3:$AA$2835,9,0)&amp;"           {"&amp;D487&amp;",   "&amp;E487&amp;"},"</f>
        <v>#N/A</v>
      </c>
      <c r="H487" t="b">
        <f>ISNA(VLOOKUP(J487,J811:J$823,1,0))</f>
        <v>1</v>
      </c>
      <c r="I487" s="27" t="e">
        <f>VLOOKUP(C487,SOURCE!S$6:Y$10014,7,0)</f>
        <v>#N/A</v>
      </c>
      <c r="J487" s="28" t="e">
        <f>VLOOKUP(C487,SOURCE!S$6:Y$10014,6,0)</f>
        <v>#N/A</v>
      </c>
      <c r="K487" s="30" t="e">
        <f t="shared" si="36"/>
        <v>#N/A</v>
      </c>
      <c r="L487" s="40" t="e">
        <f>VLOOKUP(C487,SOURCE!S$6:Y$10014,2,0)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VLOOKUP(C488,SOURCE!$S$3:$Z$2835,8,0)</f>
        <v>#N/A</v>
      </c>
      <c r="E488" s="26" t="e">
        <f>CHAR(34)&amp;VLOOKUP(C488,SOURCE!$S$3:$Z$2835,6,0)&amp;CHAR(34)</f>
        <v>#N/A</v>
      </c>
      <c r="F488" s="22" t="e">
        <f>VLOOKUP(C488,SOURCE!$S$3:$AA$2835,9,0)&amp;"           {"&amp;D488&amp;",   "&amp;E488&amp;"},"</f>
        <v>#N/A</v>
      </c>
      <c r="H488" t="b">
        <f>ISNA(VLOOKUP(J488,J812:J$823,1,0))</f>
        <v>1</v>
      </c>
      <c r="I488" s="27" t="e">
        <f>VLOOKUP(C488,SOURCE!S$6:Y$10014,7,0)</f>
        <v>#N/A</v>
      </c>
      <c r="J488" s="28" t="e">
        <f>VLOOKUP(C488,SOURCE!S$6:Y$10014,6,0)</f>
        <v>#N/A</v>
      </c>
      <c r="K488" s="30" t="e">
        <f t="shared" si="36"/>
        <v>#N/A</v>
      </c>
      <c r="L488" s="40" t="e">
        <f>VLOOKUP(C488,SOURCE!S$6:Y$10014,2,0)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VLOOKUP(C489,SOURCE!$S$3:$Z$2835,8,0)</f>
        <v>#N/A</v>
      </c>
      <c r="E489" s="26" t="e">
        <f>CHAR(34)&amp;VLOOKUP(C489,SOURCE!$S$3:$Z$2835,6,0)&amp;CHAR(34)</f>
        <v>#N/A</v>
      </c>
      <c r="F489" s="22" t="e">
        <f>VLOOKUP(C489,SOURCE!$S$3:$AA$2835,9,0)&amp;"           {"&amp;D489&amp;",   "&amp;E489&amp;"},"</f>
        <v>#N/A</v>
      </c>
      <c r="H489" t="b">
        <f>ISNA(VLOOKUP(J489,J813:J$823,1,0))</f>
        <v>1</v>
      </c>
      <c r="I489" s="27" t="e">
        <f>VLOOKUP(C489,SOURCE!S$6:Y$10014,7,0)</f>
        <v>#N/A</v>
      </c>
      <c r="J489" s="28" t="e">
        <f>VLOOKUP(C489,SOURCE!S$6:Y$10014,6,0)</f>
        <v>#N/A</v>
      </c>
      <c r="K489" s="30" t="e">
        <f t="shared" si="36"/>
        <v>#N/A</v>
      </c>
      <c r="L489" s="40" t="e">
        <f>VLOOKUP(C489,SOURCE!S$6:Y$10014,2,0)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VLOOKUP(C490,SOURCE!$S$3:$Z$2835,8,0)</f>
        <v>#N/A</v>
      </c>
      <c r="E490" s="26" t="e">
        <f>CHAR(34)&amp;VLOOKUP(C490,SOURCE!$S$3:$Z$2835,6,0)&amp;CHAR(34)</f>
        <v>#N/A</v>
      </c>
      <c r="F490" s="22" t="e">
        <f>VLOOKUP(C490,SOURCE!$S$3:$AA$2835,9,0)&amp;"           {"&amp;D490&amp;",   "&amp;E490&amp;"},"</f>
        <v>#N/A</v>
      </c>
      <c r="H490" t="b">
        <f>ISNA(VLOOKUP(J490,J814:J$823,1,0))</f>
        <v>1</v>
      </c>
      <c r="I490" s="27" t="e">
        <f>VLOOKUP(C490,SOURCE!S$6:Y$10014,7,0)</f>
        <v>#N/A</v>
      </c>
      <c r="J490" s="28" t="e">
        <f>VLOOKUP(C490,SOURCE!S$6:Y$10014,6,0)</f>
        <v>#N/A</v>
      </c>
      <c r="K490" s="30" t="e">
        <f t="shared" si="36"/>
        <v>#N/A</v>
      </c>
      <c r="L490" s="40" t="e">
        <f>VLOOKUP(C490,SOURCE!S$6:Y$10014,2,0)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VLOOKUP(C491,SOURCE!$S$3:$Z$2835,8,0)</f>
        <v>#N/A</v>
      </c>
      <c r="E491" s="26" t="e">
        <f>CHAR(34)&amp;VLOOKUP(C491,SOURCE!$S$3:$Z$2835,6,0)&amp;CHAR(34)</f>
        <v>#N/A</v>
      </c>
      <c r="F491" s="22" t="e">
        <f>VLOOKUP(C491,SOURCE!$S$3:$AA$2835,9,0)&amp;"           {"&amp;D491&amp;",   "&amp;E491&amp;"},"</f>
        <v>#N/A</v>
      </c>
      <c r="H491" t="b">
        <f>ISNA(VLOOKUP(J491,J815:J$823,1,0))</f>
        <v>1</v>
      </c>
      <c r="I491" s="27" t="e">
        <f>VLOOKUP(C491,SOURCE!S$6:Y$10014,7,0)</f>
        <v>#N/A</v>
      </c>
      <c r="J491" s="28" t="e">
        <f>VLOOKUP(C491,SOURCE!S$6:Y$10014,6,0)</f>
        <v>#N/A</v>
      </c>
      <c r="K491" s="30" t="e">
        <f t="shared" si="36"/>
        <v>#N/A</v>
      </c>
      <c r="L491" s="40" t="e">
        <f>VLOOKUP(C491,SOURCE!S$6:Y$10014,2,0)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VLOOKUP(C492,SOURCE!$S$3:$Z$2835,8,0)</f>
        <v>#N/A</v>
      </c>
      <c r="E492" s="26" t="e">
        <f>CHAR(34)&amp;VLOOKUP(C492,SOURCE!$S$3:$Z$2835,6,0)&amp;CHAR(34)</f>
        <v>#N/A</v>
      </c>
      <c r="F492" s="22" t="e">
        <f>VLOOKUP(C492,SOURCE!$S$3:$AA$2835,9,0)&amp;"           {"&amp;D492&amp;",   "&amp;E492&amp;"},"</f>
        <v>#N/A</v>
      </c>
      <c r="H492" t="b">
        <f>ISNA(VLOOKUP(J492,J816:J$823,1,0))</f>
        <v>1</v>
      </c>
      <c r="I492" s="27" t="e">
        <f>VLOOKUP(C492,SOURCE!S$6:Y$10014,7,0)</f>
        <v>#N/A</v>
      </c>
      <c r="J492" s="28" t="e">
        <f>VLOOKUP(C492,SOURCE!S$6:Y$10014,6,0)</f>
        <v>#N/A</v>
      </c>
      <c r="K492" s="30" t="e">
        <f t="shared" si="36"/>
        <v>#N/A</v>
      </c>
      <c r="L492" s="40" t="e">
        <f>VLOOKUP(C492,SOURCE!S$6:Y$10014,2,0)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VLOOKUP(C493,SOURCE!$S$3:$Z$2835,8,0)</f>
        <v>#N/A</v>
      </c>
      <c r="E493" s="26" t="e">
        <f>CHAR(34)&amp;VLOOKUP(C493,SOURCE!$S$3:$Z$2835,6,0)&amp;CHAR(34)</f>
        <v>#N/A</v>
      </c>
      <c r="F493" s="22" t="e">
        <f>VLOOKUP(C493,SOURCE!$S$3:$AA$2835,9,0)&amp;"           {"&amp;D493&amp;",   "&amp;E493&amp;"},"</f>
        <v>#N/A</v>
      </c>
      <c r="H493" t="b">
        <f>ISNA(VLOOKUP(J493,J817:J$823,1,0))</f>
        <v>1</v>
      </c>
      <c r="I493" s="27" t="e">
        <f>VLOOKUP(C493,SOURCE!S$6:Y$10014,7,0)</f>
        <v>#N/A</v>
      </c>
      <c r="J493" s="28" t="e">
        <f>VLOOKUP(C493,SOURCE!S$6:Y$10014,6,0)</f>
        <v>#N/A</v>
      </c>
      <c r="K493" s="30" t="e">
        <f t="shared" si="36"/>
        <v>#N/A</v>
      </c>
      <c r="L493" s="40" t="e">
        <f>VLOOKUP(C493,SOURCE!S$6:Y$10014,2,0)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VLOOKUP(C494,SOURCE!$S$3:$Z$2835,8,0)</f>
        <v>#N/A</v>
      </c>
      <c r="E494" s="26" t="e">
        <f>CHAR(34)&amp;VLOOKUP(C494,SOURCE!$S$3:$Z$2835,6,0)&amp;CHAR(34)</f>
        <v>#N/A</v>
      </c>
      <c r="F494" s="22" t="e">
        <f>VLOOKUP(C494,SOURCE!$S$3:$AA$2835,9,0)&amp;"           {"&amp;D494&amp;",   "&amp;E494&amp;"},"</f>
        <v>#N/A</v>
      </c>
      <c r="H494" t="b">
        <f>ISNA(VLOOKUP(J494,J818:J$823,1,0))</f>
        <v>1</v>
      </c>
      <c r="I494" s="27" t="e">
        <f>VLOOKUP(C494,SOURCE!S$6:Y$10014,7,0)</f>
        <v>#N/A</v>
      </c>
      <c r="J494" s="28" t="e">
        <f>VLOOKUP(C494,SOURCE!S$6:Y$10014,6,0)</f>
        <v>#N/A</v>
      </c>
      <c r="K494" s="30" t="e">
        <f t="shared" si="36"/>
        <v>#N/A</v>
      </c>
      <c r="L494" s="40" t="e">
        <f>VLOOKUP(C494,SOURCE!S$6:Y$10014,2,0)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VLOOKUP(C495,SOURCE!$S$3:$Z$2835,8,0)</f>
        <v>#N/A</v>
      </c>
      <c r="E495" s="26" t="e">
        <f>CHAR(34)&amp;VLOOKUP(C495,SOURCE!$S$3:$Z$2835,6,0)&amp;CHAR(34)</f>
        <v>#N/A</v>
      </c>
      <c r="F495" s="22" t="e">
        <f>VLOOKUP(C495,SOURCE!$S$3:$AA$2835,9,0)&amp;"           {"&amp;D495&amp;",   "&amp;E495&amp;"},"</f>
        <v>#N/A</v>
      </c>
      <c r="H495" t="b">
        <f>ISNA(VLOOKUP(J495,J819:J$823,1,0))</f>
        <v>1</v>
      </c>
      <c r="I495" s="27" t="e">
        <f>VLOOKUP(C495,SOURCE!S$6:Y$10014,7,0)</f>
        <v>#N/A</v>
      </c>
      <c r="J495" s="28" t="e">
        <f>VLOOKUP(C495,SOURCE!S$6:Y$10014,6,0)</f>
        <v>#N/A</v>
      </c>
      <c r="K495" s="30" t="e">
        <f t="shared" si="36"/>
        <v>#N/A</v>
      </c>
      <c r="L495" s="40" t="e">
        <f>VLOOKUP(C495,SOURCE!S$6:Y$10014,2,0)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VLOOKUP(C496,SOURCE!$S$3:$Z$2835,8,0)</f>
        <v>#N/A</v>
      </c>
      <c r="E496" s="26" t="e">
        <f>CHAR(34)&amp;VLOOKUP(C496,SOURCE!$S$3:$Z$2835,6,0)&amp;CHAR(34)</f>
        <v>#N/A</v>
      </c>
      <c r="F496" s="22" t="e">
        <f>VLOOKUP(C496,SOURCE!$S$3:$AA$2835,9,0)&amp;"           {"&amp;D496&amp;",   "&amp;E496&amp;"},"</f>
        <v>#N/A</v>
      </c>
      <c r="H496" t="b">
        <f>ISNA(VLOOKUP(J496,J820:J$823,1,0))</f>
        <v>1</v>
      </c>
      <c r="I496" s="27" t="e">
        <f>VLOOKUP(C496,SOURCE!S$6:Y$10014,7,0)</f>
        <v>#N/A</v>
      </c>
      <c r="J496" s="28" t="e">
        <f>VLOOKUP(C496,SOURCE!S$6:Y$10014,6,0)</f>
        <v>#N/A</v>
      </c>
      <c r="K496" s="30" t="e">
        <f t="shared" si="36"/>
        <v>#N/A</v>
      </c>
      <c r="L496" s="40" t="e">
        <f>VLOOKUP(C496,SOURCE!S$6:Y$10014,2,0)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VLOOKUP(C497,SOURCE!$S$3:$Z$2835,8,0)</f>
        <v>#N/A</v>
      </c>
      <c r="E497" s="26" t="e">
        <f>CHAR(34)&amp;VLOOKUP(C497,SOURCE!$S$3:$Z$2835,6,0)&amp;CHAR(34)</f>
        <v>#N/A</v>
      </c>
      <c r="F497" s="22" t="e">
        <f>VLOOKUP(C497,SOURCE!$S$3:$AA$2835,9,0)&amp;"           {"&amp;D497&amp;",   "&amp;E497&amp;"},"</f>
        <v>#N/A</v>
      </c>
      <c r="H497" t="b">
        <f>ISNA(VLOOKUP(J497,J821:J$823,1,0))</f>
        <v>1</v>
      </c>
      <c r="I497" s="27" t="e">
        <f>VLOOKUP(C497,SOURCE!S$6:Y$10014,7,0)</f>
        <v>#N/A</v>
      </c>
      <c r="J497" s="28" t="e">
        <f>VLOOKUP(C497,SOURCE!S$6:Y$10014,6,0)</f>
        <v>#N/A</v>
      </c>
      <c r="K497" s="30" t="e">
        <f t="shared" si="36"/>
        <v>#N/A</v>
      </c>
      <c r="L497" s="40" t="e">
        <f>VLOOKUP(C497,SOURCE!S$6:Y$10014,2,0)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VLOOKUP(C498,SOURCE!$S$3:$Z$2835,8,0)</f>
        <v>#N/A</v>
      </c>
      <c r="E498" s="26" t="e">
        <f>CHAR(34)&amp;VLOOKUP(C498,SOURCE!$S$3:$Z$2835,6,0)&amp;CHAR(34)</f>
        <v>#N/A</v>
      </c>
      <c r="F498" s="22" t="e">
        <f>VLOOKUP(C498,SOURCE!$S$3:$AA$2835,9,0)&amp;"           {"&amp;D498&amp;",   "&amp;E498&amp;"},"</f>
        <v>#N/A</v>
      </c>
      <c r="H498" t="b">
        <f>ISNA(VLOOKUP(J498,J822:J$823,1,0))</f>
        <v>1</v>
      </c>
      <c r="I498" s="27" t="e">
        <f>VLOOKUP(C498,SOURCE!S$6:Y$10014,7,0)</f>
        <v>#N/A</v>
      </c>
      <c r="J498" s="28" t="e">
        <f>VLOOKUP(C498,SOURCE!S$6:Y$10014,6,0)</f>
        <v>#N/A</v>
      </c>
      <c r="K498" s="30" t="e">
        <f t="shared" si="36"/>
        <v>#N/A</v>
      </c>
      <c r="L498" s="40" t="e">
        <f>VLOOKUP(C498,SOURCE!S$6:Y$10014,2,0)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VLOOKUP(C499,SOURCE!$S$3:$Z$2835,8,0)</f>
        <v>#N/A</v>
      </c>
      <c r="E499" s="26" t="e">
        <f>CHAR(34)&amp;VLOOKUP(C499,SOURCE!$S$3:$Z$2835,6,0)&amp;CHAR(34)</f>
        <v>#N/A</v>
      </c>
      <c r="F499" s="22" t="e">
        <f>VLOOKUP(C499,SOURCE!$S$3:$AA$2835,9,0)&amp;"           {"&amp;D499&amp;",   "&amp;E499&amp;"},"</f>
        <v>#N/A</v>
      </c>
      <c r="H499" t="b">
        <f>ISNA(VLOOKUP(J499,J823:J$823,1,0))</f>
        <v>1</v>
      </c>
      <c r="I499" s="27" t="e">
        <f>VLOOKUP(C499,SOURCE!S$6:Y$10014,7,0)</f>
        <v>#N/A</v>
      </c>
      <c r="J499" s="28" t="e">
        <f>VLOOKUP(C499,SOURCE!S$6:Y$10014,6,0)</f>
        <v>#N/A</v>
      </c>
      <c r="K499" s="30" t="e">
        <f t="shared" si="36"/>
        <v>#N/A</v>
      </c>
      <c r="L499" s="40" t="e">
        <f>VLOOKUP(C499,SOURCE!S$6:Y$10014,2,0)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VLOOKUP(C500,SOURCE!$S$3:$Z$2835,8,0)</f>
        <v>#N/A</v>
      </c>
      <c r="E500" s="26" t="e">
        <f>CHAR(34)&amp;VLOOKUP(C500,SOURCE!$S$3:$Z$2835,6,0)&amp;CHAR(34)</f>
        <v>#N/A</v>
      </c>
      <c r="F500" s="22" t="e">
        <f>VLOOKUP(C500,SOURCE!$S$3:$AA$2835,9,0)&amp;"           {"&amp;D500&amp;",   "&amp;E500&amp;"},"</f>
        <v>#N/A</v>
      </c>
      <c r="H500" t="b">
        <f>ISNA(VLOOKUP(J500,J$823:J824,1,0))</f>
        <v>1</v>
      </c>
      <c r="I500" s="27" t="e">
        <f>VLOOKUP(C500,SOURCE!S$6:Y$10014,7,0)</f>
        <v>#N/A</v>
      </c>
      <c r="J500" s="28" t="e">
        <f>VLOOKUP(C500,SOURCE!S$6:Y$10014,6,0)</f>
        <v>#N/A</v>
      </c>
      <c r="K500" s="30" t="e">
        <f t="shared" si="36"/>
        <v>#N/A</v>
      </c>
      <c r="L500" s="40" t="e">
        <f>VLOOKUP(C500,SOURCE!S$6:Y$10014,2,0)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VLOOKUP(C501,SOURCE!$S$3:$Z$2835,8,0)</f>
        <v>#N/A</v>
      </c>
      <c r="E501" s="26" t="e">
        <f>CHAR(34)&amp;VLOOKUP(C501,SOURCE!$S$3:$Z$2835,6,0)&amp;CHAR(34)</f>
        <v>#N/A</v>
      </c>
      <c r="F501" s="22" t="e">
        <f>VLOOKUP(C501,SOURCE!$S$3:$AA$2835,9,0)&amp;"           {"&amp;D501&amp;",   "&amp;E501&amp;"},"</f>
        <v>#N/A</v>
      </c>
      <c r="H501" t="b">
        <f>ISNA(VLOOKUP(J501,J$823:J825,1,0))</f>
        <v>1</v>
      </c>
      <c r="I501" s="27" t="e">
        <f>VLOOKUP(C501,SOURCE!S$6:Y$10014,7,0)</f>
        <v>#N/A</v>
      </c>
      <c r="J501" s="28" t="e">
        <f>VLOOKUP(C501,SOURCE!S$6:Y$10014,6,0)</f>
        <v>#N/A</v>
      </c>
      <c r="K501" s="30" t="e">
        <f t="shared" si="36"/>
        <v>#N/A</v>
      </c>
      <c r="L501" s="40" t="e">
        <f>VLOOKUP(C501,SOURCE!S$6:Y$10014,2,0)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VLOOKUP(C502,SOURCE!$S$3:$Z$2835,8,0)</f>
        <v>#N/A</v>
      </c>
      <c r="E502" s="26" t="e">
        <f>CHAR(34)&amp;VLOOKUP(C502,SOURCE!$S$3:$Z$2835,6,0)&amp;CHAR(34)</f>
        <v>#N/A</v>
      </c>
      <c r="F502" s="22" t="e">
        <f>VLOOKUP(C502,SOURCE!$S$3:$AA$2835,9,0)&amp;"           {"&amp;D502&amp;",   "&amp;E502&amp;"},"</f>
        <v>#N/A</v>
      </c>
      <c r="H502" t="b">
        <f>ISNA(VLOOKUP(J502,J$823:J826,1,0))</f>
        <v>1</v>
      </c>
      <c r="I502" s="27" t="e">
        <f>VLOOKUP(C502,SOURCE!S$6:Y$10014,7,0)</f>
        <v>#N/A</v>
      </c>
      <c r="J502" s="28" t="e">
        <f>VLOOKUP(C502,SOURCE!S$6:Y$10014,6,0)</f>
        <v>#N/A</v>
      </c>
      <c r="K502" s="30" t="e">
        <f t="shared" si="36"/>
        <v>#N/A</v>
      </c>
      <c r="L502" s="40" t="e">
        <f>VLOOKUP(C502,SOURCE!S$6:Y$10014,2,0)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VLOOKUP(C503,SOURCE!$S$3:$Z$2835,8,0)</f>
        <v>#N/A</v>
      </c>
      <c r="E503" s="26" t="e">
        <f>CHAR(34)&amp;VLOOKUP(C503,SOURCE!$S$3:$Z$2835,6,0)&amp;CHAR(34)</f>
        <v>#N/A</v>
      </c>
      <c r="F503" s="22" t="e">
        <f>VLOOKUP(C503,SOURCE!$S$3:$AA$2835,9,0)&amp;"           {"&amp;D503&amp;",   "&amp;E503&amp;"},"</f>
        <v>#N/A</v>
      </c>
      <c r="H503" t="b">
        <f>ISNA(VLOOKUP(J503,J$823:J827,1,0))</f>
        <v>1</v>
      </c>
      <c r="I503" s="27" t="e">
        <f>VLOOKUP(C503,SOURCE!S$6:Y$10014,7,0)</f>
        <v>#N/A</v>
      </c>
      <c r="J503" s="28" t="e">
        <f>VLOOKUP(C503,SOURCE!S$6:Y$10014,6,0)</f>
        <v>#N/A</v>
      </c>
      <c r="K503" s="30" t="e">
        <f t="shared" si="36"/>
        <v>#N/A</v>
      </c>
      <c r="L503" s="40" t="e">
        <f>VLOOKUP(C503,SOURCE!S$6:Y$10014,2,0)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VLOOKUP(C504,SOURCE!$S$3:$Z$2835,8,0)</f>
        <v>#N/A</v>
      </c>
      <c r="E504" s="26" t="e">
        <f>CHAR(34)&amp;VLOOKUP(C504,SOURCE!$S$3:$Z$2835,6,0)&amp;CHAR(34)</f>
        <v>#N/A</v>
      </c>
      <c r="F504" s="22" t="e">
        <f>VLOOKUP(C504,SOURCE!$S$3:$AA$2835,9,0)&amp;"           {"&amp;D504&amp;",   "&amp;E504&amp;"},"</f>
        <v>#N/A</v>
      </c>
      <c r="H504" t="b">
        <f>ISNA(VLOOKUP(J504,J$823:J828,1,0))</f>
        <v>1</v>
      </c>
      <c r="I504" s="27" t="e">
        <f>VLOOKUP(C504,SOURCE!S$6:Y$10014,7,0)</f>
        <v>#N/A</v>
      </c>
      <c r="J504" s="28" t="e">
        <f>VLOOKUP(C504,SOURCE!S$6:Y$10014,6,0)</f>
        <v>#N/A</v>
      </c>
      <c r="K504" s="30" t="e">
        <f t="shared" si="36"/>
        <v>#N/A</v>
      </c>
      <c r="L504" s="40" t="e">
        <f>VLOOKUP(C504,SOURCE!S$6:Y$10014,2,0)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VLOOKUP(C505,SOURCE!$S$3:$Z$2835,8,0)</f>
        <v>#N/A</v>
      </c>
      <c r="E505" s="26" t="e">
        <f>CHAR(34)&amp;VLOOKUP(C505,SOURCE!$S$3:$Z$2835,6,0)&amp;CHAR(34)</f>
        <v>#N/A</v>
      </c>
      <c r="F505" s="22" t="e">
        <f>VLOOKUP(C505,SOURCE!$S$3:$AA$2835,9,0)&amp;"           {"&amp;D505&amp;",   "&amp;E505&amp;"},"</f>
        <v>#N/A</v>
      </c>
      <c r="H505" t="b">
        <f>ISNA(VLOOKUP(J505,J$823:J829,1,0))</f>
        <v>1</v>
      </c>
      <c r="I505" s="27" t="e">
        <f>VLOOKUP(C505,SOURCE!S$6:Y$10014,7,0)</f>
        <v>#N/A</v>
      </c>
      <c r="J505" s="28" t="e">
        <f>VLOOKUP(C505,SOURCE!S$6:Y$10014,6,0)</f>
        <v>#N/A</v>
      </c>
      <c r="K505" s="30" t="e">
        <f t="shared" si="36"/>
        <v>#N/A</v>
      </c>
      <c r="L505" s="40" t="e">
        <f>VLOOKUP(C505,SOURCE!S$6:Y$10014,2,0)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VLOOKUP(C506,SOURCE!$S$3:$Z$2835,8,0)</f>
        <v>#N/A</v>
      </c>
      <c r="E506" s="26" t="e">
        <f>CHAR(34)&amp;VLOOKUP(C506,SOURCE!$S$3:$Z$2835,6,0)&amp;CHAR(34)</f>
        <v>#N/A</v>
      </c>
      <c r="F506" s="22" t="e">
        <f>VLOOKUP(C506,SOURCE!$S$3:$AA$2835,9,0)&amp;"           {"&amp;D506&amp;",   "&amp;E506&amp;"},"</f>
        <v>#N/A</v>
      </c>
      <c r="H506" t="b">
        <f>ISNA(VLOOKUP(J506,J$823:J830,1,0))</f>
        <v>1</v>
      </c>
      <c r="I506" s="27" t="e">
        <f>VLOOKUP(C506,SOURCE!S$6:Y$10014,7,0)</f>
        <v>#N/A</v>
      </c>
      <c r="J506" s="28" t="e">
        <f>VLOOKUP(C506,SOURCE!S$6:Y$10014,6,0)</f>
        <v>#N/A</v>
      </c>
      <c r="K506" s="30" t="e">
        <f t="shared" si="36"/>
        <v>#N/A</v>
      </c>
      <c r="L506" s="40" t="e">
        <f>VLOOKUP(C506,SOURCE!S$6:Y$10014,2,0)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VLOOKUP(C507,SOURCE!$S$3:$Z$2835,8,0)</f>
        <v>#N/A</v>
      </c>
      <c r="E507" s="26" t="e">
        <f>CHAR(34)&amp;VLOOKUP(C507,SOURCE!$S$3:$Z$2835,6,0)&amp;CHAR(34)</f>
        <v>#N/A</v>
      </c>
      <c r="F507" s="22" t="e">
        <f>VLOOKUP(C507,SOURCE!$S$3:$AA$2835,9,0)&amp;"           {"&amp;D507&amp;",   "&amp;E507&amp;"},"</f>
        <v>#N/A</v>
      </c>
      <c r="H507" t="b">
        <f>ISNA(VLOOKUP(J507,J$823:J831,1,0))</f>
        <v>1</v>
      </c>
      <c r="I507" s="27" t="e">
        <f>VLOOKUP(C507,SOURCE!S$6:Y$10014,7,0)</f>
        <v>#N/A</v>
      </c>
      <c r="J507" s="28" t="e">
        <f>VLOOKUP(C507,SOURCE!S$6:Y$10014,6,0)</f>
        <v>#N/A</v>
      </c>
      <c r="K507" s="30" t="e">
        <f t="shared" si="36"/>
        <v>#N/A</v>
      </c>
      <c r="L507" s="40" t="e">
        <f>VLOOKUP(C507,SOURCE!S$6:Y$10014,2,0)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VLOOKUP(C508,SOURCE!$S$3:$Z$2835,8,0)</f>
        <v>#N/A</v>
      </c>
      <c r="E508" s="26" t="e">
        <f>CHAR(34)&amp;VLOOKUP(C508,SOURCE!$S$3:$Z$2835,6,0)&amp;CHAR(34)</f>
        <v>#N/A</v>
      </c>
      <c r="F508" s="22" t="e">
        <f>VLOOKUP(C508,SOURCE!$S$3:$AA$2835,9,0)&amp;"           {"&amp;D508&amp;",   "&amp;E508&amp;"},"</f>
        <v>#N/A</v>
      </c>
      <c r="H508" t="b">
        <f>ISNA(VLOOKUP(J508,J$823:J832,1,0))</f>
        <v>1</v>
      </c>
      <c r="I508" s="27" t="e">
        <f>VLOOKUP(C508,SOURCE!S$6:Y$10014,7,0)</f>
        <v>#N/A</v>
      </c>
      <c r="J508" s="28" t="e">
        <f>VLOOKUP(C508,SOURCE!S$6:Y$10014,6,0)</f>
        <v>#N/A</v>
      </c>
      <c r="K508" s="30" t="e">
        <f t="shared" si="36"/>
        <v>#N/A</v>
      </c>
      <c r="L508" s="40" t="e">
        <f>VLOOKUP(C508,SOURCE!S$6:Y$10014,2,0)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VLOOKUP(C509,SOURCE!$S$3:$Z$2835,8,0)</f>
        <v>#N/A</v>
      </c>
      <c r="E509" s="26" t="e">
        <f>CHAR(34)&amp;VLOOKUP(C509,SOURCE!$S$3:$Z$2835,6,0)&amp;CHAR(34)</f>
        <v>#N/A</v>
      </c>
      <c r="F509" s="22" t="e">
        <f>VLOOKUP(C509,SOURCE!$S$3:$AA$2835,9,0)&amp;"           {"&amp;D509&amp;",   "&amp;E509&amp;"},"</f>
        <v>#N/A</v>
      </c>
      <c r="H509" t="b">
        <f>ISNA(VLOOKUP(J509,J$823:J833,1,0))</f>
        <v>1</v>
      </c>
      <c r="I509" s="27" t="e">
        <f>VLOOKUP(C509,SOURCE!S$6:Y$10014,7,0)</f>
        <v>#N/A</v>
      </c>
      <c r="J509" s="28" t="e">
        <f>VLOOKUP(C509,SOURCE!S$6:Y$10014,6,0)</f>
        <v>#N/A</v>
      </c>
      <c r="K509" s="30" t="e">
        <f t="shared" si="36"/>
        <v>#N/A</v>
      </c>
      <c r="L509" s="40" t="e">
        <f>VLOOKUP(C509,SOURCE!S$6:Y$10014,2,0)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VLOOKUP(C510,SOURCE!$S$3:$Z$2835,8,0)</f>
        <v>#N/A</v>
      </c>
      <c r="E510" s="26" t="e">
        <f>CHAR(34)&amp;VLOOKUP(C510,SOURCE!$S$3:$Z$2835,6,0)&amp;CHAR(34)</f>
        <v>#N/A</v>
      </c>
      <c r="F510" s="22" t="e">
        <f>VLOOKUP(C510,SOURCE!$S$3:$AA$2835,9,0)&amp;"           {"&amp;D510&amp;",   "&amp;E510&amp;"},"</f>
        <v>#N/A</v>
      </c>
      <c r="H510" t="b">
        <f>ISNA(VLOOKUP(J510,J$823:J834,1,0))</f>
        <v>1</v>
      </c>
      <c r="I510" s="27" t="e">
        <f>VLOOKUP(C510,SOURCE!S$6:Y$10014,7,0)</f>
        <v>#N/A</v>
      </c>
      <c r="J510" s="28" t="e">
        <f>VLOOKUP(C510,SOURCE!S$6:Y$10014,6,0)</f>
        <v>#N/A</v>
      </c>
      <c r="K510" s="30" t="e">
        <f t="shared" si="36"/>
        <v>#N/A</v>
      </c>
      <c r="L510" s="40" t="e">
        <f>VLOOKUP(C510,SOURCE!S$6:Y$10014,2,0)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VLOOKUP(C511,SOURCE!$S$3:$Z$2835,8,0)</f>
        <v>#N/A</v>
      </c>
      <c r="E511" s="26" t="e">
        <f>CHAR(34)&amp;VLOOKUP(C511,SOURCE!$S$3:$Z$2835,6,0)&amp;CHAR(34)</f>
        <v>#N/A</v>
      </c>
      <c r="F511" s="22" t="e">
        <f>VLOOKUP(C511,SOURCE!$S$3:$AA$2835,9,0)&amp;"           {"&amp;D511&amp;",   "&amp;E511&amp;"},"</f>
        <v>#N/A</v>
      </c>
      <c r="H511" t="b">
        <f>ISNA(VLOOKUP(J511,J$823:J835,1,0))</f>
        <v>1</v>
      </c>
      <c r="I511" s="27" t="e">
        <f>VLOOKUP(C511,SOURCE!S$6:Y$10014,7,0)</f>
        <v>#N/A</v>
      </c>
      <c r="J511" s="28" t="e">
        <f>VLOOKUP(C511,SOURCE!S$6:Y$10014,6,0)</f>
        <v>#N/A</v>
      </c>
      <c r="K511" s="30" t="e">
        <f t="shared" si="36"/>
        <v>#N/A</v>
      </c>
      <c r="L511" s="40" t="e">
        <f>VLOOKUP(C511,SOURCE!S$6:Y$10014,2,0)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VLOOKUP(C512,SOURCE!$S$3:$Z$2835,8,0)</f>
        <v>#N/A</v>
      </c>
      <c r="E512" s="26" t="e">
        <f>CHAR(34)&amp;VLOOKUP(C512,SOURCE!$S$3:$Z$2835,6,0)&amp;CHAR(34)</f>
        <v>#N/A</v>
      </c>
      <c r="F512" s="22" t="e">
        <f>VLOOKUP(C512,SOURCE!$S$3:$AA$2835,9,0)&amp;"           {"&amp;D512&amp;",   "&amp;E512&amp;"},"</f>
        <v>#N/A</v>
      </c>
      <c r="H512" t="b">
        <f>ISNA(VLOOKUP(J512,J$823:J836,1,0))</f>
        <v>1</v>
      </c>
      <c r="I512" s="27" t="e">
        <f>VLOOKUP(C512,SOURCE!S$6:Y$10014,7,0)</f>
        <v>#N/A</v>
      </c>
      <c r="J512" s="28" t="e">
        <f>VLOOKUP(C512,SOURCE!S$6:Y$10014,6,0)</f>
        <v>#N/A</v>
      </c>
      <c r="K512" s="30" t="e">
        <f t="shared" si="36"/>
        <v>#N/A</v>
      </c>
      <c r="L512" s="40" t="e">
        <f>VLOOKUP(C512,SOURCE!S$6:Y$10014,2,0)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VLOOKUP(C513,SOURCE!$S$3:$Z$2835,8,0)</f>
        <v>#N/A</v>
      </c>
      <c r="E513" s="26" t="e">
        <f>CHAR(34)&amp;VLOOKUP(C513,SOURCE!$S$3:$Z$2835,6,0)&amp;CHAR(34)</f>
        <v>#N/A</v>
      </c>
      <c r="F513" s="22" t="e">
        <f>VLOOKUP(C513,SOURCE!$S$3:$AA$2835,9,0)&amp;"           {"&amp;D513&amp;",   "&amp;E513&amp;"},"</f>
        <v>#N/A</v>
      </c>
      <c r="H513" t="b">
        <f>ISNA(VLOOKUP(J513,J$823:J837,1,0))</f>
        <v>1</v>
      </c>
      <c r="I513" s="27" t="e">
        <f>VLOOKUP(C513,SOURCE!S$6:Y$10014,7,0)</f>
        <v>#N/A</v>
      </c>
      <c r="J513" s="28" t="e">
        <f>VLOOKUP(C513,SOURCE!S$6:Y$10014,6,0)</f>
        <v>#N/A</v>
      </c>
      <c r="K513" s="30" t="e">
        <f t="shared" si="36"/>
        <v>#N/A</v>
      </c>
      <c r="L513" s="40" t="e">
        <f>VLOOKUP(C513,SOURCE!S$6:Y$10014,2,0)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VLOOKUP(C514,SOURCE!$S$3:$Z$2835,8,0)</f>
        <v>#N/A</v>
      </c>
      <c r="E514" s="26" t="e">
        <f>CHAR(34)&amp;VLOOKUP(C514,SOURCE!$S$3:$Z$2835,6,0)&amp;CHAR(34)</f>
        <v>#N/A</v>
      </c>
      <c r="F514" s="22" t="e">
        <f>VLOOKUP(C514,SOURCE!$S$3:$AA$2835,9,0)&amp;"           {"&amp;D514&amp;",   "&amp;E514&amp;"},"</f>
        <v>#N/A</v>
      </c>
      <c r="H514" t="b">
        <f>ISNA(VLOOKUP(J514,J$823:J838,1,0))</f>
        <v>1</v>
      </c>
      <c r="I514" s="27" t="e">
        <f>VLOOKUP(C514,SOURCE!S$6:Y$10014,7,0)</f>
        <v>#N/A</v>
      </c>
      <c r="J514" s="28" t="e">
        <f>VLOOKUP(C514,SOURCE!S$6:Y$10014,6,0)</f>
        <v>#N/A</v>
      </c>
      <c r="K514" s="30" t="e">
        <f t="shared" si="36"/>
        <v>#N/A</v>
      </c>
      <c r="L514" s="40" t="e">
        <f>VLOOKUP(C514,SOURCE!S$6:Y$10014,2,0)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VLOOKUP(C515,SOURCE!$S$3:$Z$2835,8,0)</f>
        <v>#N/A</v>
      </c>
      <c r="E515" s="26" t="e">
        <f>CHAR(34)&amp;VLOOKUP(C515,SOURCE!$S$3:$Z$2835,6,0)&amp;CHAR(34)</f>
        <v>#N/A</v>
      </c>
      <c r="F515" s="22" t="e">
        <f>VLOOKUP(C515,SOURCE!$S$3:$AA$2835,9,0)&amp;"           {"&amp;D515&amp;",   "&amp;E515&amp;"},"</f>
        <v>#N/A</v>
      </c>
      <c r="H515" t="b">
        <f>ISNA(VLOOKUP(J515,J$823:J839,1,0))</f>
        <v>1</v>
      </c>
      <c r="I515" s="27" t="e">
        <f>VLOOKUP(C515,SOURCE!S$6:Y$10014,7,0)</f>
        <v>#N/A</v>
      </c>
      <c r="J515" s="28" t="e">
        <f>VLOOKUP(C515,SOURCE!S$6:Y$10014,6,0)</f>
        <v>#N/A</v>
      </c>
      <c r="K515" s="30" t="e">
        <f t="shared" si="36"/>
        <v>#N/A</v>
      </c>
      <c r="L515" s="40" t="e">
        <f>VLOOKUP(C515,SOURCE!S$6:Y$10014,2,0)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VLOOKUP(C516,SOURCE!$S$3:$Z$2835,8,0)</f>
        <v>#N/A</v>
      </c>
      <c r="E516" s="26" t="e">
        <f>CHAR(34)&amp;VLOOKUP(C516,SOURCE!$S$3:$Z$2835,6,0)&amp;CHAR(34)</f>
        <v>#N/A</v>
      </c>
      <c r="F516" s="22" t="e">
        <f>VLOOKUP(C516,SOURCE!$S$3:$AA$2835,9,0)&amp;"           {"&amp;D516&amp;",   "&amp;E516&amp;"},"</f>
        <v>#N/A</v>
      </c>
      <c r="H516" t="b">
        <f>ISNA(VLOOKUP(J516,J$823:J840,1,0))</f>
        <v>1</v>
      </c>
      <c r="I516" s="27" t="e">
        <f>VLOOKUP(C516,SOURCE!S$6:Y$10014,7,0)</f>
        <v>#N/A</v>
      </c>
      <c r="J516" s="28" t="e">
        <f>VLOOKUP(C516,SOURCE!S$6:Y$10014,6,0)</f>
        <v>#N/A</v>
      </c>
      <c r="K516" s="30" t="e">
        <f t="shared" si="36"/>
        <v>#N/A</v>
      </c>
      <c r="L516" s="40" t="e">
        <f>VLOOKUP(C516,SOURCE!S$6:Y$10014,2,0)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VLOOKUP(C517,SOURCE!$S$3:$Z$2835,8,0)</f>
        <v>#N/A</v>
      </c>
      <c r="E517" s="26" t="e">
        <f>CHAR(34)&amp;VLOOKUP(C517,SOURCE!$S$3:$Z$2835,6,0)&amp;CHAR(34)</f>
        <v>#N/A</v>
      </c>
      <c r="F517" s="22" t="e">
        <f>VLOOKUP(C517,SOURCE!$S$3:$AA$2835,9,0)&amp;"           {"&amp;D517&amp;",   "&amp;E517&amp;"},"</f>
        <v>#N/A</v>
      </c>
      <c r="H517" t="b">
        <f>ISNA(VLOOKUP(J517,J$823:J841,1,0))</f>
        <v>1</v>
      </c>
      <c r="I517" s="27" t="e">
        <f>VLOOKUP(C517,SOURCE!S$6:Y$10014,7,0)</f>
        <v>#N/A</v>
      </c>
      <c r="J517" s="28" t="e">
        <f>VLOOKUP(C517,SOURCE!S$6:Y$10014,6,0)</f>
        <v>#N/A</v>
      </c>
      <c r="K517" s="30" t="e">
        <f t="shared" si="36"/>
        <v>#N/A</v>
      </c>
      <c r="L517" s="40" t="e">
        <f>VLOOKUP(C517,SOURCE!S$6:Y$10014,2,0)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VLOOKUP(C518,SOURCE!$S$3:$Z$2835,8,0)</f>
        <v>#N/A</v>
      </c>
      <c r="E518" s="26" t="e">
        <f>CHAR(34)&amp;VLOOKUP(C518,SOURCE!$S$3:$Z$2835,6,0)&amp;CHAR(34)</f>
        <v>#N/A</v>
      </c>
      <c r="F518" s="22" t="e">
        <f>VLOOKUP(C518,SOURCE!$S$3:$AA$2835,9,0)&amp;"           {"&amp;D518&amp;",   "&amp;E518&amp;"},"</f>
        <v>#N/A</v>
      </c>
      <c r="H518" t="b">
        <f>ISNA(VLOOKUP(J518,J$823:J842,1,0))</f>
        <v>1</v>
      </c>
      <c r="I518" s="27" t="e">
        <f>VLOOKUP(C518,SOURCE!S$6:Y$10014,7,0)</f>
        <v>#N/A</v>
      </c>
      <c r="J518" s="28" t="e">
        <f>VLOOKUP(C518,SOURCE!S$6:Y$10014,6,0)</f>
        <v>#N/A</v>
      </c>
      <c r="K518" s="30" t="e">
        <f t="shared" si="36"/>
        <v>#N/A</v>
      </c>
      <c r="L518" s="40" t="e">
        <f>VLOOKUP(C518,SOURCE!S$6:Y$10014,2,0)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VLOOKUP(C519,SOURCE!$S$3:$Z$2835,8,0)</f>
        <v>#N/A</v>
      </c>
      <c r="E519" s="26" t="e">
        <f>CHAR(34)&amp;VLOOKUP(C519,SOURCE!$S$3:$Z$2835,6,0)&amp;CHAR(34)</f>
        <v>#N/A</v>
      </c>
      <c r="F519" s="22" t="e">
        <f>VLOOKUP(C519,SOURCE!$S$3:$AA$2835,9,0)&amp;"           {"&amp;D519&amp;",   "&amp;E519&amp;"},"</f>
        <v>#N/A</v>
      </c>
      <c r="H519" t="b">
        <f>ISNA(VLOOKUP(J519,J$823:J843,1,0))</f>
        <v>1</v>
      </c>
      <c r="I519" s="27" t="e">
        <f>VLOOKUP(C519,SOURCE!S$6:Y$10014,7,0)</f>
        <v>#N/A</v>
      </c>
      <c r="J519" s="28" t="e">
        <f>VLOOKUP(C519,SOURCE!S$6:Y$10014,6,0)</f>
        <v>#N/A</v>
      </c>
      <c r="K519" s="30" t="e">
        <f t="shared" si="36"/>
        <v>#N/A</v>
      </c>
      <c r="L519" s="40" t="e">
        <f>VLOOKUP(C519,SOURCE!S$6:Y$10014,2,0)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VLOOKUP(C520,SOURCE!$S$3:$Z$2835,8,0)</f>
        <v>#N/A</v>
      </c>
      <c r="E520" s="26" t="e">
        <f>CHAR(34)&amp;VLOOKUP(C520,SOURCE!$S$3:$Z$2835,6,0)&amp;CHAR(34)</f>
        <v>#N/A</v>
      </c>
      <c r="F520" s="22" t="e">
        <f>VLOOKUP(C520,SOURCE!$S$3:$AA$2835,9,0)&amp;"           {"&amp;D520&amp;",   "&amp;E520&amp;"},"</f>
        <v>#N/A</v>
      </c>
      <c r="H520" t="b">
        <f>ISNA(VLOOKUP(J520,J$823:J844,1,0))</f>
        <v>1</v>
      </c>
      <c r="I520" s="27" t="e">
        <f>VLOOKUP(C520,SOURCE!S$6:Y$10014,7,0)</f>
        <v>#N/A</v>
      </c>
      <c r="J520" s="28" t="e">
        <f>VLOOKUP(C520,SOURCE!S$6:Y$10014,6,0)</f>
        <v>#N/A</v>
      </c>
      <c r="K520" s="30" t="e">
        <f t="shared" si="36"/>
        <v>#N/A</v>
      </c>
      <c r="L520" s="40" t="e">
        <f>VLOOKUP(C520,SOURCE!S$6:Y$10014,2,0)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VLOOKUP(C521,SOURCE!$S$3:$Z$2835,8,0)</f>
        <v>#N/A</v>
      </c>
      <c r="E521" s="26" t="e">
        <f>CHAR(34)&amp;VLOOKUP(C521,SOURCE!$S$3:$Z$2835,6,0)&amp;CHAR(34)</f>
        <v>#N/A</v>
      </c>
      <c r="F521" s="22" t="e">
        <f>VLOOKUP(C521,SOURCE!$S$3:$AA$2835,9,0)&amp;"           {"&amp;D521&amp;",   "&amp;E521&amp;"},"</f>
        <v>#N/A</v>
      </c>
      <c r="H521" t="b">
        <f>ISNA(VLOOKUP(J521,J$823:J845,1,0))</f>
        <v>1</v>
      </c>
      <c r="I521" s="27" t="e">
        <f>VLOOKUP(C521,SOURCE!S$6:Y$10014,7,0)</f>
        <v>#N/A</v>
      </c>
      <c r="J521" s="28" t="e">
        <f>VLOOKUP(C521,SOURCE!S$6:Y$10014,6,0)</f>
        <v>#N/A</v>
      </c>
      <c r="K521" s="30" t="e">
        <f t="shared" si="36"/>
        <v>#N/A</v>
      </c>
      <c r="L521" s="40" t="e">
        <f>VLOOKUP(C521,SOURCE!S$6:Y$10014,2,0)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VLOOKUP(C522,SOURCE!$S$3:$Z$2835,8,0)</f>
        <v>#N/A</v>
      </c>
      <c r="E522" s="26" t="e">
        <f>CHAR(34)&amp;VLOOKUP(C522,SOURCE!$S$3:$Z$2835,6,0)&amp;CHAR(34)</f>
        <v>#N/A</v>
      </c>
      <c r="F522" s="22" t="e">
        <f>VLOOKUP(C522,SOURCE!$S$3:$AA$2835,9,0)&amp;"           {"&amp;D522&amp;",   "&amp;E522&amp;"},"</f>
        <v>#N/A</v>
      </c>
      <c r="H522" t="b">
        <f>ISNA(VLOOKUP(J522,J$823:J846,1,0))</f>
        <v>1</v>
      </c>
      <c r="I522" s="27" t="e">
        <f>VLOOKUP(C522,SOURCE!S$6:Y$10014,7,0)</f>
        <v>#N/A</v>
      </c>
      <c r="J522" s="28" t="e">
        <f>VLOOKUP(C522,SOURCE!S$6:Y$10014,6,0)</f>
        <v>#N/A</v>
      </c>
      <c r="K522" s="30" t="e">
        <f t="shared" si="36"/>
        <v>#N/A</v>
      </c>
      <c r="L522" s="40" t="e">
        <f>VLOOKUP(C522,SOURCE!S$6:Y$10014,2,0)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VLOOKUP(C523,SOURCE!$S$3:$Z$2835,8,0)</f>
        <v>#N/A</v>
      </c>
      <c r="E523" s="26" t="e">
        <f>CHAR(34)&amp;VLOOKUP(C523,SOURCE!$S$3:$Z$2835,6,0)&amp;CHAR(34)</f>
        <v>#N/A</v>
      </c>
      <c r="F523" s="22" t="e">
        <f>VLOOKUP(C523,SOURCE!$S$3:$AA$2835,9,0)&amp;"           {"&amp;D523&amp;",   "&amp;E523&amp;"},"</f>
        <v>#N/A</v>
      </c>
      <c r="H523" t="b">
        <f>ISNA(VLOOKUP(J523,J$823:J847,1,0))</f>
        <v>1</v>
      </c>
      <c r="I523" s="27" t="e">
        <f>VLOOKUP(C523,SOURCE!S$6:Y$10014,7,0)</f>
        <v>#N/A</v>
      </c>
      <c r="J523" s="28" t="e">
        <f>VLOOKUP(C523,SOURCE!S$6:Y$10014,6,0)</f>
        <v>#N/A</v>
      </c>
      <c r="K523" s="30" t="e">
        <f t="shared" si="36"/>
        <v>#N/A</v>
      </c>
      <c r="L523" s="40" t="e">
        <f>VLOOKUP(C523,SOURCE!S$6:Y$10014,2,0)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VLOOKUP(C524,SOURCE!$S$3:$Z$2835,8,0)</f>
        <v>#N/A</v>
      </c>
      <c r="E524" s="26" t="e">
        <f>CHAR(34)&amp;VLOOKUP(C524,SOURCE!$S$3:$Z$2835,6,0)&amp;CHAR(34)</f>
        <v>#N/A</v>
      </c>
      <c r="F524" s="22" t="e">
        <f>VLOOKUP(C524,SOURCE!$S$3:$AA$2835,9,0)&amp;"           {"&amp;D524&amp;",   "&amp;E524&amp;"},"</f>
        <v>#N/A</v>
      </c>
      <c r="H524" t="b">
        <f>ISNA(VLOOKUP(J524,J$823:J848,1,0))</f>
        <v>1</v>
      </c>
      <c r="I524" s="27" t="e">
        <f>VLOOKUP(C524,SOURCE!S$6:Y$10014,7,0)</f>
        <v>#N/A</v>
      </c>
      <c r="J524" s="28" t="e">
        <f>VLOOKUP(C524,SOURCE!S$6:Y$10014,6,0)</f>
        <v>#N/A</v>
      </c>
      <c r="K524" s="30" t="e">
        <f t="shared" si="36"/>
        <v>#N/A</v>
      </c>
      <c r="L524" s="40" t="e">
        <f>VLOOKUP(C524,SOURCE!S$6:Y$10014,2,0)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VLOOKUP(C525,SOURCE!$S$3:$Z$2835,8,0)</f>
        <v>#N/A</v>
      </c>
      <c r="E525" s="26" t="e">
        <f>CHAR(34)&amp;VLOOKUP(C525,SOURCE!$S$3:$Z$2835,6,0)&amp;CHAR(34)</f>
        <v>#N/A</v>
      </c>
      <c r="F525" s="22" t="e">
        <f>VLOOKUP(C525,SOURCE!$S$3:$AA$2835,9,0)&amp;"           {"&amp;D525&amp;",   "&amp;E525&amp;"},"</f>
        <v>#N/A</v>
      </c>
      <c r="H525" t="b">
        <f>ISNA(VLOOKUP(J525,J$823:J849,1,0))</f>
        <v>1</v>
      </c>
      <c r="I525" s="27" t="e">
        <f>VLOOKUP(C525,SOURCE!S$6:Y$10014,7,0)</f>
        <v>#N/A</v>
      </c>
      <c r="J525" s="28" t="e">
        <f>VLOOKUP(C525,SOURCE!S$6:Y$10014,6,0)</f>
        <v>#N/A</v>
      </c>
      <c r="K525" s="30" t="e">
        <f t="shared" si="36"/>
        <v>#N/A</v>
      </c>
      <c r="L525" s="40" t="e">
        <f>VLOOKUP(C525,SOURCE!S$6:Y$10014,2,0)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VLOOKUP(C526,SOURCE!$S$3:$Z$2835,8,0)</f>
        <v>#N/A</v>
      </c>
      <c r="E526" s="26" t="e">
        <f>CHAR(34)&amp;VLOOKUP(C526,SOURCE!$S$3:$Z$2835,6,0)&amp;CHAR(34)</f>
        <v>#N/A</v>
      </c>
      <c r="F526" s="22" t="e">
        <f>VLOOKUP(C526,SOURCE!$S$3:$AA$2835,9,0)&amp;"           {"&amp;D526&amp;",   "&amp;E526&amp;"},"</f>
        <v>#N/A</v>
      </c>
      <c r="H526" t="b">
        <f>ISNA(VLOOKUP(J526,J$823:J850,1,0))</f>
        <v>1</v>
      </c>
      <c r="I526" s="27" t="e">
        <f>VLOOKUP(C526,SOURCE!S$6:Y$10014,7,0)</f>
        <v>#N/A</v>
      </c>
      <c r="J526" s="28" t="e">
        <f>VLOOKUP(C526,SOURCE!S$6:Y$10014,6,0)</f>
        <v>#N/A</v>
      </c>
      <c r="K526" s="30" t="e">
        <f t="shared" si="36"/>
        <v>#N/A</v>
      </c>
      <c r="L526" s="40" t="e">
        <f>VLOOKUP(C526,SOURCE!S$6:Y$10014,2,0)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VLOOKUP(C527,SOURCE!$S$3:$Z$2835,8,0)</f>
        <v>#N/A</v>
      </c>
      <c r="E527" s="26" t="e">
        <f>CHAR(34)&amp;VLOOKUP(C527,SOURCE!$S$3:$Z$2835,6,0)&amp;CHAR(34)</f>
        <v>#N/A</v>
      </c>
      <c r="F527" s="22" t="e">
        <f>VLOOKUP(C527,SOURCE!$S$3:$AA$2835,9,0)&amp;"           {"&amp;D527&amp;",   "&amp;E527&amp;"},"</f>
        <v>#N/A</v>
      </c>
      <c r="H527" t="b">
        <f>ISNA(VLOOKUP(J527,J$823:J851,1,0))</f>
        <v>1</v>
      </c>
      <c r="I527" s="27" t="e">
        <f>VLOOKUP(C527,SOURCE!S$6:Y$10014,7,0)</f>
        <v>#N/A</v>
      </c>
      <c r="J527" s="28" t="e">
        <f>VLOOKUP(C527,SOURCE!S$6:Y$10014,6,0)</f>
        <v>#N/A</v>
      </c>
      <c r="K527" s="30" t="e">
        <f t="shared" si="36"/>
        <v>#N/A</v>
      </c>
      <c r="L527" s="40" t="e">
        <f>VLOOKUP(C527,SOURCE!S$6:Y$10014,2,0)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VLOOKUP(C528,SOURCE!$S$3:$Z$2835,8,0)</f>
        <v>#N/A</v>
      </c>
      <c r="E528" s="26" t="e">
        <f>CHAR(34)&amp;VLOOKUP(C528,SOURCE!$S$3:$Z$2835,6,0)&amp;CHAR(34)</f>
        <v>#N/A</v>
      </c>
      <c r="F528" s="22" t="e">
        <f>VLOOKUP(C528,SOURCE!$S$3:$AA$2835,9,0)&amp;"           {"&amp;D528&amp;",   "&amp;E528&amp;"},"</f>
        <v>#N/A</v>
      </c>
      <c r="H528" t="b">
        <f>ISNA(VLOOKUP(J528,J$823:J852,1,0))</f>
        <v>1</v>
      </c>
      <c r="I528" s="27" t="e">
        <f>VLOOKUP(C528,SOURCE!S$6:Y$10014,7,0)</f>
        <v>#N/A</v>
      </c>
      <c r="J528" s="28" t="e">
        <f>VLOOKUP(C528,SOURCE!S$6:Y$10014,6,0)</f>
        <v>#N/A</v>
      </c>
      <c r="K528" s="30" t="e">
        <f t="shared" si="36"/>
        <v>#N/A</v>
      </c>
      <c r="L528" s="40" t="e">
        <f>VLOOKUP(C528,SOURCE!S$6:Y$10014,2,0)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VLOOKUP(C529,SOURCE!$S$3:$Z$2835,8,0)</f>
        <v>#N/A</v>
      </c>
      <c r="E529" s="26" t="e">
        <f>CHAR(34)&amp;VLOOKUP(C529,SOURCE!$S$3:$Z$2835,6,0)&amp;CHAR(34)</f>
        <v>#N/A</v>
      </c>
      <c r="F529" s="22" t="e">
        <f>VLOOKUP(C529,SOURCE!$S$3:$AA$2835,9,0)&amp;"           {"&amp;D529&amp;",   "&amp;E529&amp;"},"</f>
        <v>#N/A</v>
      </c>
      <c r="H529" t="b">
        <f>ISNA(VLOOKUP(J529,J$823:J853,1,0))</f>
        <v>1</v>
      </c>
      <c r="I529" s="27" t="e">
        <f>VLOOKUP(C529,SOURCE!S$6:Y$10014,7,0)</f>
        <v>#N/A</v>
      </c>
      <c r="J529" s="28" t="e">
        <f>VLOOKUP(C529,SOURCE!S$6:Y$10014,6,0)</f>
        <v>#N/A</v>
      </c>
      <c r="K529" s="30" t="e">
        <f t="shared" si="36"/>
        <v>#N/A</v>
      </c>
      <c r="L529" s="40" t="e">
        <f>VLOOKUP(C529,SOURCE!S$6:Y$10014,2,0)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VLOOKUP(C530,SOURCE!$S$3:$Z$2835,8,0)</f>
        <v>#N/A</v>
      </c>
      <c r="E530" s="26" t="e">
        <f>CHAR(34)&amp;VLOOKUP(C530,SOURCE!$S$3:$Z$2835,6,0)&amp;CHAR(34)</f>
        <v>#N/A</v>
      </c>
      <c r="F530" s="22" t="e">
        <f>VLOOKUP(C530,SOURCE!$S$3:$AA$2835,9,0)&amp;"           {"&amp;D530&amp;",   "&amp;E530&amp;"},"</f>
        <v>#N/A</v>
      </c>
      <c r="H530" t="b">
        <f>ISNA(VLOOKUP(J530,J$823:J854,1,0))</f>
        <v>1</v>
      </c>
      <c r="I530" s="27" t="e">
        <f>VLOOKUP(C530,SOURCE!S$6:Y$10014,7,0)</f>
        <v>#N/A</v>
      </c>
      <c r="J530" s="28" t="e">
        <f>VLOOKUP(C530,SOURCE!S$6:Y$10014,6,0)</f>
        <v>#N/A</v>
      </c>
      <c r="K530" s="30" t="e">
        <f t="shared" si="36"/>
        <v>#N/A</v>
      </c>
      <c r="L530" s="40" t="e">
        <f>VLOOKUP(C530,SOURCE!S$6:Y$10014,2,0)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VLOOKUP(C531,SOURCE!$S$3:$Z$2835,8,0)</f>
        <v>#N/A</v>
      </c>
      <c r="E531" s="26" t="e">
        <f>CHAR(34)&amp;VLOOKUP(C531,SOURCE!$S$3:$Z$2835,6,0)&amp;CHAR(34)</f>
        <v>#N/A</v>
      </c>
      <c r="F531" s="22" t="e">
        <f>VLOOKUP(C531,SOURCE!$S$3:$AA$2835,9,0)&amp;"           {"&amp;D531&amp;",   "&amp;E531&amp;"},"</f>
        <v>#N/A</v>
      </c>
      <c r="H531" t="b">
        <f>ISNA(VLOOKUP(J531,J$823:J855,1,0))</f>
        <v>1</v>
      </c>
      <c r="I531" s="27" t="e">
        <f>VLOOKUP(C531,SOURCE!S$6:Y$10014,7,0)</f>
        <v>#N/A</v>
      </c>
      <c r="J531" s="28" t="e">
        <f>VLOOKUP(C531,SOURCE!S$6:Y$10014,6,0)</f>
        <v>#N/A</v>
      </c>
      <c r="K531" s="30" t="e">
        <f t="shared" si="36"/>
        <v>#N/A</v>
      </c>
      <c r="L531" s="40" t="e">
        <f>VLOOKUP(C531,SOURCE!S$6:Y$10014,2,0)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VLOOKUP(C532,SOURCE!$S$3:$Z$2835,8,0)</f>
        <v>#N/A</v>
      </c>
      <c r="E532" s="26" t="e">
        <f>CHAR(34)&amp;VLOOKUP(C532,SOURCE!$S$3:$Z$2835,6,0)&amp;CHAR(34)</f>
        <v>#N/A</v>
      </c>
      <c r="F532" s="22" t="e">
        <f>VLOOKUP(C532,SOURCE!$S$3:$AA$2835,9,0)&amp;"           {"&amp;D532&amp;",   "&amp;E532&amp;"},"</f>
        <v>#N/A</v>
      </c>
      <c r="H532" t="b">
        <f>ISNA(VLOOKUP(J532,J$823:J856,1,0))</f>
        <v>1</v>
      </c>
      <c r="I532" s="27" t="e">
        <f>VLOOKUP(C532,SOURCE!S$6:Y$10014,7,0)</f>
        <v>#N/A</v>
      </c>
      <c r="J532" s="28" t="e">
        <f>VLOOKUP(C532,SOURCE!S$6:Y$10014,6,0)</f>
        <v>#N/A</v>
      </c>
      <c r="K532" s="30" t="e">
        <f t="shared" si="36"/>
        <v>#N/A</v>
      </c>
      <c r="L532" s="40" t="e">
        <f>VLOOKUP(C532,SOURCE!S$6:Y$10014,2,0)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VLOOKUP(C533,SOURCE!$S$3:$Z$2835,8,0)</f>
        <v>#N/A</v>
      </c>
      <c r="E533" s="26" t="e">
        <f>CHAR(34)&amp;VLOOKUP(C533,SOURCE!$S$3:$Z$2835,6,0)&amp;CHAR(34)</f>
        <v>#N/A</v>
      </c>
      <c r="F533" s="22" t="e">
        <f>VLOOKUP(C533,SOURCE!$S$3:$AA$2835,9,0)&amp;"           {"&amp;D533&amp;",   "&amp;E533&amp;"},"</f>
        <v>#N/A</v>
      </c>
      <c r="H533" t="b">
        <f>ISNA(VLOOKUP(J533,J$823:J857,1,0))</f>
        <v>1</v>
      </c>
      <c r="I533" s="27" t="e">
        <f>VLOOKUP(C533,SOURCE!S$6:Y$10014,7,0)</f>
        <v>#N/A</v>
      </c>
      <c r="J533" s="28" t="e">
        <f>VLOOKUP(C533,SOURCE!S$6:Y$10014,6,0)</f>
        <v>#N/A</v>
      </c>
      <c r="K533" s="30" t="e">
        <f t="shared" si="36"/>
        <v>#N/A</v>
      </c>
      <c r="L533" s="40" t="e">
        <f>VLOOKUP(C533,SOURCE!S$6:Y$10014,2,0)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VLOOKUP(C534,SOURCE!$S$3:$Z$2835,8,0)</f>
        <v>#N/A</v>
      </c>
      <c r="E534" s="26" t="e">
        <f>CHAR(34)&amp;VLOOKUP(C534,SOURCE!$S$3:$Z$2835,6,0)&amp;CHAR(34)</f>
        <v>#N/A</v>
      </c>
      <c r="F534" s="22" t="e">
        <f>VLOOKUP(C534,SOURCE!$S$3:$AA$2835,9,0)&amp;"           {"&amp;D534&amp;",   "&amp;E534&amp;"},"</f>
        <v>#N/A</v>
      </c>
      <c r="H534" t="b">
        <f>ISNA(VLOOKUP(J534,J$823:J858,1,0))</f>
        <v>1</v>
      </c>
      <c r="I534" s="27" t="e">
        <f>VLOOKUP(C534,SOURCE!S$6:Y$10014,7,0)</f>
        <v>#N/A</v>
      </c>
      <c r="J534" s="28" t="e">
        <f>VLOOKUP(C534,SOURCE!S$6:Y$10014,6,0)</f>
        <v>#N/A</v>
      </c>
      <c r="K534" s="30" t="e">
        <f t="shared" si="36"/>
        <v>#N/A</v>
      </c>
      <c r="L534" s="40" t="e">
        <f>VLOOKUP(C534,SOURCE!S$6:Y$10014,2,0)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VLOOKUP(C535,SOURCE!$S$3:$Z$2835,8,0)</f>
        <v>#N/A</v>
      </c>
      <c r="E535" s="26" t="e">
        <f>CHAR(34)&amp;VLOOKUP(C535,SOURCE!$S$3:$Z$2835,6,0)&amp;CHAR(34)</f>
        <v>#N/A</v>
      </c>
      <c r="F535" s="22" t="e">
        <f>VLOOKUP(C535,SOURCE!$S$3:$AA$2835,9,0)&amp;"           {"&amp;D535&amp;",   "&amp;E535&amp;"},"</f>
        <v>#N/A</v>
      </c>
      <c r="H535" t="b">
        <f>ISNA(VLOOKUP(J535,J$823:J859,1,0))</f>
        <v>1</v>
      </c>
      <c r="I535" s="27" t="e">
        <f>VLOOKUP(C535,SOURCE!S$6:Y$10014,7,0)</f>
        <v>#N/A</v>
      </c>
      <c r="J535" s="28" t="e">
        <f>VLOOKUP(C535,SOURCE!S$6:Y$10014,6,0)</f>
        <v>#N/A</v>
      </c>
      <c r="K535" s="30" t="e">
        <f t="shared" si="36"/>
        <v>#N/A</v>
      </c>
      <c r="L535" s="40" t="e">
        <f>VLOOKUP(C535,SOURCE!S$6:Y$10014,2,0)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VLOOKUP(C536,SOURCE!$S$3:$Z$2835,8,0)</f>
        <v>#N/A</v>
      </c>
      <c r="E536" s="26" t="e">
        <f>CHAR(34)&amp;VLOOKUP(C536,SOURCE!$S$3:$Z$2835,6,0)&amp;CHAR(34)</f>
        <v>#N/A</v>
      </c>
      <c r="F536" s="22" t="e">
        <f>VLOOKUP(C536,SOURCE!$S$3:$AA$2835,9,0)&amp;"           {"&amp;D536&amp;",   "&amp;E536&amp;"},"</f>
        <v>#N/A</v>
      </c>
      <c r="H536" t="b">
        <f>ISNA(VLOOKUP(J536,J$823:J860,1,0))</f>
        <v>1</v>
      </c>
      <c r="I536" s="27" t="e">
        <f>VLOOKUP(C536,SOURCE!S$6:Y$10014,7,0)</f>
        <v>#N/A</v>
      </c>
      <c r="J536" s="28" t="e">
        <f>VLOOKUP(C536,SOURCE!S$6:Y$10014,6,0)</f>
        <v>#N/A</v>
      </c>
      <c r="K536" s="30" t="e">
        <f t="shared" si="36"/>
        <v>#N/A</v>
      </c>
      <c r="L536" s="40" t="e">
        <f>VLOOKUP(C536,SOURCE!S$6:Y$10014,2,0)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VLOOKUP(C537,SOURCE!$S$3:$Z$2835,8,0)</f>
        <v>#N/A</v>
      </c>
      <c r="E537" s="26" t="e">
        <f>CHAR(34)&amp;VLOOKUP(C537,SOURCE!$S$3:$Z$2835,6,0)&amp;CHAR(34)</f>
        <v>#N/A</v>
      </c>
      <c r="F537" s="22" t="e">
        <f>VLOOKUP(C537,SOURCE!$S$3:$AA$2835,9,0)&amp;"           {"&amp;D537&amp;",   "&amp;E537&amp;"},"</f>
        <v>#N/A</v>
      </c>
      <c r="H537" t="b">
        <f>ISNA(VLOOKUP(J537,J$823:J861,1,0))</f>
        <v>1</v>
      </c>
      <c r="I537" s="27" t="e">
        <f>VLOOKUP(C537,SOURCE!S$6:Y$10014,7,0)</f>
        <v>#N/A</v>
      </c>
      <c r="J537" s="28" t="e">
        <f>VLOOKUP(C537,SOURCE!S$6:Y$10014,6,0)</f>
        <v>#N/A</v>
      </c>
      <c r="K537" s="30" t="e">
        <f t="shared" si="36"/>
        <v>#N/A</v>
      </c>
      <c r="L537" s="40" t="e">
        <f>VLOOKUP(C537,SOURCE!S$6:Y$10014,2,0)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VLOOKUP(C538,SOURCE!$S$3:$Z$2835,8,0)</f>
        <v>#N/A</v>
      </c>
      <c r="E538" s="26" t="e">
        <f>CHAR(34)&amp;VLOOKUP(C538,SOURCE!$S$3:$Z$2835,6,0)&amp;CHAR(34)</f>
        <v>#N/A</v>
      </c>
      <c r="F538" s="22" t="e">
        <f>VLOOKUP(C538,SOURCE!$S$3:$AA$2835,9,0)&amp;"           {"&amp;D538&amp;",   "&amp;E538&amp;"},"</f>
        <v>#N/A</v>
      </c>
      <c r="H538" t="b">
        <f>ISNA(VLOOKUP(J538,J$823:J862,1,0))</f>
        <v>1</v>
      </c>
      <c r="I538" s="27" t="e">
        <f>VLOOKUP(C538,SOURCE!S$6:Y$10014,7,0)</f>
        <v>#N/A</v>
      </c>
      <c r="J538" s="28" t="e">
        <f>VLOOKUP(C538,SOURCE!S$6:Y$10014,6,0)</f>
        <v>#N/A</v>
      </c>
      <c r="K538" s="30" t="e">
        <f t="shared" si="36"/>
        <v>#N/A</v>
      </c>
      <c r="L538" s="40" t="e">
        <f>VLOOKUP(C538,SOURCE!S$6:Y$10014,2,0)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VLOOKUP(C539,SOURCE!$S$3:$Z$2835,8,0)</f>
        <v>#N/A</v>
      </c>
      <c r="E539" s="26" t="e">
        <f>CHAR(34)&amp;VLOOKUP(C539,SOURCE!$S$3:$Z$2835,6,0)&amp;CHAR(34)</f>
        <v>#N/A</v>
      </c>
      <c r="F539" s="22" t="e">
        <f>VLOOKUP(C539,SOURCE!$S$3:$AA$2835,9,0)&amp;"           {"&amp;D539&amp;",   "&amp;E539&amp;"},"</f>
        <v>#N/A</v>
      </c>
      <c r="H539" t="b">
        <f>ISNA(VLOOKUP(J539,J$823:J863,1,0))</f>
        <v>1</v>
      </c>
      <c r="I539" s="27" t="e">
        <f>VLOOKUP(C539,SOURCE!S$6:Y$10014,7,0)</f>
        <v>#N/A</v>
      </c>
      <c r="J539" s="28" t="e">
        <f>VLOOKUP(C539,SOURCE!S$6:Y$10014,6,0)</f>
        <v>#N/A</v>
      </c>
      <c r="K539" s="30" t="e">
        <f t="shared" si="36"/>
        <v>#N/A</v>
      </c>
      <c r="L539" s="40" t="e">
        <f>VLOOKUP(C539,SOURCE!S$6:Y$10014,2,0)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VLOOKUP(C540,SOURCE!$S$3:$Z$2835,8,0)</f>
        <v>#N/A</v>
      </c>
      <c r="E540" s="26" t="e">
        <f>CHAR(34)&amp;VLOOKUP(C540,SOURCE!$S$3:$Z$2835,6,0)&amp;CHAR(34)</f>
        <v>#N/A</v>
      </c>
      <c r="F540" s="22" t="e">
        <f>VLOOKUP(C540,SOURCE!$S$3:$AA$2835,9,0)&amp;"           {"&amp;D540&amp;",   "&amp;E540&amp;"},"</f>
        <v>#N/A</v>
      </c>
      <c r="H540" t="b">
        <f>ISNA(VLOOKUP(J540,J$823:J864,1,0))</f>
        <v>1</v>
      </c>
      <c r="I540" s="27" t="e">
        <f>VLOOKUP(C540,SOURCE!S$6:Y$10014,7,0)</f>
        <v>#N/A</v>
      </c>
      <c r="J540" s="28" t="e">
        <f>VLOOKUP(C540,SOURCE!S$6:Y$10014,6,0)</f>
        <v>#N/A</v>
      </c>
      <c r="K540" s="30" t="e">
        <f t="shared" si="36"/>
        <v>#N/A</v>
      </c>
      <c r="L540" s="40" t="e">
        <f>VLOOKUP(C540,SOURCE!S$6:Y$10014,2,0)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VLOOKUP(C541,SOURCE!$S$3:$Z$2835,8,0)</f>
        <v>#N/A</v>
      </c>
      <c r="E541" s="26" t="e">
        <f>CHAR(34)&amp;VLOOKUP(C541,SOURCE!$S$3:$Z$2835,6,0)&amp;CHAR(34)</f>
        <v>#N/A</v>
      </c>
      <c r="F541" s="22" t="e">
        <f>VLOOKUP(C541,SOURCE!$S$3:$AA$2835,9,0)&amp;"           {"&amp;D541&amp;",   "&amp;E541&amp;"},"</f>
        <v>#N/A</v>
      </c>
      <c r="H541" t="b">
        <f>ISNA(VLOOKUP(J541,J$823:J865,1,0))</f>
        <v>1</v>
      </c>
      <c r="I541" s="27" t="e">
        <f>VLOOKUP(C541,SOURCE!S$6:Y$10014,7,0)</f>
        <v>#N/A</v>
      </c>
      <c r="J541" s="28" t="e">
        <f>VLOOKUP(C541,SOURCE!S$6:Y$10014,6,0)</f>
        <v>#N/A</v>
      </c>
      <c r="K541" s="30" t="e">
        <f t="shared" si="36"/>
        <v>#N/A</v>
      </c>
      <c r="L541" s="40" t="e">
        <f>VLOOKUP(C541,SOURCE!S$6:Y$10014,2,0)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VLOOKUP(C542,SOURCE!$S$3:$Z$2835,8,0)</f>
        <v>#N/A</v>
      </c>
      <c r="E542" s="26" t="e">
        <f>CHAR(34)&amp;VLOOKUP(C542,SOURCE!$S$3:$Z$2835,6,0)&amp;CHAR(34)</f>
        <v>#N/A</v>
      </c>
      <c r="F542" s="22" t="e">
        <f>VLOOKUP(C542,SOURCE!$S$3:$AA$2835,9,0)&amp;"           {"&amp;D542&amp;",   "&amp;E542&amp;"},"</f>
        <v>#N/A</v>
      </c>
      <c r="H542" t="b">
        <f>ISNA(VLOOKUP(J542,J$823:J866,1,0))</f>
        <v>1</v>
      </c>
      <c r="I542" s="27" t="e">
        <f>VLOOKUP(C542,SOURCE!S$6:Y$10014,7,0)</f>
        <v>#N/A</v>
      </c>
      <c r="J542" s="28" t="e">
        <f>VLOOKUP(C542,SOURCE!S$6:Y$10014,6,0)</f>
        <v>#N/A</v>
      </c>
      <c r="K542" s="30" t="e">
        <f t="shared" si="36"/>
        <v>#N/A</v>
      </c>
      <c r="L542" s="40" t="e">
        <f>VLOOKUP(C542,SOURCE!S$6:Y$10014,2,0)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VLOOKUP(C543,SOURCE!$S$3:$Z$2835,8,0)</f>
        <v>#N/A</v>
      </c>
      <c r="E543" s="26" t="e">
        <f>CHAR(34)&amp;VLOOKUP(C543,SOURCE!$S$3:$Z$2835,6,0)&amp;CHAR(34)</f>
        <v>#N/A</v>
      </c>
      <c r="F543" s="22" t="e">
        <f>VLOOKUP(C543,SOURCE!$S$3:$AA$2835,9,0)&amp;"           {"&amp;D543&amp;",   "&amp;E543&amp;"},"</f>
        <v>#N/A</v>
      </c>
      <c r="H543" t="b">
        <f>ISNA(VLOOKUP(J543,J$823:J867,1,0))</f>
        <v>1</v>
      </c>
      <c r="I543" s="27" t="e">
        <f>VLOOKUP(C543,SOURCE!S$6:Y$10014,7,0)</f>
        <v>#N/A</v>
      </c>
      <c r="J543" s="28" t="e">
        <f>VLOOKUP(C543,SOURCE!S$6:Y$10014,6,0)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VLOOKUP(C543,SOURCE!S$6:Y$10014,2,0)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VLOOKUP(C544,SOURCE!$S$3:$Z$2835,8,0)</f>
        <v>#N/A</v>
      </c>
      <c r="E544" s="26" t="e">
        <f>CHAR(34)&amp;VLOOKUP(C544,SOURCE!$S$3:$Z$2835,6,0)&amp;CHAR(34)</f>
        <v>#N/A</v>
      </c>
      <c r="F544" s="22" t="e">
        <f>VLOOKUP(C544,SOURCE!$S$3:$AA$2835,9,0)&amp;"           {"&amp;D544&amp;",   "&amp;E544&amp;"},"</f>
        <v>#N/A</v>
      </c>
      <c r="H544" t="b">
        <f>ISNA(VLOOKUP(J544,J$823:J868,1,0))</f>
        <v>1</v>
      </c>
      <c r="I544" s="27" t="e">
        <f>VLOOKUP(C544,SOURCE!S$6:Y$10014,7,0)</f>
        <v>#N/A</v>
      </c>
      <c r="J544" s="28" t="e">
        <f>VLOOKUP(C544,SOURCE!S$6:Y$10014,6,0)</f>
        <v>#N/A</v>
      </c>
      <c r="K544" s="30" t="e">
        <f t="shared" si="40"/>
        <v>#N/A</v>
      </c>
      <c r="L544" s="40" t="e">
        <f>VLOOKUP(C544,SOURCE!S$6:Y$10014,2,0)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VLOOKUP(C545,SOURCE!$S$3:$Z$2835,8,0)</f>
        <v>#N/A</v>
      </c>
      <c r="E545" s="26" t="e">
        <f>CHAR(34)&amp;VLOOKUP(C545,SOURCE!$S$3:$Z$2835,6,0)&amp;CHAR(34)</f>
        <v>#N/A</v>
      </c>
      <c r="F545" s="22" t="e">
        <f>VLOOKUP(C545,SOURCE!$S$3:$AA$2835,9,0)&amp;"           {"&amp;D545&amp;",   "&amp;E545&amp;"},"</f>
        <v>#N/A</v>
      </c>
      <c r="H545" t="b">
        <f>ISNA(VLOOKUP(J545,J$823:J869,1,0))</f>
        <v>1</v>
      </c>
      <c r="I545" s="27" t="e">
        <f>VLOOKUP(C545,SOURCE!S$6:Y$10014,7,0)</f>
        <v>#N/A</v>
      </c>
      <c r="J545" s="28" t="e">
        <f>VLOOKUP(C545,SOURCE!S$6:Y$10014,6,0)</f>
        <v>#N/A</v>
      </c>
      <c r="K545" s="30" t="e">
        <f t="shared" si="40"/>
        <v>#N/A</v>
      </c>
      <c r="L545" s="40" t="e">
        <f>VLOOKUP(C545,SOURCE!S$6:Y$10014,2,0)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VLOOKUP(C546,SOURCE!$S$3:$Z$2835,8,0)</f>
        <v>#N/A</v>
      </c>
      <c r="E546" s="26" t="e">
        <f>CHAR(34)&amp;VLOOKUP(C546,SOURCE!$S$3:$Z$2835,6,0)&amp;CHAR(34)</f>
        <v>#N/A</v>
      </c>
      <c r="F546" s="22" t="e">
        <f>VLOOKUP(C546,SOURCE!$S$3:$AA$2835,9,0)&amp;"           {"&amp;D546&amp;",   "&amp;E546&amp;"},"</f>
        <v>#N/A</v>
      </c>
      <c r="H546" t="b">
        <f>ISNA(VLOOKUP(J546,J$823:J870,1,0))</f>
        <v>1</v>
      </c>
      <c r="I546" s="27" t="e">
        <f>VLOOKUP(C546,SOURCE!S$6:Y$10014,7,0)</f>
        <v>#N/A</v>
      </c>
      <c r="J546" s="28" t="e">
        <f>VLOOKUP(C546,SOURCE!S$6:Y$10014,6,0)</f>
        <v>#N/A</v>
      </c>
      <c r="K546" s="30" t="e">
        <f t="shared" si="40"/>
        <v>#N/A</v>
      </c>
      <c r="L546" s="40" t="e">
        <f>VLOOKUP(C546,SOURCE!S$6:Y$10014,2,0)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VLOOKUP(C547,SOURCE!$S$3:$Z$2835,8,0)</f>
        <v>#N/A</v>
      </c>
      <c r="E547" s="26" t="e">
        <f>CHAR(34)&amp;VLOOKUP(C547,SOURCE!$S$3:$Z$2835,6,0)&amp;CHAR(34)</f>
        <v>#N/A</v>
      </c>
      <c r="F547" s="22" t="e">
        <f>VLOOKUP(C547,SOURCE!$S$3:$AA$2835,9,0)&amp;"           {"&amp;D547&amp;",   "&amp;E547&amp;"},"</f>
        <v>#N/A</v>
      </c>
      <c r="H547" t="b">
        <f>ISNA(VLOOKUP(J547,J$823:J871,1,0))</f>
        <v>1</v>
      </c>
      <c r="I547" s="27" t="e">
        <f>VLOOKUP(C547,SOURCE!S$6:Y$10014,7,0)</f>
        <v>#N/A</v>
      </c>
      <c r="J547" s="28" t="e">
        <f>VLOOKUP(C547,SOURCE!S$6:Y$10014,6,0)</f>
        <v>#N/A</v>
      </c>
      <c r="K547" s="30" t="e">
        <f t="shared" si="40"/>
        <v>#N/A</v>
      </c>
      <c r="L547" s="40" t="e">
        <f>VLOOKUP(C547,SOURCE!S$6:Y$10014,2,0)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VLOOKUP(C548,SOURCE!$S$3:$Z$2835,8,0)</f>
        <v>#N/A</v>
      </c>
      <c r="E548" s="26" t="e">
        <f>CHAR(34)&amp;VLOOKUP(C548,SOURCE!$S$3:$Z$2835,6,0)&amp;CHAR(34)</f>
        <v>#N/A</v>
      </c>
      <c r="F548" s="22" t="e">
        <f>VLOOKUP(C548,SOURCE!$S$3:$AA$2835,9,0)&amp;"           {"&amp;D548&amp;",   "&amp;E548&amp;"},"</f>
        <v>#N/A</v>
      </c>
      <c r="H548" t="b">
        <f>ISNA(VLOOKUP(J548,J$823:J872,1,0))</f>
        <v>1</v>
      </c>
      <c r="I548" s="27" t="e">
        <f>VLOOKUP(C548,SOURCE!S$6:Y$10014,7,0)</f>
        <v>#N/A</v>
      </c>
      <c r="J548" s="28" t="e">
        <f>VLOOKUP(C548,SOURCE!S$6:Y$10014,6,0)</f>
        <v>#N/A</v>
      </c>
      <c r="K548" s="30" t="e">
        <f t="shared" si="40"/>
        <v>#N/A</v>
      </c>
      <c r="L548" s="40" t="e">
        <f>VLOOKUP(C548,SOURCE!S$6:Y$10014,2,0)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VLOOKUP(C549,SOURCE!$S$3:$Z$2835,8,0)</f>
        <v>#N/A</v>
      </c>
      <c r="E549" s="26" t="e">
        <f>CHAR(34)&amp;VLOOKUP(C549,SOURCE!$S$3:$Z$2835,6,0)&amp;CHAR(34)</f>
        <v>#N/A</v>
      </c>
      <c r="F549" s="22" t="e">
        <f>VLOOKUP(C549,SOURCE!$S$3:$AA$2835,9,0)&amp;"           {"&amp;D549&amp;",   "&amp;E549&amp;"},"</f>
        <v>#N/A</v>
      </c>
      <c r="H549" t="b">
        <f>ISNA(VLOOKUP(J549,J$823:J873,1,0))</f>
        <v>1</v>
      </c>
      <c r="I549" s="27" t="e">
        <f>VLOOKUP(C549,SOURCE!S$6:Y$10014,7,0)</f>
        <v>#N/A</v>
      </c>
      <c r="J549" s="28" t="e">
        <f>VLOOKUP(C549,SOURCE!S$6:Y$10014,6,0)</f>
        <v>#N/A</v>
      </c>
      <c r="K549" s="30" t="e">
        <f t="shared" si="40"/>
        <v>#N/A</v>
      </c>
      <c r="L549" s="40" t="e">
        <f>VLOOKUP(C549,SOURCE!S$6:Y$10014,2,0)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VLOOKUP(C550,SOURCE!$S$3:$Z$2835,8,0)</f>
        <v>#N/A</v>
      </c>
      <c r="E550" s="26" t="e">
        <f>CHAR(34)&amp;VLOOKUP(C550,SOURCE!$S$3:$Z$2835,6,0)&amp;CHAR(34)</f>
        <v>#N/A</v>
      </c>
      <c r="F550" s="22" t="e">
        <f>VLOOKUP(C550,SOURCE!$S$3:$AA$2835,9,0)&amp;"           {"&amp;D550&amp;",   "&amp;E550&amp;"},"</f>
        <v>#N/A</v>
      </c>
      <c r="H550" t="b">
        <f>ISNA(VLOOKUP(J550,J$823:J874,1,0))</f>
        <v>1</v>
      </c>
      <c r="I550" s="27" t="e">
        <f>VLOOKUP(C550,SOURCE!S$6:Y$10014,7,0)</f>
        <v>#N/A</v>
      </c>
      <c r="J550" s="28" t="e">
        <f>VLOOKUP(C550,SOURCE!S$6:Y$10014,6,0)</f>
        <v>#N/A</v>
      </c>
      <c r="K550" s="30" t="e">
        <f t="shared" si="40"/>
        <v>#N/A</v>
      </c>
      <c r="L550" s="40" t="e">
        <f>VLOOKUP(C550,SOURCE!S$6:Y$10014,2,0)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VLOOKUP(C551,SOURCE!$S$3:$Z$2835,8,0)</f>
        <v>#N/A</v>
      </c>
      <c r="E551" s="26" t="e">
        <f>CHAR(34)&amp;VLOOKUP(C551,SOURCE!$S$3:$Z$2835,6,0)&amp;CHAR(34)</f>
        <v>#N/A</v>
      </c>
      <c r="F551" s="22" t="e">
        <f>VLOOKUP(C551,SOURCE!$S$3:$AA$2835,9,0)&amp;"           {"&amp;D551&amp;",   "&amp;E551&amp;"},"</f>
        <v>#N/A</v>
      </c>
      <c r="H551" t="b">
        <f>ISNA(VLOOKUP(J551,J$823:J875,1,0))</f>
        <v>1</v>
      </c>
      <c r="I551" s="27" t="e">
        <f>VLOOKUP(C551,SOURCE!S$6:Y$10014,7,0)</f>
        <v>#N/A</v>
      </c>
      <c r="J551" s="28" t="e">
        <f>VLOOKUP(C551,SOURCE!S$6:Y$10014,6,0)</f>
        <v>#N/A</v>
      </c>
      <c r="K551" s="30" t="e">
        <f t="shared" si="40"/>
        <v>#N/A</v>
      </c>
      <c r="L551" s="40" t="e">
        <f>VLOOKUP(C551,SOURCE!S$6:Y$10014,2,0)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VLOOKUP(C552,SOURCE!$S$3:$Z$2835,8,0)</f>
        <v>#N/A</v>
      </c>
      <c r="E552" s="26" t="e">
        <f>CHAR(34)&amp;VLOOKUP(C552,SOURCE!$S$3:$Z$2835,6,0)&amp;CHAR(34)</f>
        <v>#N/A</v>
      </c>
      <c r="F552" s="22" t="e">
        <f>VLOOKUP(C552,SOURCE!$S$3:$AA$2835,9,0)&amp;"           {"&amp;D552&amp;",   "&amp;E552&amp;"},"</f>
        <v>#N/A</v>
      </c>
      <c r="H552" t="b">
        <f>ISNA(VLOOKUP(J552,J$823:J876,1,0))</f>
        <v>1</v>
      </c>
      <c r="I552" s="27" t="e">
        <f>VLOOKUP(C552,SOURCE!S$6:Y$10014,7,0)</f>
        <v>#N/A</v>
      </c>
      <c r="J552" s="28" t="e">
        <f>VLOOKUP(C552,SOURCE!S$6:Y$10014,6,0)</f>
        <v>#N/A</v>
      </c>
      <c r="K552" s="30" t="e">
        <f t="shared" si="40"/>
        <v>#N/A</v>
      </c>
      <c r="L552" s="40" t="e">
        <f>VLOOKUP(C552,SOURCE!S$6:Y$10014,2,0)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VLOOKUP(C553,SOURCE!$S$3:$Z$2835,8,0)</f>
        <v>#N/A</v>
      </c>
      <c r="E553" s="26" t="e">
        <f>CHAR(34)&amp;VLOOKUP(C553,SOURCE!$S$3:$Z$2835,6,0)&amp;CHAR(34)</f>
        <v>#N/A</v>
      </c>
      <c r="F553" s="22" t="e">
        <f>VLOOKUP(C553,SOURCE!$S$3:$AA$2835,9,0)&amp;"           {"&amp;D553&amp;",   "&amp;E553&amp;"},"</f>
        <v>#N/A</v>
      </c>
      <c r="H553" t="b">
        <f>ISNA(VLOOKUP(J553,J$823:J877,1,0))</f>
        <v>1</v>
      </c>
      <c r="I553" s="27" t="e">
        <f>VLOOKUP(C553,SOURCE!S$6:Y$10014,7,0)</f>
        <v>#N/A</v>
      </c>
      <c r="J553" s="28" t="e">
        <f>VLOOKUP(C553,SOURCE!S$6:Y$10014,6,0)</f>
        <v>#N/A</v>
      </c>
      <c r="K553" s="30" t="e">
        <f t="shared" si="40"/>
        <v>#N/A</v>
      </c>
      <c r="L553" s="40" t="e">
        <f>VLOOKUP(C553,SOURCE!S$6:Y$10014,2,0)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VLOOKUP(C554,SOURCE!$S$3:$Z$2835,8,0)</f>
        <v>#N/A</v>
      </c>
      <c r="E554" s="26" t="e">
        <f>CHAR(34)&amp;VLOOKUP(C554,SOURCE!$S$3:$Z$2835,6,0)&amp;CHAR(34)</f>
        <v>#N/A</v>
      </c>
      <c r="F554" s="22" t="e">
        <f>VLOOKUP(C554,SOURCE!$S$3:$AA$2835,9,0)&amp;"           {"&amp;D554&amp;",   "&amp;E554&amp;"},"</f>
        <v>#N/A</v>
      </c>
      <c r="H554" t="b">
        <f>ISNA(VLOOKUP(J554,J$823:J878,1,0))</f>
        <v>1</v>
      </c>
      <c r="I554" s="27" t="e">
        <f>VLOOKUP(C554,SOURCE!S$6:Y$10014,7,0)</f>
        <v>#N/A</v>
      </c>
      <c r="J554" s="28" t="e">
        <f>VLOOKUP(C554,SOURCE!S$6:Y$10014,6,0)</f>
        <v>#N/A</v>
      </c>
      <c r="K554" s="30" t="e">
        <f t="shared" si="40"/>
        <v>#N/A</v>
      </c>
      <c r="L554" s="40" t="e">
        <f>VLOOKUP(C554,SOURCE!S$6:Y$10014,2,0)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VLOOKUP(C555,SOURCE!$S$3:$Z$2835,8,0)</f>
        <v>#N/A</v>
      </c>
      <c r="E555" s="26" t="e">
        <f>CHAR(34)&amp;VLOOKUP(C555,SOURCE!$S$3:$Z$2835,6,0)&amp;CHAR(34)</f>
        <v>#N/A</v>
      </c>
      <c r="F555" s="22" t="e">
        <f>VLOOKUP(C555,SOURCE!$S$3:$AA$2835,9,0)&amp;"           {"&amp;D555&amp;",   "&amp;E555&amp;"},"</f>
        <v>#N/A</v>
      </c>
      <c r="H555" t="b">
        <f>ISNA(VLOOKUP(J555,J$823:J879,1,0))</f>
        <v>1</v>
      </c>
      <c r="I555" s="27" t="e">
        <f>VLOOKUP(C555,SOURCE!S$6:Y$10014,7,0)</f>
        <v>#N/A</v>
      </c>
      <c r="J555" s="28" t="e">
        <f>VLOOKUP(C555,SOURCE!S$6:Y$10014,6,0)</f>
        <v>#N/A</v>
      </c>
      <c r="K555" s="30" t="e">
        <f t="shared" si="40"/>
        <v>#N/A</v>
      </c>
      <c r="L555" s="40" t="e">
        <f>VLOOKUP(C555,SOURCE!S$6:Y$10014,2,0)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VLOOKUP(C556,SOURCE!$S$3:$Z$2835,8,0)</f>
        <v>#N/A</v>
      </c>
      <c r="E556" s="26" t="e">
        <f>CHAR(34)&amp;VLOOKUP(C556,SOURCE!$S$3:$Z$2835,6,0)&amp;CHAR(34)</f>
        <v>#N/A</v>
      </c>
      <c r="F556" s="22" t="e">
        <f>VLOOKUP(C556,SOURCE!$S$3:$AA$2835,9,0)&amp;"           {"&amp;D556&amp;",   "&amp;E556&amp;"},"</f>
        <v>#N/A</v>
      </c>
      <c r="H556" t="b">
        <f>ISNA(VLOOKUP(J556,J$823:J880,1,0))</f>
        <v>1</v>
      </c>
      <c r="I556" s="27" t="e">
        <f>VLOOKUP(C556,SOURCE!S$6:Y$10014,7,0)</f>
        <v>#N/A</v>
      </c>
      <c r="J556" s="28" t="e">
        <f>VLOOKUP(C556,SOURCE!S$6:Y$10014,6,0)</f>
        <v>#N/A</v>
      </c>
      <c r="K556" s="30" t="e">
        <f t="shared" si="40"/>
        <v>#N/A</v>
      </c>
      <c r="L556" s="40" t="e">
        <f>VLOOKUP(C556,SOURCE!S$6:Y$10014,2,0)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VLOOKUP(C557,SOURCE!$S$3:$Z$2835,8,0)</f>
        <v>#N/A</v>
      </c>
      <c r="E557" s="26" t="e">
        <f>CHAR(34)&amp;VLOOKUP(C557,SOURCE!$S$3:$Z$2835,6,0)&amp;CHAR(34)</f>
        <v>#N/A</v>
      </c>
      <c r="F557" s="22" t="e">
        <f>VLOOKUP(C557,SOURCE!$S$3:$AA$2835,9,0)&amp;"           {"&amp;D557&amp;",   "&amp;E557&amp;"},"</f>
        <v>#N/A</v>
      </c>
      <c r="H557" t="b">
        <f>ISNA(VLOOKUP(J557,J$823:J881,1,0))</f>
        <v>1</v>
      </c>
      <c r="I557" s="27" t="e">
        <f>VLOOKUP(C557,SOURCE!S$6:Y$10014,7,0)</f>
        <v>#N/A</v>
      </c>
      <c r="J557" s="28" t="e">
        <f>VLOOKUP(C557,SOURCE!S$6:Y$10014,6,0)</f>
        <v>#N/A</v>
      </c>
      <c r="K557" s="30" t="e">
        <f t="shared" si="40"/>
        <v>#N/A</v>
      </c>
      <c r="L557" s="40" t="e">
        <f>VLOOKUP(C557,SOURCE!S$6:Y$10014,2,0)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VLOOKUP(C558,SOURCE!$S$3:$Z$2835,8,0)</f>
        <v>#N/A</v>
      </c>
      <c r="E558" s="26" t="e">
        <f>CHAR(34)&amp;VLOOKUP(C558,SOURCE!$S$3:$Z$2835,6,0)&amp;CHAR(34)</f>
        <v>#N/A</v>
      </c>
      <c r="F558" s="22" t="e">
        <f>VLOOKUP(C558,SOURCE!$S$3:$AA$2835,9,0)&amp;"           {"&amp;D558&amp;",   "&amp;E558&amp;"},"</f>
        <v>#N/A</v>
      </c>
      <c r="H558" t="b">
        <f>ISNA(VLOOKUP(J558,J$823:J882,1,0))</f>
        <v>1</v>
      </c>
      <c r="I558" s="27" t="e">
        <f>VLOOKUP(C558,SOURCE!S$6:Y$10014,7,0)</f>
        <v>#N/A</v>
      </c>
      <c r="J558" s="28" t="e">
        <f>VLOOKUP(C558,SOURCE!S$6:Y$10014,6,0)</f>
        <v>#N/A</v>
      </c>
      <c r="K558" s="30" t="e">
        <f t="shared" si="40"/>
        <v>#N/A</v>
      </c>
      <c r="L558" s="40" t="e">
        <f>VLOOKUP(C558,SOURCE!S$6:Y$10014,2,0)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VLOOKUP(C559,SOURCE!$S$3:$Z$2835,8,0)</f>
        <v>#N/A</v>
      </c>
      <c r="E559" s="26" t="e">
        <f>CHAR(34)&amp;VLOOKUP(C559,SOURCE!$S$3:$Z$2835,6,0)&amp;CHAR(34)</f>
        <v>#N/A</v>
      </c>
      <c r="F559" s="22" t="e">
        <f>VLOOKUP(C559,SOURCE!$S$3:$AA$2835,9,0)&amp;"           {"&amp;D559&amp;",   "&amp;E559&amp;"},"</f>
        <v>#N/A</v>
      </c>
      <c r="H559" t="b">
        <f>ISNA(VLOOKUP(J559,J$823:J883,1,0))</f>
        <v>1</v>
      </c>
      <c r="I559" s="27" t="e">
        <f>VLOOKUP(C559,SOURCE!S$6:Y$10014,7,0)</f>
        <v>#N/A</v>
      </c>
      <c r="J559" s="28" t="e">
        <f>VLOOKUP(C559,SOURCE!S$6:Y$10014,6,0)</f>
        <v>#N/A</v>
      </c>
      <c r="K559" s="30" t="e">
        <f t="shared" si="40"/>
        <v>#N/A</v>
      </c>
      <c r="L559" s="40" t="e">
        <f>VLOOKUP(C559,SOURCE!S$6:Y$10014,2,0)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VLOOKUP(C560,SOURCE!$S$3:$Z$2835,8,0)</f>
        <v>#N/A</v>
      </c>
      <c r="E560" s="26" t="e">
        <f>CHAR(34)&amp;VLOOKUP(C560,SOURCE!$S$3:$Z$2835,6,0)&amp;CHAR(34)</f>
        <v>#N/A</v>
      </c>
      <c r="F560" s="22" t="e">
        <f>VLOOKUP(C560,SOURCE!$S$3:$AA$2835,9,0)&amp;"           {"&amp;D560&amp;",   "&amp;E560&amp;"},"</f>
        <v>#N/A</v>
      </c>
      <c r="H560" t="b">
        <f>ISNA(VLOOKUP(J560,J$823:J884,1,0))</f>
        <v>1</v>
      </c>
      <c r="I560" s="27" t="e">
        <f>VLOOKUP(C560,SOURCE!S$6:Y$10014,7,0)</f>
        <v>#N/A</v>
      </c>
      <c r="J560" s="28" t="e">
        <f>VLOOKUP(C560,SOURCE!S$6:Y$10014,6,0)</f>
        <v>#N/A</v>
      </c>
      <c r="K560" s="30" t="e">
        <f t="shared" si="40"/>
        <v>#N/A</v>
      </c>
      <c r="L560" s="40" t="e">
        <f>VLOOKUP(C560,SOURCE!S$6:Y$10014,2,0)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VLOOKUP(C561,SOURCE!$S$3:$Z$2835,8,0)</f>
        <v>#N/A</v>
      </c>
      <c r="E561" s="26" t="e">
        <f>CHAR(34)&amp;VLOOKUP(C561,SOURCE!$S$3:$Z$2835,6,0)&amp;CHAR(34)</f>
        <v>#N/A</v>
      </c>
      <c r="F561" s="22" t="e">
        <f>VLOOKUP(C561,SOURCE!$S$3:$AA$2835,9,0)&amp;"           {"&amp;D561&amp;",   "&amp;E561&amp;"},"</f>
        <v>#N/A</v>
      </c>
      <c r="H561" t="b">
        <f>ISNA(VLOOKUP(J561,J$823:J885,1,0))</f>
        <v>1</v>
      </c>
      <c r="I561" s="27" t="e">
        <f>VLOOKUP(C561,SOURCE!S$6:Y$10014,7,0)</f>
        <v>#N/A</v>
      </c>
      <c r="J561" s="28" t="e">
        <f>VLOOKUP(C561,SOURCE!S$6:Y$10014,6,0)</f>
        <v>#N/A</v>
      </c>
      <c r="K561" s="30" t="e">
        <f t="shared" si="40"/>
        <v>#N/A</v>
      </c>
      <c r="L561" s="40" t="e">
        <f>VLOOKUP(C561,SOURCE!S$6:Y$10014,2,0)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VLOOKUP(C562,SOURCE!$S$3:$Z$2835,8,0)</f>
        <v>#N/A</v>
      </c>
      <c r="E562" s="26" t="e">
        <f>CHAR(34)&amp;VLOOKUP(C562,SOURCE!$S$3:$Z$2835,6,0)&amp;CHAR(34)</f>
        <v>#N/A</v>
      </c>
      <c r="F562" s="22" t="e">
        <f>VLOOKUP(C562,SOURCE!$S$3:$AA$2835,9,0)&amp;"           {"&amp;D562&amp;",   "&amp;E562&amp;"},"</f>
        <v>#N/A</v>
      </c>
      <c r="H562" t="b">
        <f>ISNA(VLOOKUP(J562,J$823:J886,1,0))</f>
        <v>1</v>
      </c>
      <c r="I562" s="27" t="e">
        <f>VLOOKUP(C562,SOURCE!S$6:Y$10014,7,0)</f>
        <v>#N/A</v>
      </c>
      <c r="J562" s="28" t="e">
        <f>VLOOKUP(C562,SOURCE!S$6:Y$10014,6,0)</f>
        <v>#N/A</v>
      </c>
      <c r="K562" s="30" t="e">
        <f t="shared" si="40"/>
        <v>#N/A</v>
      </c>
      <c r="L562" s="40" t="e">
        <f>VLOOKUP(C562,SOURCE!S$6:Y$10014,2,0)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VLOOKUP(C563,SOURCE!$S$3:$Z$2835,8,0)</f>
        <v>#N/A</v>
      </c>
      <c r="E563" s="26" t="e">
        <f>CHAR(34)&amp;VLOOKUP(C563,SOURCE!$S$3:$Z$2835,6,0)&amp;CHAR(34)</f>
        <v>#N/A</v>
      </c>
      <c r="F563" s="22" t="e">
        <f>VLOOKUP(C563,SOURCE!$S$3:$AA$2835,9,0)&amp;"           {"&amp;D563&amp;",   "&amp;E563&amp;"},"</f>
        <v>#N/A</v>
      </c>
      <c r="H563" t="b">
        <f>ISNA(VLOOKUP(J563,J$823:J887,1,0))</f>
        <v>1</v>
      </c>
      <c r="I563" s="27" t="e">
        <f>VLOOKUP(C563,SOURCE!S$6:Y$10014,7,0)</f>
        <v>#N/A</v>
      </c>
      <c r="J563" s="28" t="e">
        <f>VLOOKUP(C563,SOURCE!S$6:Y$10014,6,0)</f>
        <v>#N/A</v>
      </c>
      <c r="K563" s="30" t="e">
        <f t="shared" si="40"/>
        <v>#N/A</v>
      </c>
      <c r="L563" s="40" t="e">
        <f>VLOOKUP(C563,SOURCE!S$6:Y$10014,2,0)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VLOOKUP(C564,SOURCE!$S$3:$Z$2835,8,0)</f>
        <v>#N/A</v>
      </c>
      <c r="E564" s="26" t="e">
        <f>CHAR(34)&amp;VLOOKUP(C564,SOURCE!$S$3:$Z$2835,6,0)&amp;CHAR(34)</f>
        <v>#N/A</v>
      </c>
      <c r="F564" s="22" t="e">
        <f>VLOOKUP(C564,SOURCE!$S$3:$AA$2835,9,0)&amp;"           {"&amp;D564&amp;",   "&amp;E564&amp;"},"</f>
        <v>#N/A</v>
      </c>
      <c r="H564" t="b">
        <f>ISNA(VLOOKUP(J564,J$823:J888,1,0))</f>
        <v>1</v>
      </c>
      <c r="I564" s="27" t="e">
        <f>VLOOKUP(C564,SOURCE!S$6:Y$10014,7,0)</f>
        <v>#N/A</v>
      </c>
      <c r="J564" s="28" t="e">
        <f>VLOOKUP(C564,SOURCE!S$6:Y$10014,6,0)</f>
        <v>#N/A</v>
      </c>
      <c r="K564" s="30" t="e">
        <f t="shared" si="40"/>
        <v>#N/A</v>
      </c>
      <c r="L564" s="40" t="e">
        <f>VLOOKUP(C564,SOURCE!S$6:Y$10014,2,0)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VLOOKUP(C565,SOURCE!$S$3:$Z$2835,8,0)</f>
        <v>#N/A</v>
      </c>
      <c r="E565" s="26" t="e">
        <f>CHAR(34)&amp;VLOOKUP(C565,SOURCE!$S$3:$Z$2835,6,0)&amp;CHAR(34)</f>
        <v>#N/A</v>
      </c>
      <c r="F565" s="22" t="e">
        <f>VLOOKUP(C565,SOURCE!$S$3:$AA$2835,9,0)&amp;"           {"&amp;D565&amp;",   "&amp;E565&amp;"},"</f>
        <v>#N/A</v>
      </c>
      <c r="H565" t="b">
        <f>ISNA(VLOOKUP(J565,J$823:J889,1,0))</f>
        <v>1</v>
      </c>
      <c r="I565" s="27" t="e">
        <f>VLOOKUP(C565,SOURCE!S$6:Y$10014,7,0)</f>
        <v>#N/A</v>
      </c>
      <c r="J565" s="28" t="e">
        <f>VLOOKUP(C565,SOURCE!S$6:Y$10014,6,0)</f>
        <v>#N/A</v>
      </c>
      <c r="K565" s="30" t="e">
        <f t="shared" si="40"/>
        <v>#N/A</v>
      </c>
      <c r="L565" s="40" t="e">
        <f>VLOOKUP(C565,SOURCE!S$6:Y$10014,2,0)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VLOOKUP(C566,SOURCE!$S$3:$Z$2835,8,0)</f>
        <v>#N/A</v>
      </c>
      <c r="E566" s="26" t="e">
        <f>CHAR(34)&amp;VLOOKUP(C566,SOURCE!$S$3:$Z$2835,6,0)&amp;CHAR(34)</f>
        <v>#N/A</v>
      </c>
      <c r="F566" s="22" t="e">
        <f>VLOOKUP(C566,SOURCE!$S$3:$AA$2835,9,0)&amp;"           {"&amp;D566&amp;",   "&amp;E566&amp;"},"</f>
        <v>#N/A</v>
      </c>
      <c r="H566" t="b">
        <f>ISNA(VLOOKUP(J566,J$823:J890,1,0))</f>
        <v>1</v>
      </c>
      <c r="I566" s="27" t="e">
        <f>VLOOKUP(C566,SOURCE!S$6:Y$10014,7,0)</f>
        <v>#N/A</v>
      </c>
      <c r="J566" s="28" t="e">
        <f>VLOOKUP(C566,SOURCE!S$6:Y$10014,6,0)</f>
        <v>#N/A</v>
      </c>
      <c r="K566" s="30" t="e">
        <f t="shared" si="40"/>
        <v>#N/A</v>
      </c>
      <c r="L566" s="40" t="e">
        <f>VLOOKUP(C566,SOURCE!S$6:Y$10014,2,0)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VLOOKUP(C567,SOURCE!$S$3:$Z$2835,8,0)</f>
        <v>#N/A</v>
      </c>
      <c r="E567" s="26" t="e">
        <f>CHAR(34)&amp;VLOOKUP(C567,SOURCE!$S$3:$Z$2835,6,0)&amp;CHAR(34)</f>
        <v>#N/A</v>
      </c>
      <c r="F567" s="22" t="e">
        <f>VLOOKUP(C567,SOURCE!$S$3:$AA$2835,9,0)&amp;"           {"&amp;D567&amp;",   "&amp;E567&amp;"},"</f>
        <v>#N/A</v>
      </c>
      <c r="H567" t="b">
        <f>ISNA(VLOOKUP(J567,J$823:J891,1,0))</f>
        <v>1</v>
      </c>
      <c r="I567" s="27" t="e">
        <f>VLOOKUP(C567,SOURCE!S$6:Y$10014,7,0)</f>
        <v>#N/A</v>
      </c>
      <c r="J567" s="28" t="e">
        <f>VLOOKUP(C567,SOURCE!S$6:Y$10014,6,0)</f>
        <v>#N/A</v>
      </c>
      <c r="K567" s="30" t="e">
        <f t="shared" si="40"/>
        <v>#N/A</v>
      </c>
      <c r="L567" s="40" t="e">
        <f>VLOOKUP(C567,SOURCE!S$6:Y$10014,2,0)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VLOOKUP(C568,SOURCE!$S$3:$Z$2835,8,0)</f>
        <v>#N/A</v>
      </c>
      <c r="E568" s="26" t="e">
        <f>CHAR(34)&amp;VLOOKUP(C568,SOURCE!$S$3:$Z$2835,6,0)&amp;CHAR(34)</f>
        <v>#N/A</v>
      </c>
      <c r="F568" s="22" t="e">
        <f>VLOOKUP(C568,SOURCE!$S$3:$AA$2835,9,0)&amp;"           {"&amp;D568&amp;",   "&amp;E568&amp;"},"</f>
        <v>#N/A</v>
      </c>
      <c r="H568" t="b">
        <f>ISNA(VLOOKUP(J568,J$823:J892,1,0))</f>
        <v>1</v>
      </c>
      <c r="I568" s="27" t="e">
        <f>VLOOKUP(C568,SOURCE!S$6:Y$10014,7,0)</f>
        <v>#N/A</v>
      </c>
      <c r="J568" s="28" t="e">
        <f>VLOOKUP(C568,SOURCE!S$6:Y$10014,6,0)</f>
        <v>#N/A</v>
      </c>
      <c r="K568" s="30" t="e">
        <f t="shared" si="40"/>
        <v>#N/A</v>
      </c>
      <c r="L568" s="40" t="e">
        <f>VLOOKUP(C568,SOURCE!S$6:Y$10014,2,0)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VLOOKUP(C569,SOURCE!$S$3:$Z$2835,8,0)</f>
        <v>#N/A</v>
      </c>
      <c r="E569" s="26" t="e">
        <f>CHAR(34)&amp;VLOOKUP(C569,SOURCE!$S$3:$Z$2835,6,0)&amp;CHAR(34)</f>
        <v>#N/A</v>
      </c>
      <c r="F569" s="22" t="e">
        <f>VLOOKUP(C569,SOURCE!$S$3:$AA$2835,9,0)&amp;"           {"&amp;D569&amp;",   "&amp;E569&amp;"},"</f>
        <v>#N/A</v>
      </c>
      <c r="H569" t="b">
        <f>ISNA(VLOOKUP(J569,J$823:J893,1,0))</f>
        <v>1</v>
      </c>
      <c r="I569" s="27" t="e">
        <f>VLOOKUP(C569,SOURCE!S$6:Y$10014,7,0)</f>
        <v>#N/A</v>
      </c>
      <c r="J569" s="28" t="e">
        <f>VLOOKUP(C569,SOURCE!S$6:Y$10014,6,0)</f>
        <v>#N/A</v>
      </c>
      <c r="K569" s="30" t="e">
        <f t="shared" si="40"/>
        <v>#N/A</v>
      </c>
      <c r="L569" s="40" t="e">
        <f>VLOOKUP(C569,SOURCE!S$6:Y$10014,2,0)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VLOOKUP(C570,SOURCE!$S$3:$Z$2835,8,0)</f>
        <v>#N/A</v>
      </c>
      <c r="E570" s="26" t="e">
        <f>CHAR(34)&amp;VLOOKUP(C570,SOURCE!$S$3:$Z$2835,6,0)&amp;CHAR(34)</f>
        <v>#N/A</v>
      </c>
      <c r="F570" s="22" t="e">
        <f>VLOOKUP(C570,SOURCE!$S$3:$AA$2835,9,0)&amp;"           {"&amp;D570&amp;",   "&amp;E570&amp;"},"</f>
        <v>#N/A</v>
      </c>
      <c r="H570" t="b">
        <f>ISNA(VLOOKUP(J570,J$823:J894,1,0))</f>
        <v>1</v>
      </c>
      <c r="I570" s="27" t="e">
        <f>VLOOKUP(C570,SOURCE!S$6:Y$10014,7,0)</f>
        <v>#N/A</v>
      </c>
      <c r="J570" s="28" t="e">
        <f>VLOOKUP(C570,SOURCE!S$6:Y$10014,6,0)</f>
        <v>#N/A</v>
      </c>
      <c r="K570" s="30" t="e">
        <f t="shared" si="40"/>
        <v>#N/A</v>
      </c>
      <c r="L570" s="40" t="e">
        <f>VLOOKUP(C570,SOURCE!S$6:Y$10014,2,0)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VLOOKUP(C571,SOURCE!$S$3:$Z$2835,8,0)</f>
        <v>#N/A</v>
      </c>
      <c r="E571" s="26" t="e">
        <f>CHAR(34)&amp;VLOOKUP(C571,SOURCE!$S$3:$Z$2835,6,0)&amp;CHAR(34)</f>
        <v>#N/A</v>
      </c>
      <c r="F571" s="22" t="e">
        <f>VLOOKUP(C571,SOURCE!$S$3:$AA$2835,9,0)&amp;"           {"&amp;D571&amp;",   "&amp;E571&amp;"},"</f>
        <v>#N/A</v>
      </c>
      <c r="H571" t="b">
        <f>ISNA(VLOOKUP(J571,J$823:J895,1,0))</f>
        <v>1</v>
      </c>
      <c r="I571" s="27" t="e">
        <f>VLOOKUP(C571,SOURCE!S$6:Y$10014,7,0)</f>
        <v>#N/A</v>
      </c>
      <c r="J571" s="28" t="e">
        <f>VLOOKUP(C571,SOURCE!S$6:Y$10014,6,0)</f>
        <v>#N/A</v>
      </c>
      <c r="K571" s="30" t="e">
        <f t="shared" si="40"/>
        <v>#N/A</v>
      </c>
      <c r="L571" s="40" t="e">
        <f>VLOOKUP(C571,SOURCE!S$6:Y$10014,2,0)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VLOOKUP(C572,SOURCE!$S$3:$Z$2835,8,0)</f>
        <v>#N/A</v>
      </c>
      <c r="E572" s="26" t="e">
        <f>CHAR(34)&amp;VLOOKUP(C572,SOURCE!$S$3:$Z$2835,6,0)&amp;CHAR(34)</f>
        <v>#N/A</v>
      </c>
      <c r="F572" s="22" t="e">
        <f>VLOOKUP(C572,SOURCE!$S$3:$AA$2835,9,0)&amp;"           {"&amp;D572&amp;",   "&amp;E572&amp;"},"</f>
        <v>#N/A</v>
      </c>
      <c r="H572" t="b">
        <f>ISNA(VLOOKUP(J572,J$823:J896,1,0))</f>
        <v>1</v>
      </c>
      <c r="I572" s="27" t="e">
        <f>VLOOKUP(C572,SOURCE!S$6:Y$10014,7,0)</f>
        <v>#N/A</v>
      </c>
      <c r="J572" s="28" t="e">
        <f>VLOOKUP(C572,SOURCE!S$6:Y$10014,6,0)</f>
        <v>#N/A</v>
      </c>
      <c r="K572" s="30" t="e">
        <f t="shared" si="40"/>
        <v>#N/A</v>
      </c>
      <c r="L572" s="40" t="e">
        <f>VLOOKUP(C572,SOURCE!S$6:Y$10014,2,0)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VLOOKUP(C573,SOURCE!$S$3:$Z$2835,8,0)</f>
        <v>#N/A</v>
      </c>
      <c r="E573" s="26" t="e">
        <f>CHAR(34)&amp;VLOOKUP(C573,SOURCE!$S$3:$Z$2835,6,0)&amp;CHAR(34)</f>
        <v>#N/A</v>
      </c>
      <c r="F573" s="22" t="e">
        <f>VLOOKUP(C573,SOURCE!$S$3:$AA$2835,9,0)&amp;"           {"&amp;D573&amp;",   "&amp;E573&amp;"},"</f>
        <v>#N/A</v>
      </c>
      <c r="H573" t="b">
        <f>ISNA(VLOOKUP(J573,J$823:J897,1,0))</f>
        <v>1</v>
      </c>
      <c r="I573" s="27" t="e">
        <f>VLOOKUP(C573,SOURCE!S$6:Y$10014,7,0)</f>
        <v>#N/A</v>
      </c>
      <c r="J573" s="28" t="e">
        <f>VLOOKUP(C573,SOURCE!S$6:Y$10014,6,0)</f>
        <v>#N/A</v>
      </c>
      <c r="K573" s="30" t="e">
        <f t="shared" si="40"/>
        <v>#N/A</v>
      </c>
      <c r="L573" s="40" t="e">
        <f>VLOOKUP(C573,SOURCE!S$6:Y$10014,2,0)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VLOOKUP(C574,SOURCE!$S$3:$Z$2835,8,0)</f>
        <v>#N/A</v>
      </c>
      <c r="E574" s="26" t="e">
        <f>CHAR(34)&amp;VLOOKUP(C574,SOURCE!$S$3:$Z$2835,6,0)&amp;CHAR(34)</f>
        <v>#N/A</v>
      </c>
      <c r="F574" s="22" t="e">
        <f>VLOOKUP(C574,SOURCE!$S$3:$AA$2835,9,0)&amp;"           {"&amp;D574&amp;",   "&amp;E574&amp;"},"</f>
        <v>#N/A</v>
      </c>
      <c r="H574" t="b">
        <f>ISNA(VLOOKUP(J574,J$823:J898,1,0))</f>
        <v>1</v>
      </c>
      <c r="I574" s="27" t="e">
        <f>VLOOKUP(C574,SOURCE!S$6:Y$10014,7,0)</f>
        <v>#N/A</v>
      </c>
      <c r="J574" s="28" t="e">
        <f>VLOOKUP(C574,SOURCE!S$6:Y$10014,6,0)</f>
        <v>#N/A</v>
      </c>
      <c r="K574" s="30" t="e">
        <f t="shared" si="40"/>
        <v>#N/A</v>
      </c>
      <c r="L574" s="40" t="e">
        <f>VLOOKUP(C574,SOURCE!S$6:Y$10014,2,0)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VLOOKUP(C575,SOURCE!$S$3:$Z$2835,8,0)</f>
        <v>#N/A</v>
      </c>
      <c r="E575" s="26" t="e">
        <f>CHAR(34)&amp;VLOOKUP(C575,SOURCE!$S$3:$Z$2835,6,0)&amp;CHAR(34)</f>
        <v>#N/A</v>
      </c>
      <c r="F575" s="22" t="e">
        <f>VLOOKUP(C575,SOURCE!$S$3:$AA$2835,9,0)&amp;"           {"&amp;D575&amp;",   "&amp;E575&amp;"},"</f>
        <v>#N/A</v>
      </c>
      <c r="H575" t="b">
        <f>ISNA(VLOOKUP(J575,J$823:J899,1,0))</f>
        <v>1</v>
      </c>
      <c r="I575" s="27" t="e">
        <f>VLOOKUP(C575,SOURCE!S$6:Y$10014,7,0)</f>
        <v>#N/A</v>
      </c>
      <c r="J575" s="28" t="e">
        <f>VLOOKUP(C575,SOURCE!S$6:Y$10014,6,0)</f>
        <v>#N/A</v>
      </c>
      <c r="K575" s="30" t="e">
        <f t="shared" si="40"/>
        <v>#N/A</v>
      </c>
      <c r="L575" s="40" t="e">
        <f>VLOOKUP(C575,SOURCE!S$6:Y$10014,2,0)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VLOOKUP(C576,SOURCE!$S$3:$Z$2835,8,0)</f>
        <v>#N/A</v>
      </c>
      <c r="E576" s="26" t="e">
        <f>CHAR(34)&amp;VLOOKUP(C576,SOURCE!$S$3:$Z$2835,6,0)&amp;CHAR(34)</f>
        <v>#N/A</v>
      </c>
      <c r="F576" s="22" t="e">
        <f>VLOOKUP(C576,SOURCE!$S$3:$AA$2835,9,0)&amp;"           {"&amp;D576&amp;",   "&amp;E576&amp;"},"</f>
        <v>#N/A</v>
      </c>
      <c r="H576" t="b">
        <f>ISNA(VLOOKUP(J576,J$823:J900,1,0))</f>
        <v>1</v>
      </c>
      <c r="I576" s="27" t="e">
        <f>VLOOKUP(C576,SOURCE!S$6:Y$10014,7,0)</f>
        <v>#N/A</v>
      </c>
      <c r="J576" s="28" t="e">
        <f>VLOOKUP(C576,SOURCE!S$6:Y$10014,6,0)</f>
        <v>#N/A</v>
      </c>
      <c r="K576" s="30" t="e">
        <f t="shared" si="40"/>
        <v>#N/A</v>
      </c>
      <c r="L576" s="40" t="e">
        <f>VLOOKUP(C576,SOURCE!S$6:Y$10014,2,0)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VLOOKUP(C577,SOURCE!$S$3:$Z$2835,8,0)</f>
        <v>#N/A</v>
      </c>
      <c r="E577" s="26" t="e">
        <f>CHAR(34)&amp;VLOOKUP(C577,SOURCE!$S$3:$Z$2835,6,0)&amp;CHAR(34)</f>
        <v>#N/A</v>
      </c>
      <c r="F577" s="22" t="e">
        <f>VLOOKUP(C577,SOURCE!$S$3:$AA$2835,9,0)&amp;"           {"&amp;D577&amp;",   "&amp;E577&amp;"},"</f>
        <v>#N/A</v>
      </c>
      <c r="H577" t="b">
        <f>ISNA(VLOOKUP(J577,J$823:J901,1,0))</f>
        <v>1</v>
      </c>
      <c r="I577" s="27" t="e">
        <f>VLOOKUP(C577,SOURCE!S$6:Y$10014,7,0)</f>
        <v>#N/A</v>
      </c>
      <c r="J577" s="28" t="e">
        <f>VLOOKUP(C577,SOURCE!S$6:Y$10014,6,0)</f>
        <v>#N/A</v>
      </c>
      <c r="K577" s="30" t="e">
        <f t="shared" si="40"/>
        <v>#N/A</v>
      </c>
      <c r="L577" s="40" t="e">
        <f>VLOOKUP(C577,SOURCE!S$6:Y$10014,2,0)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VLOOKUP(C578,SOURCE!$S$3:$Z$2835,8,0)</f>
        <v>#N/A</v>
      </c>
      <c r="E578" s="26" t="e">
        <f>CHAR(34)&amp;VLOOKUP(C578,SOURCE!$S$3:$Z$2835,6,0)&amp;CHAR(34)</f>
        <v>#N/A</v>
      </c>
      <c r="F578" s="22" t="e">
        <f>VLOOKUP(C578,SOURCE!$S$3:$AA$2835,9,0)&amp;"           {"&amp;D578&amp;",   "&amp;E578&amp;"},"</f>
        <v>#N/A</v>
      </c>
      <c r="H578" t="b">
        <f>ISNA(VLOOKUP(J578,J$823:J902,1,0))</f>
        <v>1</v>
      </c>
      <c r="I578" s="27" t="e">
        <f>VLOOKUP(C578,SOURCE!S$6:Y$10014,7,0)</f>
        <v>#N/A</v>
      </c>
      <c r="J578" s="28" t="e">
        <f>VLOOKUP(C578,SOURCE!S$6:Y$10014,6,0)</f>
        <v>#N/A</v>
      </c>
      <c r="K578" s="30" t="e">
        <f t="shared" si="40"/>
        <v>#N/A</v>
      </c>
      <c r="L578" s="40" t="e">
        <f>VLOOKUP(C578,SOURCE!S$6:Y$10014,2,0)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VLOOKUP(C579,SOURCE!$S$3:$Z$2835,8,0)</f>
        <v>#N/A</v>
      </c>
      <c r="E579" s="26" t="e">
        <f>CHAR(34)&amp;VLOOKUP(C579,SOURCE!$S$3:$Z$2835,6,0)&amp;CHAR(34)</f>
        <v>#N/A</v>
      </c>
      <c r="F579" s="22" t="e">
        <f>VLOOKUP(C579,SOURCE!$S$3:$AA$2835,9,0)&amp;"           {"&amp;D579&amp;",   "&amp;E579&amp;"},"</f>
        <v>#N/A</v>
      </c>
      <c r="H579" t="b">
        <f>ISNA(VLOOKUP(J579,J$823:J903,1,0))</f>
        <v>1</v>
      </c>
      <c r="I579" s="27" t="e">
        <f>VLOOKUP(C579,SOURCE!S$6:Y$10014,7,0)</f>
        <v>#N/A</v>
      </c>
      <c r="J579" s="28" t="e">
        <f>VLOOKUP(C579,SOURCE!S$6:Y$10014,6,0)</f>
        <v>#N/A</v>
      </c>
      <c r="K579" s="30" t="e">
        <f t="shared" si="40"/>
        <v>#N/A</v>
      </c>
      <c r="L579" s="40" t="e">
        <f>VLOOKUP(C579,SOURCE!S$6:Y$10014,2,0)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VLOOKUP(C580,SOURCE!$S$3:$Z$2835,8,0)</f>
        <v>#N/A</v>
      </c>
      <c r="E580" s="26" t="e">
        <f>CHAR(34)&amp;VLOOKUP(C580,SOURCE!$S$3:$Z$2835,6,0)&amp;CHAR(34)</f>
        <v>#N/A</v>
      </c>
      <c r="F580" s="22" t="e">
        <f>VLOOKUP(C580,SOURCE!$S$3:$AA$2835,9,0)&amp;"           {"&amp;D580&amp;",   "&amp;E580&amp;"},"</f>
        <v>#N/A</v>
      </c>
      <c r="H580" t="b">
        <f>ISNA(VLOOKUP(J580,J$823:J904,1,0))</f>
        <v>1</v>
      </c>
      <c r="I580" s="27" t="e">
        <f>VLOOKUP(C580,SOURCE!S$6:Y$10014,7,0)</f>
        <v>#N/A</v>
      </c>
      <c r="J580" s="28" t="e">
        <f>VLOOKUP(C580,SOURCE!S$6:Y$10014,6,0)</f>
        <v>#N/A</v>
      </c>
      <c r="K580" s="30" t="e">
        <f t="shared" si="40"/>
        <v>#N/A</v>
      </c>
      <c r="L580" s="40" t="e">
        <f>VLOOKUP(C580,SOURCE!S$6:Y$10014,2,0)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VLOOKUP(C581,SOURCE!$S$3:$Z$2835,8,0)</f>
        <v>#N/A</v>
      </c>
      <c r="E581" s="26" t="e">
        <f>CHAR(34)&amp;VLOOKUP(C581,SOURCE!$S$3:$Z$2835,6,0)&amp;CHAR(34)</f>
        <v>#N/A</v>
      </c>
      <c r="F581" s="22" t="e">
        <f>VLOOKUP(C581,SOURCE!$S$3:$AA$2835,9,0)&amp;"           {"&amp;D581&amp;",   "&amp;E581&amp;"},"</f>
        <v>#N/A</v>
      </c>
      <c r="H581" t="b">
        <f>ISNA(VLOOKUP(J581,J$823:J905,1,0))</f>
        <v>1</v>
      </c>
      <c r="I581" s="27" t="e">
        <f>VLOOKUP(C581,SOURCE!S$6:Y$10014,7,0)</f>
        <v>#N/A</v>
      </c>
      <c r="J581" s="28" t="e">
        <f>VLOOKUP(C581,SOURCE!S$6:Y$10014,6,0)</f>
        <v>#N/A</v>
      </c>
      <c r="K581" s="30" t="e">
        <f t="shared" si="40"/>
        <v>#N/A</v>
      </c>
      <c r="L581" s="40" t="e">
        <f>VLOOKUP(C581,SOURCE!S$6:Y$10014,2,0)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VLOOKUP(C582,SOURCE!$S$3:$Z$2835,8,0)</f>
        <v>#N/A</v>
      </c>
      <c r="E582" s="26" t="e">
        <f>CHAR(34)&amp;VLOOKUP(C582,SOURCE!$S$3:$Z$2835,6,0)&amp;CHAR(34)</f>
        <v>#N/A</v>
      </c>
      <c r="F582" s="22" t="e">
        <f>VLOOKUP(C582,SOURCE!$S$3:$AA$2835,9,0)&amp;"           {"&amp;D582&amp;",   "&amp;E582&amp;"},"</f>
        <v>#N/A</v>
      </c>
      <c r="H582" t="b">
        <f>ISNA(VLOOKUP(J582,J$823:J906,1,0))</f>
        <v>1</v>
      </c>
      <c r="I582" s="27" t="e">
        <f>VLOOKUP(C582,SOURCE!S$6:Y$10014,7,0)</f>
        <v>#N/A</v>
      </c>
      <c r="J582" s="28" t="e">
        <f>VLOOKUP(C582,SOURCE!S$6:Y$10014,6,0)</f>
        <v>#N/A</v>
      </c>
      <c r="K582" s="30" t="e">
        <f t="shared" si="40"/>
        <v>#N/A</v>
      </c>
      <c r="L582" s="40" t="e">
        <f>VLOOKUP(C582,SOURCE!S$6:Y$10014,2,0)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VLOOKUP(C583,SOURCE!$S$3:$Z$2835,8,0)</f>
        <v>#N/A</v>
      </c>
      <c r="E583" s="26" t="e">
        <f>CHAR(34)&amp;VLOOKUP(C583,SOURCE!$S$3:$Z$2835,6,0)&amp;CHAR(34)</f>
        <v>#N/A</v>
      </c>
      <c r="F583" s="22" t="e">
        <f>VLOOKUP(C583,SOURCE!$S$3:$AA$2835,9,0)&amp;"           {"&amp;D583&amp;",   "&amp;E583&amp;"},"</f>
        <v>#N/A</v>
      </c>
      <c r="H583" t="b">
        <f>ISNA(VLOOKUP(J583,J$823:J907,1,0))</f>
        <v>1</v>
      </c>
      <c r="I583" s="27" t="e">
        <f>VLOOKUP(C583,SOURCE!S$6:Y$10014,7,0)</f>
        <v>#N/A</v>
      </c>
      <c r="J583" s="28" t="e">
        <f>VLOOKUP(C583,SOURCE!S$6:Y$10014,6,0)</f>
        <v>#N/A</v>
      </c>
      <c r="K583" s="30" t="e">
        <f t="shared" si="40"/>
        <v>#N/A</v>
      </c>
      <c r="L583" s="40" t="e">
        <f>VLOOKUP(C583,SOURCE!S$6:Y$10014,2,0)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VLOOKUP(C584,SOURCE!$S$3:$Z$2835,8,0)</f>
        <v>#N/A</v>
      </c>
      <c r="E584" s="26" t="e">
        <f>CHAR(34)&amp;VLOOKUP(C584,SOURCE!$S$3:$Z$2835,6,0)&amp;CHAR(34)</f>
        <v>#N/A</v>
      </c>
      <c r="F584" s="22" t="e">
        <f>VLOOKUP(C584,SOURCE!$S$3:$AA$2835,9,0)&amp;"           {"&amp;D584&amp;",   "&amp;E584&amp;"},"</f>
        <v>#N/A</v>
      </c>
      <c r="H584" t="b">
        <f>ISNA(VLOOKUP(J584,J$823:J908,1,0))</f>
        <v>1</v>
      </c>
      <c r="I584" s="27" t="e">
        <f>VLOOKUP(C584,SOURCE!S$6:Y$10014,7,0)</f>
        <v>#N/A</v>
      </c>
      <c r="J584" s="28" t="e">
        <f>VLOOKUP(C584,SOURCE!S$6:Y$10014,6,0)</f>
        <v>#N/A</v>
      </c>
      <c r="K584" s="30" t="e">
        <f t="shared" si="40"/>
        <v>#N/A</v>
      </c>
      <c r="L584" s="40" t="e">
        <f>VLOOKUP(C584,SOURCE!S$6:Y$10014,2,0)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VLOOKUP(C585,SOURCE!$S$3:$Z$2835,8,0)</f>
        <v>#N/A</v>
      </c>
      <c r="E585" s="26" t="e">
        <f>CHAR(34)&amp;VLOOKUP(C585,SOURCE!$S$3:$Z$2835,6,0)&amp;CHAR(34)</f>
        <v>#N/A</v>
      </c>
      <c r="F585" s="22" t="e">
        <f>VLOOKUP(C585,SOURCE!$S$3:$AA$2835,9,0)&amp;"           {"&amp;D585&amp;",   "&amp;E585&amp;"},"</f>
        <v>#N/A</v>
      </c>
      <c r="H585" t="b">
        <f>ISNA(VLOOKUP(J585,J$823:J909,1,0))</f>
        <v>1</v>
      </c>
      <c r="I585" s="27" t="e">
        <f>VLOOKUP(C585,SOURCE!S$6:Y$10014,7,0)</f>
        <v>#N/A</v>
      </c>
      <c r="J585" s="28" t="e">
        <f>VLOOKUP(C585,SOURCE!S$6:Y$10014,6,0)</f>
        <v>#N/A</v>
      </c>
      <c r="K585" s="30" t="e">
        <f t="shared" si="40"/>
        <v>#N/A</v>
      </c>
      <c r="L585" s="40" t="e">
        <f>VLOOKUP(C585,SOURCE!S$6:Y$10014,2,0)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VLOOKUP(C586,SOURCE!$S$3:$Z$2835,8,0)</f>
        <v>#N/A</v>
      </c>
      <c r="E586" s="26" t="e">
        <f>CHAR(34)&amp;VLOOKUP(C586,SOURCE!$S$3:$Z$2835,6,0)&amp;CHAR(34)</f>
        <v>#N/A</v>
      </c>
      <c r="F586" s="22" t="e">
        <f>VLOOKUP(C586,SOURCE!$S$3:$AA$2835,9,0)&amp;"           {"&amp;D586&amp;",   "&amp;E586&amp;"},"</f>
        <v>#N/A</v>
      </c>
      <c r="H586" t="b">
        <f>ISNA(VLOOKUP(J586,J$823:J910,1,0))</f>
        <v>1</v>
      </c>
      <c r="I586" s="27" t="e">
        <f>VLOOKUP(C586,SOURCE!S$6:Y$10014,7,0)</f>
        <v>#N/A</v>
      </c>
      <c r="J586" s="28" t="e">
        <f>VLOOKUP(C586,SOURCE!S$6:Y$10014,6,0)</f>
        <v>#N/A</v>
      </c>
      <c r="K586" s="30" t="e">
        <f t="shared" si="40"/>
        <v>#N/A</v>
      </c>
      <c r="L586" s="40" t="e">
        <f>VLOOKUP(C586,SOURCE!S$6:Y$10014,2,0)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VLOOKUP(C587,SOURCE!$S$3:$Z$2835,8,0)</f>
        <v>#N/A</v>
      </c>
      <c r="E587" s="26" t="e">
        <f>CHAR(34)&amp;VLOOKUP(C587,SOURCE!$S$3:$Z$2835,6,0)&amp;CHAR(34)</f>
        <v>#N/A</v>
      </c>
      <c r="F587" s="22" t="e">
        <f>VLOOKUP(C587,SOURCE!$S$3:$AA$2835,9,0)&amp;"           {"&amp;D587&amp;",   "&amp;E587&amp;"},"</f>
        <v>#N/A</v>
      </c>
      <c r="H587" t="b">
        <f>ISNA(VLOOKUP(J587,J$823:J911,1,0))</f>
        <v>1</v>
      </c>
      <c r="I587" s="27" t="e">
        <f>VLOOKUP(C587,SOURCE!S$6:Y$10014,7,0)</f>
        <v>#N/A</v>
      </c>
      <c r="J587" s="28" t="e">
        <f>VLOOKUP(C587,SOURCE!S$6:Y$10014,6,0)</f>
        <v>#N/A</v>
      </c>
      <c r="K587" s="30" t="e">
        <f t="shared" si="40"/>
        <v>#N/A</v>
      </c>
      <c r="L587" s="40" t="e">
        <f>VLOOKUP(C587,SOURCE!S$6:Y$10014,2,0)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VLOOKUP(C588,SOURCE!$S$3:$Z$2835,8,0)</f>
        <v>#N/A</v>
      </c>
      <c r="E588" s="26" t="e">
        <f>CHAR(34)&amp;VLOOKUP(C588,SOURCE!$S$3:$Z$2835,6,0)&amp;CHAR(34)</f>
        <v>#N/A</v>
      </c>
      <c r="F588" s="22" t="e">
        <f>VLOOKUP(C588,SOURCE!$S$3:$AA$2835,9,0)&amp;"           {"&amp;D588&amp;",   "&amp;E588&amp;"},"</f>
        <v>#N/A</v>
      </c>
      <c r="H588" t="b">
        <f>ISNA(VLOOKUP(J588,J$823:J912,1,0))</f>
        <v>1</v>
      </c>
      <c r="I588" s="27" t="e">
        <f>VLOOKUP(C588,SOURCE!S$6:Y$10014,7,0)</f>
        <v>#N/A</v>
      </c>
      <c r="J588" s="28" t="e">
        <f>VLOOKUP(C588,SOURCE!S$6:Y$10014,6,0)</f>
        <v>#N/A</v>
      </c>
      <c r="K588" s="30" t="e">
        <f t="shared" si="40"/>
        <v>#N/A</v>
      </c>
      <c r="L588" s="40" t="e">
        <f>VLOOKUP(C588,SOURCE!S$6:Y$10014,2,0)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VLOOKUP(C589,SOURCE!$S$3:$Z$2835,8,0)</f>
        <v>#N/A</v>
      </c>
      <c r="E589" s="26" t="e">
        <f>CHAR(34)&amp;VLOOKUP(C589,SOURCE!$S$3:$Z$2835,6,0)&amp;CHAR(34)</f>
        <v>#N/A</v>
      </c>
      <c r="F589" s="22" t="e">
        <f>VLOOKUP(C589,SOURCE!$S$3:$AA$2835,9,0)&amp;"           {"&amp;D589&amp;",   "&amp;E589&amp;"},"</f>
        <v>#N/A</v>
      </c>
      <c r="H589" t="b">
        <f>ISNA(VLOOKUP(J589,J$823:J913,1,0))</f>
        <v>1</v>
      </c>
      <c r="I589" s="27" t="e">
        <f>VLOOKUP(C589,SOURCE!S$6:Y$10014,7,0)</f>
        <v>#N/A</v>
      </c>
      <c r="J589" s="28" t="e">
        <f>VLOOKUP(C589,SOURCE!S$6:Y$10014,6,0)</f>
        <v>#N/A</v>
      </c>
      <c r="K589" s="30" t="e">
        <f t="shared" si="40"/>
        <v>#N/A</v>
      </c>
      <c r="L589" s="40" t="e">
        <f>VLOOKUP(C589,SOURCE!S$6:Y$10014,2,0)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VLOOKUP(C590,SOURCE!$S$3:$Z$2835,8,0)</f>
        <v>#N/A</v>
      </c>
      <c r="E590" s="26" t="e">
        <f>CHAR(34)&amp;VLOOKUP(C590,SOURCE!$S$3:$Z$2835,6,0)&amp;CHAR(34)</f>
        <v>#N/A</v>
      </c>
      <c r="F590" s="22" t="e">
        <f>VLOOKUP(C590,SOURCE!$S$3:$AA$2835,9,0)&amp;"           {"&amp;D590&amp;",   "&amp;E590&amp;"},"</f>
        <v>#N/A</v>
      </c>
      <c r="H590" t="b">
        <f>ISNA(VLOOKUP(J590,J$823:J914,1,0))</f>
        <v>1</v>
      </c>
      <c r="I590" s="27" t="e">
        <f>VLOOKUP(C590,SOURCE!S$6:Y$10014,7,0)</f>
        <v>#N/A</v>
      </c>
      <c r="J590" s="28" t="e">
        <f>VLOOKUP(C590,SOURCE!S$6:Y$10014,6,0)</f>
        <v>#N/A</v>
      </c>
      <c r="K590" s="30" t="e">
        <f t="shared" si="40"/>
        <v>#N/A</v>
      </c>
      <c r="L590" s="40" t="e">
        <f>VLOOKUP(C590,SOURCE!S$6:Y$10014,2,0)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VLOOKUP(C591,SOURCE!$S$3:$Z$2835,8,0)</f>
        <v>#N/A</v>
      </c>
      <c r="E591" s="26" t="e">
        <f>CHAR(34)&amp;VLOOKUP(C591,SOURCE!$S$3:$Z$2835,6,0)&amp;CHAR(34)</f>
        <v>#N/A</v>
      </c>
      <c r="F591" s="22" t="e">
        <f>VLOOKUP(C591,SOURCE!$S$3:$AA$2835,9,0)&amp;"           {"&amp;D591&amp;",   "&amp;E591&amp;"},"</f>
        <v>#N/A</v>
      </c>
      <c r="H591" t="b">
        <f>ISNA(VLOOKUP(J591,J$823:J915,1,0))</f>
        <v>1</v>
      </c>
      <c r="I591" s="27" t="e">
        <f>VLOOKUP(C591,SOURCE!S$6:Y$10014,7,0)</f>
        <v>#N/A</v>
      </c>
      <c r="J591" s="28" t="e">
        <f>VLOOKUP(C591,SOURCE!S$6:Y$10014,6,0)</f>
        <v>#N/A</v>
      </c>
      <c r="K591" s="30" t="e">
        <f t="shared" si="40"/>
        <v>#N/A</v>
      </c>
      <c r="L591" s="40" t="e">
        <f>VLOOKUP(C591,SOURCE!S$6:Y$10014,2,0)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VLOOKUP(C592,SOURCE!$S$3:$Z$2835,8,0)</f>
        <v>#N/A</v>
      </c>
      <c r="E592" s="26" t="e">
        <f>CHAR(34)&amp;VLOOKUP(C592,SOURCE!$S$3:$Z$2835,6,0)&amp;CHAR(34)</f>
        <v>#N/A</v>
      </c>
      <c r="F592" s="22" t="e">
        <f>VLOOKUP(C592,SOURCE!$S$3:$AA$2835,9,0)&amp;"           {"&amp;D592&amp;",   "&amp;E592&amp;"},"</f>
        <v>#N/A</v>
      </c>
      <c r="H592" t="b">
        <f>ISNA(VLOOKUP(J592,J$823:J916,1,0))</f>
        <v>1</v>
      </c>
      <c r="I592" s="27" t="e">
        <f>VLOOKUP(C592,SOURCE!S$6:Y$10014,7,0)</f>
        <v>#N/A</v>
      </c>
      <c r="J592" s="28" t="e">
        <f>VLOOKUP(C592,SOURCE!S$6:Y$10014,6,0)</f>
        <v>#N/A</v>
      </c>
      <c r="K592" s="30" t="e">
        <f t="shared" si="40"/>
        <v>#N/A</v>
      </c>
      <c r="L592" s="40" t="e">
        <f>VLOOKUP(C592,SOURCE!S$6:Y$10014,2,0)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VLOOKUP(C593,SOURCE!$S$3:$Z$2835,8,0)</f>
        <v>#N/A</v>
      </c>
      <c r="E593" s="26" t="e">
        <f>CHAR(34)&amp;VLOOKUP(C593,SOURCE!$S$3:$Z$2835,6,0)&amp;CHAR(34)</f>
        <v>#N/A</v>
      </c>
      <c r="F593" s="22" t="e">
        <f>VLOOKUP(C593,SOURCE!$S$3:$AA$2835,9,0)&amp;"           {"&amp;D593&amp;",   "&amp;E593&amp;"},"</f>
        <v>#N/A</v>
      </c>
      <c r="H593" t="b">
        <f>ISNA(VLOOKUP(J593,J$823:J917,1,0))</f>
        <v>1</v>
      </c>
      <c r="I593" s="27" t="e">
        <f>VLOOKUP(C593,SOURCE!S$6:Y$10014,7,0)</f>
        <v>#N/A</v>
      </c>
      <c r="J593" s="28" t="e">
        <f>VLOOKUP(C593,SOURCE!S$6:Y$10014,6,0)</f>
        <v>#N/A</v>
      </c>
      <c r="K593" s="30" t="e">
        <f t="shared" si="40"/>
        <v>#N/A</v>
      </c>
      <c r="L593" s="40" t="e">
        <f>VLOOKUP(C593,SOURCE!S$6:Y$10014,2,0)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VLOOKUP(C594,SOURCE!$S$3:$Z$2835,8,0)</f>
        <v>#N/A</v>
      </c>
      <c r="E594" s="26" t="e">
        <f>CHAR(34)&amp;VLOOKUP(C594,SOURCE!$S$3:$Z$2835,6,0)&amp;CHAR(34)</f>
        <v>#N/A</v>
      </c>
      <c r="F594" s="22" t="e">
        <f>VLOOKUP(C594,SOURCE!$S$3:$AA$2835,9,0)&amp;"           {"&amp;D594&amp;",   "&amp;E594&amp;"},"</f>
        <v>#N/A</v>
      </c>
      <c r="H594" t="b">
        <f>ISNA(VLOOKUP(J594,J$823:J918,1,0))</f>
        <v>1</v>
      </c>
      <c r="I594" s="27" t="e">
        <f>VLOOKUP(C594,SOURCE!S$6:Y$10014,7,0)</f>
        <v>#N/A</v>
      </c>
      <c r="J594" s="28" t="e">
        <f>VLOOKUP(C594,SOURCE!S$6:Y$10014,6,0)</f>
        <v>#N/A</v>
      </c>
      <c r="K594" s="30" t="e">
        <f t="shared" si="40"/>
        <v>#N/A</v>
      </c>
      <c r="L594" s="40" t="e">
        <f>VLOOKUP(C594,SOURCE!S$6:Y$10014,2,0)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VLOOKUP(C595,SOURCE!$S$3:$Z$2835,8,0)</f>
        <v>#N/A</v>
      </c>
      <c r="E595" s="26" t="e">
        <f>CHAR(34)&amp;VLOOKUP(C595,SOURCE!$S$3:$Z$2835,6,0)&amp;CHAR(34)</f>
        <v>#N/A</v>
      </c>
      <c r="F595" s="22" t="e">
        <f>VLOOKUP(C595,SOURCE!$S$3:$AA$2835,9,0)&amp;"           {"&amp;D595&amp;",   "&amp;E595&amp;"},"</f>
        <v>#N/A</v>
      </c>
      <c r="H595" t="b">
        <f>ISNA(VLOOKUP(J595,J$823:J919,1,0))</f>
        <v>1</v>
      </c>
      <c r="I595" s="27" t="e">
        <f>VLOOKUP(C595,SOURCE!S$6:Y$10014,7,0)</f>
        <v>#N/A</v>
      </c>
      <c r="J595" s="28" t="e">
        <f>VLOOKUP(C595,SOURCE!S$6:Y$10014,6,0)</f>
        <v>#N/A</v>
      </c>
      <c r="K595" s="30" t="e">
        <f t="shared" si="40"/>
        <v>#N/A</v>
      </c>
      <c r="L595" s="40" t="e">
        <f>VLOOKUP(C595,SOURCE!S$6:Y$10014,2,0)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VLOOKUP(C596,SOURCE!$S$3:$Z$2835,8,0)</f>
        <v>#N/A</v>
      </c>
      <c r="E596" s="26" t="e">
        <f>CHAR(34)&amp;VLOOKUP(C596,SOURCE!$S$3:$Z$2835,6,0)&amp;CHAR(34)</f>
        <v>#N/A</v>
      </c>
      <c r="F596" s="22" t="e">
        <f>VLOOKUP(C596,SOURCE!$S$3:$AA$2835,9,0)&amp;"           {"&amp;D596&amp;",   "&amp;E596&amp;"},"</f>
        <v>#N/A</v>
      </c>
      <c r="H596" t="b">
        <f>ISNA(VLOOKUP(J596,J$823:J920,1,0))</f>
        <v>1</v>
      </c>
      <c r="I596" s="27" t="e">
        <f>VLOOKUP(C596,SOURCE!S$6:Y$10014,7,0)</f>
        <v>#N/A</v>
      </c>
      <c r="J596" s="28" t="e">
        <f>VLOOKUP(C596,SOURCE!S$6:Y$10014,6,0)</f>
        <v>#N/A</v>
      </c>
      <c r="K596" s="30" t="e">
        <f t="shared" si="40"/>
        <v>#N/A</v>
      </c>
      <c r="L596" s="40" t="e">
        <f>VLOOKUP(C596,SOURCE!S$6:Y$10014,2,0)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VLOOKUP(C597,SOURCE!$S$3:$Z$2835,8,0)</f>
        <v>#N/A</v>
      </c>
      <c r="E597" s="26" t="e">
        <f>CHAR(34)&amp;VLOOKUP(C597,SOURCE!$S$3:$Z$2835,6,0)&amp;CHAR(34)</f>
        <v>#N/A</v>
      </c>
      <c r="F597" s="22" t="e">
        <f>VLOOKUP(C597,SOURCE!$S$3:$AA$2835,9,0)&amp;"           {"&amp;D597&amp;",   "&amp;E597&amp;"},"</f>
        <v>#N/A</v>
      </c>
      <c r="H597" t="b">
        <f>ISNA(VLOOKUP(J597,J$823:J921,1,0))</f>
        <v>1</v>
      </c>
      <c r="I597" s="27" t="e">
        <f>VLOOKUP(C597,SOURCE!S$6:Y$10014,7,0)</f>
        <v>#N/A</v>
      </c>
      <c r="J597" s="28" t="e">
        <f>VLOOKUP(C597,SOURCE!S$6:Y$10014,6,0)</f>
        <v>#N/A</v>
      </c>
      <c r="K597" s="30" t="e">
        <f t="shared" si="40"/>
        <v>#N/A</v>
      </c>
      <c r="L597" s="40" t="e">
        <f>VLOOKUP(C597,SOURCE!S$6:Y$10014,2,0)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VLOOKUP(C598,SOURCE!$S$3:$Z$2835,8,0)</f>
        <v>#N/A</v>
      </c>
      <c r="E598" s="26" t="e">
        <f>CHAR(34)&amp;VLOOKUP(C598,SOURCE!$S$3:$Z$2835,6,0)&amp;CHAR(34)</f>
        <v>#N/A</v>
      </c>
      <c r="F598" s="22" t="e">
        <f>VLOOKUP(C598,SOURCE!$S$3:$AA$2835,9,0)&amp;"           {"&amp;D598&amp;",   "&amp;E598&amp;"},"</f>
        <v>#N/A</v>
      </c>
      <c r="H598" t="b">
        <f>ISNA(VLOOKUP(J598,J$823:J922,1,0))</f>
        <v>1</v>
      </c>
      <c r="I598" s="27" t="e">
        <f>VLOOKUP(C598,SOURCE!S$6:Y$10014,7,0)</f>
        <v>#N/A</v>
      </c>
      <c r="J598" s="28" t="e">
        <f>VLOOKUP(C598,SOURCE!S$6:Y$10014,6,0)</f>
        <v>#N/A</v>
      </c>
      <c r="K598" s="30" t="e">
        <f t="shared" si="40"/>
        <v>#N/A</v>
      </c>
      <c r="L598" s="40" t="e">
        <f>VLOOKUP(C598,SOURCE!S$6:Y$10014,2,0)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VLOOKUP(C599,SOURCE!$S$3:$Z$2835,8,0)</f>
        <v>#N/A</v>
      </c>
      <c r="E599" s="26" t="e">
        <f>CHAR(34)&amp;VLOOKUP(C599,SOURCE!$S$3:$Z$2835,6,0)&amp;CHAR(34)</f>
        <v>#N/A</v>
      </c>
      <c r="F599" s="22" t="e">
        <f>VLOOKUP(C599,SOURCE!$S$3:$AA$2835,9,0)&amp;"           {"&amp;D599&amp;",   "&amp;E599&amp;"},"</f>
        <v>#N/A</v>
      </c>
      <c r="H599" t="b">
        <f>ISNA(VLOOKUP(J599,J$823:J923,1,0))</f>
        <v>1</v>
      </c>
      <c r="I599" s="27" t="e">
        <f>VLOOKUP(C599,SOURCE!S$6:Y$10014,7,0)</f>
        <v>#N/A</v>
      </c>
      <c r="J599" s="28" t="e">
        <f>VLOOKUP(C599,SOURCE!S$6:Y$10014,6,0)</f>
        <v>#N/A</v>
      </c>
      <c r="K599" s="30" t="e">
        <f t="shared" si="40"/>
        <v>#N/A</v>
      </c>
      <c r="L599" s="40" t="e">
        <f>VLOOKUP(C599,SOURCE!S$6:Y$10014,2,0)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VLOOKUP(C600,SOURCE!$S$3:$Z$2835,8,0)</f>
        <v>#N/A</v>
      </c>
      <c r="E600" s="26" t="e">
        <f>CHAR(34)&amp;VLOOKUP(C600,SOURCE!$S$3:$Z$2835,6,0)&amp;CHAR(34)</f>
        <v>#N/A</v>
      </c>
      <c r="F600" s="22" t="e">
        <f>VLOOKUP(C600,SOURCE!$S$3:$AA$2835,9,0)&amp;"           {"&amp;D600&amp;",   "&amp;E600&amp;"},"</f>
        <v>#N/A</v>
      </c>
      <c r="H600" t="b">
        <f>ISNA(VLOOKUP(J600,J$823:J924,1,0))</f>
        <v>1</v>
      </c>
      <c r="I600" s="27" t="e">
        <f>VLOOKUP(C600,SOURCE!S$6:Y$10014,7,0)</f>
        <v>#N/A</v>
      </c>
      <c r="J600" s="28" t="e">
        <f>VLOOKUP(C600,SOURCE!S$6:Y$10014,6,0)</f>
        <v>#N/A</v>
      </c>
      <c r="K600" s="30" t="e">
        <f t="shared" si="40"/>
        <v>#N/A</v>
      </c>
      <c r="L600" s="40" t="e">
        <f>VLOOKUP(C600,SOURCE!S$6:Y$10014,2,0)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VLOOKUP(C601,SOURCE!$S$3:$Z$2835,8,0)</f>
        <v>#N/A</v>
      </c>
      <c r="E601" s="26" t="e">
        <f>CHAR(34)&amp;VLOOKUP(C601,SOURCE!$S$3:$Z$2835,6,0)&amp;CHAR(34)</f>
        <v>#N/A</v>
      </c>
      <c r="F601" s="22" t="e">
        <f>VLOOKUP(C601,SOURCE!$S$3:$AA$2835,9,0)&amp;"           {"&amp;D601&amp;",   "&amp;E601&amp;"},"</f>
        <v>#N/A</v>
      </c>
      <c r="H601" t="b">
        <f>ISNA(VLOOKUP(J601,J$823:J925,1,0))</f>
        <v>1</v>
      </c>
      <c r="I601" s="27" t="e">
        <f>VLOOKUP(C601,SOURCE!S$6:Y$10014,7,0)</f>
        <v>#N/A</v>
      </c>
      <c r="J601" s="28" t="e">
        <f>VLOOKUP(C601,SOURCE!S$6:Y$10014,6,0)</f>
        <v>#N/A</v>
      </c>
      <c r="K601" s="30" t="e">
        <f t="shared" si="40"/>
        <v>#N/A</v>
      </c>
      <c r="L601" s="40" t="e">
        <f>VLOOKUP(C601,SOURCE!S$6:Y$10014,2,0)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VLOOKUP(C602,SOURCE!$S$3:$Z$2835,8,0)</f>
        <v>#N/A</v>
      </c>
      <c r="E602" s="26" t="e">
        <f>CHAR(34)&amp;VLOOKUP(C602,SOURCE!$S$3:$Z$2835,6,0)&amp;CHAR(34)</f>
        <v>#N/A</v>
      </c>
      <c r="F602" s="22" t="e">
        <f>VLOOKUP(C602,SOURCE!$S$3:$AA$2835,9,0)&amp;"           {"&amp;D602&amp;",   "&amp;E602&amp;"},"</f>
        <v>#N/A</v>
      </c>
      <c r="H602" t="b">
        <f>ISNA(VLOOKUP(J602,J$823:J926,1,0))</f>
        <v>1</v>
      </c>
      <c r="I602" s="27" t="e">
        <f>VLOOKUP(C602,SOURCE!S$6:Y$10014,7,0)</f>
        <v>#N/A</v>
      </c>
      <c r="J602" s="28" t="e">
        <f>VLOOKUP(C602,SOURCE!S$6:Y$10014,6,0)</f>
        <v>#N/A</v>
      </c>
      <c r="K602" s="30" t="e">
        <f t="shared" si="40"/>
        <v>#N/A</v>
      </c>
      <c r="L602" s="40" t="e">
        <f>VLOOKUP(C602,SOURCE!S$6:Y$10014,2,0)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VLOOKUP(C603,SOURCE!$S$3:$Z$2835,8,0)</f>
        <v>#N/A</v>
      </c>
      <c r="E603" s="26" t="e">
        <f>CHAR(34)&amp;VLOOKUP(C603,SOURCE!$S$3:$Z$2835,6,0)&amp;CHAR(34)</f>
        <v>#N/A</v>
      </c>
      <c r="F603" s="22" t="e">
        <f>VLOOKUP(C603,SOURCE!$S$3:$AA$2835,9,0)&amp;"           {"&amp;D603&amp;",   "&amp;E603&amp;"},"</f>
        <v>#N/A</v>
      </c>
      <c r="H603" t="b">
        <f>ISNA(VLOOKUP(J603,J$823:J927,1,0))</f>
        <v>1</v>
      </c>
      <c r="I603" s="27" t="e">
        <f>VLOOKUP(C603,SOURCE!S$6:Y$10014,7,0)</f>
        <v>#N/A</v>
      </c>
      <c r="J603" s="28" t="e">
        <f>VLOOKUP(C603,SOURCE!S$6:Y$10014,6,0)</f>
        <v>#N/A</v>
      </c>
      <c r="K603" s="30" t="e">
        <f t="shared" si="40"/>
        <v>#N/A</v>
      </c>
      <c r="L603" s="40" t="e">
        <f>VLOOKUP(C603,SOURCE!S$6:Y$10014,2,0)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VLOOKUP(C604,SOURCE!$S$3:$Z$2835,8,0)</f>
        <v>#N/A</v>
      </c>
      <c r="E604" s="26" t="e">
        <f>CHAR(34)&amp;VLOOKUP(C604,SOURCE!$S$3:$Z$2835,6,0)&amp;CHAR(34)</f>
        <v>#N/A</v>
      </c>
      <c r="F604" s="22" t="e">
        <f>VLOOKUP(C604,SOURCE!$S$3:$AA$2835,9,0)&amp;"           {"&amp;D604&amp;",   "&amp;E604&amp;"},"</f>
        <v>#N/A</v>
      </c>
      <c r="H604" t="b">
        <f>ISNA(VLOOKUP(J604,J$823:J928,1,0))</f>
        <v>1</v>
      </c>
      <c r="I604" s="27" t="e">
        <f>VLOOKUP(C604,SOURCE!S$6:Y$10014,7,0)</f>
        <v>#N/A</v>
      </c>
      <c r="J604" s="28" t="e">
        <f>VLOOKUP(C604,SOURCE!S$6:Y$10014,6,0)</f>
        <v>#N/A</v>
      </c>
      <c r="K604" s="30" t="e">
        <f t="shared" si="40"/>
        <v>#N/A</v>
      </c>
      <c r="L604" s="40" t="e">
        <f>VLOOKUP(C604,SOURCE!S$6:Y$10014,2,0)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VLOOKUP(C605,SOURCE!$S$3:$Z$2835,8,0)</f>
        <v>#N/A</v>
      </c>
      <c r="E605" s="26" t="e">
        <f>CHAR(34)&amp;VLOOKUP(C605,SOURCE!$S$3:$Z$2835,6,0)&amp;CHAR(34)</f>
        <v>#N/A</v>
      </c>
      <c r="F605" s="22" t="e">
        <f>VLOOKUP(C605,SOURCE!$S$3:$AA$2835,9,0)&amp;"           {"&amp;D605&amp;",   "&amp;E605&amp;"},"</f>
        <v>#N/A</v>
      </c>
      <c r="H605" t="b">
        <f>ISNA(VLOOKUP(J605,J$823:J929,1,0))</f>
        <v>1</v>
      </c>
      <c r="I605" s="27" t="e">
        <f>VLOOKUP(C605,SOURCE!S$6:Y$10014,7,0)</f>
        <v>#N/A</v>
      </c>
      <c r="J605" s="28" t="e">
        <f>VLOOKUP(C605,SOURCE!S$6:Y$10014,6,0)</f>
        <v>#N/A</v>
      </c>
      <c r="K605" s="30" t="e">
        <f t="shared" si="40"/>
        <v>#N/A</v>
      </c>
      <c r="L605" s="40" t="e">
        <f>VLOOKUP(C605,SOURCE!S$6:Y$10014,2,0)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VLOOKUP(C606,SOURCE!$S$3:$Z$2835,8,0)</f>
        <v>#N/A</v>
      </c>
      <c r="E606" s="26" t="e">
        <f>CHAR(34)&amp;VLOOKUP(C606,SOURCE!$S$3:$Z$2835,6,0)&amp;CHAR(34)</f>
        <v>#N/A</v>
      </c>
      <c r="F606" s="22" t="e">
        <f>VLOOKUP(C606,SOURCE!$S$3:$AA$2835,9,0)&amp;"           {"&amp;D606&amp;",   "&amp;E606&amp;"},"</f>
        <v>#N/A</v>
      </c>
      <c r="H606" t="b">
        <f>ISNA(VLOOKUP(J606,J$823:J930,1,0))</f>
        <v>1</v>
      </c>
      <c r="I606" s="27" t="e">
        <f>VLOOKUP(C606,SOURCE!S$6:Y$10014,7,0)</f>
        <v>#N/A</v>
      </c>
      <c r="J606" s="28" t="e">
        <f>VLOOKUP(C606,SOURCE!S$6:Y$10014,6,0)</f>
        <v>#N/A</v>
      </c>
      <c r="K606" s="30" t="e">
        <f t="shared" si="40"/>
        <v>#N/A</v>
      </c>
      <c r="L606" s="40" t="e">
        <f>VLOOKUP(C606,SOURCE!S$6:Y$10014,2,0)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VLOOKUP(C607,SOURCE!$S$3:$Z$2835,8,0)</f>
        <v>#N/A</v>
      </c>
      <c r="E607" s="26" t="e">
        <f>CHAR(34)&amp;VLOOKUP(C607,SOURCE!$S$3:$Z$2835,6,0)&amp;CHAR(34)</f>
        <v>#N/A</v>
      </c>
      <c r="F607" s="22" t="e">
        <f>VLOOKUP(C607,SOURCE!$S$3:$AA$2835,9,0)&amp;"           {"&amp;D607&amp;",   "&amp;E607&amp;"},"</f>
        <v>#N/A</v>
      </c>
      <c r="H607" t="b">
        <f>ISNA(VLOOKUP(J607,J$823:J931,1,0))</f>
        <v>1</v>
      </c>
      <c r="I607" s="27" t="e">
        <f>VLOOKUP(C607,SOURCE!S$6:Y$10014,7,0)</f>
        <v>#N/A</v>
      </c>
      <c r="J607" s="28" t="e">
        <f>VLOOKUP(C607,SOURCE!S$6:Y$10014,6,0)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VLOOKUP(C607,SOURCE!S$6:Y$10014,2,0)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VLOOKUP(C608,SOURCE!$S$3:$Z$2835,8,0)</f>
        <v>#N/A</v>
      </c>
      <c r="E608" s="26" t="e">
        <f>CHAR(34)&amp;VLOOKUP(C608,SOURCE!$S$3:$Z$2835,6,0)&amp;CHAR(34)</f>
        <v>#N/A</v>
      </c>
      <c r="F608" s="22" t="e">
        <f>VLOOKUP(C608,SOURCE!$S$3:$AA$2835,9,0)&amp;"           {"&amp;D608&amp;",   "&amp;E608&amp;"},"</f>
        <v>#N/A</v>
      </c>
      <c r="H608" t="b">
        <f>ISNA(VLOOKUP(J608,J$823:J932,1,0))</f>
        <v>1</v>
      </c>
      <c r="I608" s="27" t="e">
        <f>VLOOKUP(C608,SOURCE!S$6:Y$10014,7,0)</f>
        <v>#N/A</v>
      </c>
      <c r="J608" s="28" t="e">
        <f>VLOOKUP(C608,SOURCE!S$6:Y$10014,6,0)</f>
        <v>#N/A</v>
      </c>
      <c r="K608" s="30" t="e">
        <f t="shared" si="44"/>
        <v>#N/A</v>
      </c>
      <c r="L608" s="40" t="e">
        <f>VLOOKUP(C608,SOURCE!S$6:Y$10014,2,0)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VLOOKUP(C609,SOURCE!$S$3:$Z$2835,8,0)</f>
        <v>#N/A</v>
      </c>
      <c r="E609" s="26" t="e">
        <f>CHAR(34)&amp;VLOOKUP(C609,SOURCE!$S$3:$Z$2835,6,0)&amp;CHAR(34)</f>
        <v>#N/A</v>
      </c>
      <c r="F609" s="22" t="e">
        <f>VLOOKUP(C609,SOURCE!$S$3:$AA$2835,9,0)&amp;"           {"&amp;D609&amp;",   "&amp;E609&amp;"},"</f>
        <v>#N/A</v>
      </c>
      <c r="H609" t="b">
        <f>ISNA(VLOOKUP(J609,J$823:J933,1,0))</f>
        <v>1</v>
      </c>
      <c r="I609" s="27" t="e">
        <f>VLOOKUP(C609,SOURCE!S$6:Y$10014,7,0)</f>
        <v>#N/A</v>
      </c>
      <c r="J609" s="28" t="e">
        <f>VLOOKUP(C609,SOURCE!S$6:Y$10014,6,0)</f>
        <v>#N/A</v>
      </c>
      <c r="K609" s="30" t="e">
        <f t="shared" si="44"/>
        <v>#N/A</v>
      </c>
      <c r="L609" s="40" t="e">
        <f>VLOOKUP(C609,SOURCE!S$6:Y$10014,2,0)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VLOOKUP(C610,SOURCE!$S$3:$Z$2835,8,0)</f>
        <v>#N/A</v>
      </c>
      <c r="E610" s="26" t="e">
        <f>CHAR(34)&amp;VLOOKUP(C610,SOURCE!$S$3:$Z$2835,6,0)&amp;CHAR(34)</f>
        <v>#N/A</v>
      </c>
      <c r="F610" s="22" t="e">
        <f>VLOOKUP(C610,SOURCE!$S$3:$AA$2835,9,0)&amp;"           {"&amp;D610&amp;",   "&amp;E610&amp;"},"</f>
        <v>#N/A</v>
      </c>
      <c r="H610" t="b">
        <f>ISNA(VLOOKUP(J610,J$823:J934,1,0))</f>
        <v>1</v>
      </c>
      <c r="I610" s="27" t="e">
        <f>VLOOKUP(C610,SOURCE!S$6:Y$10014,7,0)</f>
        <v>#N/A</v>
      </c>
      <c r="J610" s="28" t="e">
        <f>VLOOKUP(C610,SOURCE!S$6:Y$10014,6,0)</f>
        <v>#N/A</v>
      </c>
      <c r="K610" s="30" t="e">
        <f t="shared" si="44"/>
        <v>#N/A</v>
      </c>
      <c r="L610" s="40" t="e">
        <f>VLOOKUP(C610,SOURCE!S$6:Y$10014,2,0)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VLOOKUP(C611,SOURCE!$S$3:$Z$2835,8,0)</f>
        <v>#N/A</v>
      </c>
      <c r="E611" s="26" t="e">
        <f>CHAR(34)&amp;VLOOKUP(C611,SOURCE!$S$3:$Z$2835,6,0)&amp;CHAR(34)</f>
        <v>#N/A</v>
      </c>
      <c r="F611" s="22" t="e">
        <f>VLOOKUP(C611,SOURCE!$S$3:$AA$2835,9,0)&amp;"           {"&amp;D611&amp;",   "&amp;E611&amp;"},"</f>
        <v>#N/A</v>
      </c>
      <c r="H611" t="b">
        <f>ISNA(VLOOKUP(J611,J$823:J935,1,0))</f>
        <v>1</v>
      </c>
      <c r="I611" s="27" t="e">
        <f>VLOOKUP(C611,SOURCE!S$6:Y$10014,7,0)</f>
        <v>#N/A</v>
      </c>
      <c r="J611" s="28" t="e">
        <f>VLOOKUP(C611,SOURCE!S$6:Y$10014,6,0)</f>
        <v>#N/A</v>
      </c>
      <c r="K611" s="30" t="e">
        <f t="shared" si="44"/>
        <v>#N/A</v>
      </c>
      <c r="L611" s="40" t="e">
        <f>VLOOKUP(C611,SOURCE!S$6:Y$10014,2,0)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VLOOKUP(C612,SOURCE!$S$3:$Z$2835,8,0)</f>
        <v>#N/A</v>
      </c>
      <c r="E612" s="26" t="e">
        <f>CHAR(34)&amp;VLOOKUP(C612,SOURCE!$S$3:$Z$2835,6,0)&amp;CHAR(34)</f>
        <v>#N/A</v>
      </c>
      <c r="F612" s="22" t="e">
        <f>VLOOKUP(C612,SOURCE!$S$3:$AA$2835,9,0)&amp;"           {"&amp;D612&amp;",   "&amp;E612&amp;"},"</f>
        <v>#N/A</v>
      </c>
      <c r="H612" t="b">
        <f>ISNA(VLOOKUP(J612,J$823:J936,1,0))</f>
        <v>1</v>
      </c>
      <c r="I612" s="27" t="e">
        <f>VLOOKUP(C612,SOURCE!S$6:Y$10014,7,0)</f>
        <v>#N/A</v>
      </c>
      <c r="J612" s="28" t="e">
        <f>VLOOKUP(C612,SOURCE!S$6:Y$10014,6,0)</f>
        <v>#N/A</v>
      </c>
      <c r="K612" s="30" t="e">
        <f t="shared" si="44"/>
        <v>#N/A</v>
      </c>
      <c r="L612" s="40" t="e">
        <f>VLOOKUP(C612,SOURCE!S$6:Y$10014,2,0)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VLOOKUP(C613,SOURCE!$S$3:$Z$2835,8,0)</f>
        <v>#N/A</v>
      </c>
      <c r="E613" s="26" t="e">
        <f>CHAR(34)&amp;VLOOKUP(C613,SOURCE!$S$3:$Z$2835,6,0)&amp;CHAR(34)</f>
        <v>#N/A</v>
      </c>
      <c r="F613" s="22" t="e">
        <f>VLOOKUP(C613,SOURCE!$S$3:$AA$2835,9,0)&amp;"           {"&amp;D613&amp;",   "&amp;E613&amp;"},"</f>
        <v>#N/A</v>
      </c>
      <c r="H613" t="b">
        <f>ISNA(VLOOKUP(J613,J$823:J937,1,0))</f>
        <v>1</v>
      </c>
      <c r="I613" s="27" t="e">
        <f>VLOOKUP(C613,SOURCE!S$6:Y$10014,7,0)</f>
        <v>#N/A</v>
      </c>
      <c r="J613" s="28" t="e">
        <f>VLOOKUP(C613,SOURCE!S$6:Y$10014,6,0)</f>
        <v>#N/A</v>
      </c>
      <c r="K613" s="30" t="e">
        <f t="shared" si="44"/>
        <v>#N/A</v>
      </c>
      <c r="L613" s="40" t="e">
        <f>VLOOKUP(C613,SOURCE!S$6:Y$10014,2,0)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VLOOKUP(C614,SOURCE!$S$3:$Z$2835,8,0)</f>
        <v>#N/A</v>
      </c>
      <c r="E614" s="26" t="e">
        <f>CHAR(34)&amp;VLOOKUP(C614,SOURCE!$S$3:$Z$2835,6,0)&amp;CHAR(34)</f>
        <v>#N/A</v>
      </c>
      <c r="F614" s="22" t="e">
        <f>VLOOKUP(C614,SOURCE!$S$3:$AA$2835,9,0)&amp;"           {"&amp;D614&amp;",   "&amp;E614&amp;"},"</f>
        <v>#N/A</v>
      </c>
      <c r="H614" t="b">
        <f>ISNA(VLOOKUP(J614,J$823:J938,1,0))</f>
        <v>1</v>
      </c>
      <c r="I614" s="27" t="e">
        <f>VLOOKUP(C614,SOURCE!S$6:Y$10014,7,0)</f>
        <v>#N/A</v>
      </c>
      <c r="J614" s="28" t="e">
        <f>VLOOKUP(C614,SOURCE!S$6:Y$10014,6,0)</f>
        <v>#N/A</v>
      </c>
      <c r="K614" s="30" t="e">
        <f t="shared" si="44"/>
        <v>#N/A</v>
      </c>
      <c r="L614" s="40" t="e">
        <f>VLOOKUP(C614,SOURCE!S$6:Y$10014,2,0)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VLOOKUP(C615,SOURCE!$S$3:$Z$2835,8,0)</f>
        <v>#N/A</v>
      </c>
      <c r="E615" s="26" t="e">
        <f>CHAR(34)&amp;VLOOKUP(C615,SOURCE!$S$3:$Z$2835,6,0)&amp;CHAR(34)</f>
        <v>#N/A</v>
      </c>
      <c r="F615" s="22" t="e">
        <f>VLOOKUP(C615,SOURCE!$S$3:$AA$2835,9,0)&amp;"           {"&amp;D615&amp;",   "&amp;E615&amp;"},"</f>
        <v>#N/A</v>
      </c>
      <c r="H615" t="b">
        <f>ISNA(VLOOKUP(J615,J$823:J939,1,0))</f>
        <v>1</v>
      </c>
      <c r="I615" s="27" t="e">
        <f>VLOOKUP(C615,SOURCE!S$6:Y$10014,7,0)</f>
        <v>#N/A</v>
      </c>
      <c r="J615" s="28" t="e">
        <f>VLOOKUP(C615,SOURCE!S$6:Y$10014,6,0)</f>
        <v>#N/A</v>
      </c>
      <c r="K615" s="30" t="e">
        <f t="shared" si="44"/>
        <v>#N/A</v>
      </c>
      <c r="L615" s="40" t="e">
        <f>VLOOKUP(C615,SOURCE!S$6:Y$10014,2,0)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VLOOKUP(C616,SOURCE!$S$3:$Z$2835,8,0)</f>
        <v>#N/A</v>
      </c>
      <c r="E616" s="26" t="e">
        <f>CHAR(34)&amp;VLOOKUP(C616,SOURCE!$S$3:$Z$2835,6,0)&amp;CHAR(34)</f>
        <v>#N/A</v>
      </c>
      <c r="F616" s="22" t="e">
        <f>VLOOKUP(C616,SOURCE!$S$3:$AA$2835,9,0)&amp;"           {"&amp;D616&amp;",   "&amp;E616&amp;"},"</f>
        <v>#N/A</v>
      </c>
      <c r="H616" t="b">
        <f>ISNA(VLOOKUP(J616,J$823:J940,1,0))</f>
        <v>1</v>
      </c>
      <c r="I616" s="27" t="e">
        <f>VLOOKUP(C616,SOURCE!S$6:Y$10014,7,0)</f>
        <v>#N/A</v>
      </c>
      <c r="J616" s="28" t="e">
        <f>VLOOKUP(C616,SOURCE!S$6:Y$10014,6,0)</f>
        <v>#N/A</v>
      </c>
      <c r="K616" s="30" t="e">
        <f t="shared" si="44"/>
        <v>#N/A</v>
      </c>
      <c r="L616" s="40" t="e">
        <f>VLOOKUP(C616,SOURCE!S$6:Y$10014,2,0)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VLOOKUP(C617,SOURCE!$S$3:$Z$2835,8,0)</f>
        <v>#N/A</v>
      </c>
      <c r="E617" s="26" t="e">
        <f>CHAR(34)&amp;VLOOKUP(C617,SOURCE!$S$3:$Z$2835,6,0)&amp;CHAR(34)</f>
        <v>#N/A</v>
      </c>
      <c r="F617" s="22" t="e">
        <f>VLOOKUP(C617,SOURCE!$S$3:$AA$2835,9,0)&amp;"           {"&amp;D617&amp;",   "&amp;E617&amp;"},"</f>
        <v>#N/A</v>
      </c>
      <c r="H617" t="b">
        <f>ISNA(VLOOKUP(J617,J$823:J941,1,0))</f>
        <v>1</v>
      </c>
      <c r="I617" s="27" t="e">
        <f>VLOOKUP(C617,SOURCE!S$6:Y$10014,7,0)</f>
        <v>#N/A</v>
      </c>
      <c r="J617" s="28" t="e">
        <f>VLOOKUP(C617,SOURCE!S$6:Y$10014,6,0)</f>
        <v>#N/A</v>
      </c>
      <c r="K617" s="30" t="e">
        <f t="shared" si="44"/>
        <v>#N/A</v>
      </c>
      <c r="L617" s="40" t="e">
        <f>VLOOKUP(C617,SOURCE!S$6:Y$10014,2,0)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VLOOKUP(C618,SOURCE!$S$3:$Z$2835,8,0)</f>
        <v>#N/A</v>
      </c>
      <c r="E618" s="26" t="e">
        <f>CHAR(34)&amp;VLOOKUP(C618,SOURCE!$S$3:$Z$2835,6,0)&amp;CHAR(34)</f>
        <v>#N/A</v>
      </c>
      <c r="F618" s="22" t="e">
        <f>VLOOKUP(C618,SOURCE!$S$3:$AA$2835,9,0)&amp;"           {"&amp;D618&amp;",   "&amp;E618&amp;"},"</f>
        <v>#N/A</v>
      </c>
      <c r="H618" t="b">
        <f>ISNA(VLOOKUP(J618,J$823:J942,1,0))</f>
        <v>1</v>
      </c>
      <c r="I618" s="27" t="e">
        <f>VLOOKUP(C618,SOURCE!S$6:Y$10014,7,0)</f>
        <v>#N/A</v>
      </c>
      <c r="J618" s="28" t="e">
        <f>VLOOKUP(C618,SOURCE!S$6:Y$10014,6,0)</f>
        <v>#N/A</v>
      </c>
      <c r="K618" s="30" t="e">
        <f t="shared" si="44"/>
        <v>#N/A</v>
      </c>
      <c r="L618" s="40" t="e">
        <f>VLOOKUP(C618,SOURCE!S$6:Y$10014,2,0)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VLOOKUP(C619,SOURCE!$S$3:$Z$2835,8,0)</f>
        <v>#N/A</v>
      </c>
      <c r="E619" s="26" t="e">
        <f>CHAR(34)&amp;VLOOKUP(C619,SOURCE!$S$3:$Z$2835,6,0)&amp;CHAR(34)</f>
        <v>#N/A</v>
      </c>
      <c r="F619" s="22" t="e">
        <f>VLOOKUP(C619,SOURCE!$S$3:$AA$2835,9,0)&amp;"           {"&amp;D619&amp;",   "&amp;E619&amp;"},"</f>
        <v>#N/A</v>
      </c>
      <c r="H619" t="b">
        <f>ISNA(VLOOKUP(J619,J$823:J943,1,0))</f>
        <v>1</v>
      </c>
      <c r="I619" s="27" t="e">
        <f>VLOOKUP(C619,SOURCE!S$6:Y$10014,7,0)</f>
        <v>#N/A</v>
      </c>
      <c r="J619" s="28" t="e">
        <f>VLOOKUP(C619,SOURCE!S$6:Y$10014,6,0)</f>
        <v>#N/A</v>
      </c>
      <c r="K619" s="30" t="e">
        <f t="shared" si="44"/>
        <v>#N/A</v>
      </c>
      <c r="L619" s="40" t="e">
        <f>VLOOKUP(C619,SOURCE!S$6:Y$10014,2,0)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VLOOKUP(C620,SOURCE!$S$3:$Z$2835,8,0)</f>
        <v>#N/A</v>
      </c>
      <c r="E620" s="26" t="e">
        <f>CHAR(34)&amp;VLOOKUP(C620,SOURCE!$S$3:$Z$2835,6,0)&amp;CHAR(34)</f>
        <v>#N/A</v>
      </c>
      <c r="F620" s="22" t="e">
        <f>VLOOKUP(C620,SOURCE!$S$3:$AA$2835,9,0)&amp;"           {"&amp;D620&amp;",   "&amp;E620&amp;"},"</f>
        <v>#N/A</v>
      </c>
      <c r="H620" t="b">
        <f>ISNA(VLOOKUP(J620,J$823:J944,1,0))</f>
        <v>1</v>
      </c>
      <c r="I620" s="27" t="e">
        <f>VLOOKUP(C620,SOURCE!S$6:Y$10014,7,0)</f>
        <v>#N/A</v>
      </c>
      <c r="J620" s="28" t="e">
        <f>VLOOKUP(C620,SOURCE!S$6:Y$10014,6,0)</f>
        <v>#N/A</v>
      </c>
      <c r="K620" s="30" t="e">
        <f t="shared" si="44"/>
        <v>#N/A</v>
      </c>
      <c r="L620" s="40" t="e">
        <f>VLOOKUP(C620,SOURCE!S$6:Y$10014,2,0)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VLOOKUP(C621,SOURCE!$S$3:$Z$2835,8,0)</f>
        <v>#N/A</v>
      </c>
      <c r="E621" s="26" t="e">
        <f>CHAR(34)&amp;VLOOKUP(C621,SOURCE!$S$3:$Z$2835,6,0)&amp;CHAR(34)</f>
        <v>#N/A</v>
      </c>
      <c r="F621" s="22" t="e">
        <f>VLOOKUP(C621,SOURCE!$S$3:$AA$2835,9,0)&amp;"           {"&amp;D621&amp;",   "&amp;E621&amp;"},"</f>
        <v>#N/A</v>
      </c>
      <c r="H621" t="b">
        <f>ISNA(VLOOKUP(J621,J$823:J945,1,0))</f>
        <v>1</v>
      </c>
      <c r="I621" s="27" t="e">
        <f>VLOOKUP(C621,SOURCE!S$6:Y$10014,7,0)</f>
        <v>#N/A</v>
      </c>
      <c r="J621" s="28" t="e">
        <f>VLOOKUP(C621,SOURCE!S$6:Y$10014,6,0)</f>
        <v>#N/A</v>
      </c>
      <c r="K621" s="30" t="e">
        <f t="shared" si="44"/>
        <v>#N/A</v>
      </c>
      <c r="L621" s="40" t="e">
        <f>VLOOKUP(C621,SOURCE!S$6:Y$10014,2,0)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VLOOKUP(C622,SOURCE!$S$3:$Z$2835,8,0)</f>
        <v>#N/A</v>
      </c>
      <c r="E622" s="26" t="e">
        <f>CHAR(34)&amp;VLOOKUP(C622,SOURCE!$S$3:$Z$2835,6,0)&amp;CHAR(34)</f>
        <v>#N/A</v>
      </c>
      <c r="F622" s="22" t="e">
        <f>VLOOKUP(C622,SOURCE!$S$3:$AA$2835,9,0)&amp;"           {"&amp;D622&amp;",   "&amp;E622&amp;"},"</f>
        <v>#N/A</v>
      </c>
      <c r="H622" t="b">
        <f>ISNA(VLOOKUP(J622,J$823:J946,1,0))</f>
        <v>1</v>
      </c>
      <c r="I622" s="27" t="e">
        <f>VLOOKUP(C622,SOURCE!S$6:Y$10014,7,0)</f>
        <v>#N/A</v>
      </c>
      <c r="J622" s="28" t="e">
        <f>VLOOKUP(C622,SOURCE!S$6:Y$10014,6,0)</f>
        <v>#N/A</v>
      </c>
      <c r="K622" s="30" t="e">
        <f t="shared" si="44"/>
        <v>#N/A</v>
      </c>
      <c r="L622" s="40" t="e">
        <f>VLOOKUP(C622,SOURCE!S$6:Y$10014,2,0)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VLOOKUP(C623,SOURCE!$S$3:$Z$2835,8,0)</f>
        <v>#N/A</v>
      </c>
      <c r="E623" s="26" t="e">
        <f>CHAR(34)&amp;VLOOKUP(C623,SOURCE!$S$3:$Z$2835,6,0)&amp;CHAR(34)</f>
        <v>#N/A</v>
      </c>
      <c r="F623" s="22" t="e">
        <f>VLOOKUP(C623,SOURCE!$S$3:$AA$2835,9,0)&amp;"           {"&amp;D623&amp;",   "&amp;E623&amp;"},"</f>
        <v>#N/A</v>
      </c>
      <c r="H623" t="b">
        <f>ISNA(VLOOKUP(J623,J$823:J947,1,0))</f>
        <v>1</v>
      </c>
      <c r="I623" s="27" t="e">
        <f>VLOOKUP(C623,SOURCE!S$6:Y$10014,7,0)</f>
        <v>#N/A</v>
      </c>
      <c r="J623" s="28" t="e">
        <f>VLOOKUP(C623,SOURCE!S$6:Y$10014,6,0)</f>
        <v>#N/A</v>
      </c>
      <c r="K623" s="30" t="e">
        <f t="shared" si="44"/>
        <v>#N/A</v>
      </c>
      <c r="L623" s="40" t="e">
        <f>VLOOKUP(C623,SOURCE!S$6:Y$10014,2,0)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VLOOKUP(C624,SOURCE!$S$3:$Z$2835,8,0)</f>
        <v>#N/A</v>
      </c>
      <c r="E624" s="26" t="e">
        <f>CHAR(34)&amp;VLOOKUP(C624,SOURCE!$S$3:$Z$2835,6,0)&amp;CHAR(34)</f>
        <v>#N/A</v>
      </c>
      <c r="F624" s="22" t="e">
        <f>VLOOKUP(C624,SOURCE!$S$3:$AA$2835,9,0)&amp;"           {"&amp;D624&amp;",   "&amp;E624&amp;"},"</f>
        <v>#N/A</v>
      </c>
      <c r="H624" t="b">
        <f>ISNA(VLOOKUP(J624,J$823:J948,1,0))</f>
        <v>1</v>
      </c>
      <c r="I624" s="27" t="e">
        <f>VLOOKUP(C624,SOURCE!S$6:Y$10014,7,0)</f>
        <v>#N/A</v>
      </c>
      <c r="J624" s="28" t="e">
        <f>VLOOKUP(C624,SOURCE!S$6:Y$10014,6,0)</f>
        <v>#N/A</v>
      </c>
      <c r="K624" s="30" t="e">
        <f t="shared" si="44"/>
        <v>#N/A</v>
      </c>
      <c r="L624" s="40" t="e">
        <f>VLOOKUP(C624,SOURCE!S$6:Y$10014,2,0)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VLOOKUP(C625,SOURCE!$S$3:$Z$2835,8,0)</f>
        <v>#N/A</v>
      </c>
      <c r="E625" s="26" t="e">
        <f>CHAR(34)&amp;VLOOKUP(C625,SOURCE!$S$3:$Z$2835,6,0)&amp;CHAR(34)</f>
        <v>#N/A</v>
      </c>
      <c r="F625" s="22" t="e">
        <f>VLOOKUP(C625,SOURCE!$S$3:$AA$2835,9,0)&amp;"           {"&amp;D625&amp;",   "&amp;E625&amp;"},"</f>
        <v>#N/A</v>
      </c>
      <c r="H625" t="b">
        <f>ISNA(VLOOKUP(J625,J$823:J949,1,0))</f>
        <v>1</v>
      </c>
      <c r="I625" s="27" t="e">
        <f>VLOOKUP(C625,SOURCE!S$6:Y$10014,7,0)</f>
        <v>#N/A</v>
      </c>
      <c r="J625" s="28" t="e">
        <f>VLOOKUP(C625,SOURCE!S$6:Y$10014,6,0)</f>
        <v>#N/A</v>
      </c>
      <c r="K625" s="30" t="e">
        <f t="shared" si="44"/>
        <v>#N/A</v>
      </c>
      <c r="L625" s="40" t="e">
        <f>VLOOKUP(C625,SOURCE!S$6:Y$10014,2,0)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VLOOKUP(C626,SOURCE!$S$3:$Z$2835,8,0)</f>
        <v>#N/A</v>
      </c>
      <c r="E626" s="26" t="e">
        <f>CHAR(34)&amp;VLOOKUP(C626,SOURCE!$S$3:$Z$2835,6,0)&amp;CHAR(34)</f>
        <v>#N/A</v>
      </c>
      <c r="F626" s="22" t="e">
        <f>VLOOKUP(C626,SOURCE!$S$3:$AA$2835,9,0)&amp;"           {"&amp;D626&amp;",   "&amp;E626&amp;"},"</f>
        <v>#N/A</v>
      </c>
      <c r="H626" t="b">
        <f>ISNA(VLOOKUP(J626,J$823:J950,1,0))</f>
        <v>1</v>
      </c>
      <c r="I626" s="27" t="e">
        <f>VLOOKUP(C626,SOURCE!S$6:Y$10014,7,0)</f>
        <v>#N/A</v>
      </c>
      <c r="J626" s="28" t="e">
        <f>VLOOKUP(C626,SOURCE!S$6:Y$10014,6,0)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VLOOKUP(C626,SOURCE!S$6:Y$10014,2,0)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VLOOKUP(C627,SOURCE!$S$3:$Z$2835,8,0)</f>
        <v>#N/A</v>
      </c>
      <c r="E627" s="26" t="e">
        <f>CHAR(34)&amp;VLOOKUP(C627,SOURCE!$S$3:$Z$2835,6,0)&amp;CHAR(34)</f>
        <v>#N/A</v>
      </c>
      <c r="F627" s="22" t="e">
        <f>VLOOKUP(C627,SOURCE!$S$3:$AA$2835,9,0)&amp;"           {"&amp;D627&amp;",   "&amp;E627&amp;"},"</f>
        <v>#N/A</v>
      </c>
      <c r="H627" t="b">
        <f>ISNA(VLOOKUP(J627,J$823:J951,1,0))</f>
        <v>1</v>
      </c>
      <c r="I627" s="27" t="e">
        <f>VLOOKUP(C627,SOURCE!S$6:Y$10014,7,0)</f>
        <v>#N/A</v>
      </c>
      <c r="J627" s="28" t="e">
        <f>VLOOKUP(C627,SOURCE!S$6:Y$10014,6,0)</f>
        <v>#N/A</v>
      </c>
      <c r="K627" s="30" t="e">
        <f t="shared" si="48"/>
        <v>#N/A</v>
      </c>
      <c r="L627" s="40" t="e">
        <f>VLOOKUP(C627,SOURCE!S$6:Y$10014,2,0)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VLOOKUP(C628,SOURCE!$S$3:$Z$2835,8,0)</f>
        <v>#N/A</v>
      </c>
      <c r="E628" s="26" t="e">
        <f>CHAR(34)&amp;VLOOKUP(C628,SOURCE!$S$3:$Z$2835,6,0)&amp;CHAR(34)</f>
        <v>#N/A</v>
      </c>
      <c r="F628" s="22" t="e">
        <f>VLOOKUP(C628,SOURCE!$S$3:$AA$2835,9,0)&amp;"           {"&amp;D628&amp;",   "&amp;E628&amp;"},"</f>
        <v>#N/A</v>
      </c>
      <c r="H628" t="b">
        <f>ISNA(VLOOKUP(J628,J$823:J952,1,0))</f>
        <v>1</v>
      </c>
      <c r="I628" s="27" t="e">
        <f>VLOOKUP(C628,SOURCE!S$6:Y$10014,7,0)</f>
        <v>#N/A</v>
      </c>
      <c r="J628" s="28" t="e">
        <f>VLOOKUP(C628,SOURCE!S$6:Y$10014,6,0)</f>
        <v>#N/A</v>
      </c>
      <c r="K628" s="30" t="e">
        <f t="shared" si="48"/>
        <v>#N/A</v>
      </c>
      <c r="L628" s="40" t="e">
        <f>VLOOKUP(C628,SOURCE!S$6:Y$10014,2,0)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VLOOKUP(C629,SOURCE!$S$3:$Z$2835,8,0)</f>
        <v>#N/A</v>
      </c>
      <c r="E629" s="26" t="e">
        <f>CHAR(34)&amp;VLOOKUP(C629,SOURCE!$S$3:$Z$2835,6,0)&amp;CHAR(34)</f>
        <v>#N/A</v>
      </c>
      <c r="F629" s="22" t="e">
        <f>VLOOKUP(C629,SOURCE!$S$3:$AA$2835,9,0)&amp;"           {"&amp;D629&amp;",   "&amp;E629&amp;"},"</f>
        <v>#N/A</v>
      </c>
      <c r="H629" t="b">
        <f>ISNA(VLOOKUP(J629,J$823:J953,1,0))</f>
        <v>1</v>
      </c>
      <c r="I629" s="27" t="e">
        <f>VLOOKUP(C629,SOURCE!S$6:Y$10014,7,0)</f>
        <v>#N/A</v>
      </c>
      <c r="J629" s="28" t="e">
        <f>VLOOKUP(C629,SOURCE!S$6:Y$10014,6,0)</f>
        <v>#N/A</v>
      </c>
      <c r="K629" s="30" t="e">
        <f t="shared" si="48"/>
        <v>#N/A</v>
      </c>
      <c r="L629" s="40" t="e">
        <f>VLOOKUP(C629,SOURCE!S$6:Y$10014,2,0)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VLOOKUP(C630,SOURCE!$S$3:$Z$2835,8,0)</f>
        <v>#N/A</v>
      </c>
      <c r="E630" s="26" t="e">
        <f>CHAR(34)&amp;VLOOKUP(C630,SOURCE!$S$3:$Z$2835,6,0)&amp;CHAR(34)</f>
        <v>#N/A</v>
      </c>
      <c r="F630" s="22" t="e">
        <f>VLOOKUP(C630,SOURCE!$S$3:$AA$2835,9,0)&amp;"           {"&amp;D630&amp;",   "&amp;E630&amp;"},"</f>
        <v>#N/A</v>
      </c>
      <c r="H630" t="b">
        <f>ISNA(VLOOKUP(J630,J$823:J954,1,0))</f>
        <v>1</v>
      </c>
      <c r="I630" s="27" t="e">
        <f>VLOOKUP(C630,SOURCE!S$6:Y$10014,7,0)</f>
        <v>#N/A</v>
      </c>
      <c r="J630" s="28" t="e">
        <f>VLOOKUP(C630,SOURCE!S$6:Y$10014,6,0)</f>
        <v>#N/A</v>
      </c>
      <c r="K630" s="30" t="e">
        <f t="shared" si="48"/>
        <v>#N/A</v>
      </c>
      <c r="L630" s="40" t="e">
        <f>VLOOKUP(C630,SOURCE!S$6:Y$10014,2,0)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VLOOKUP(C631,SOURCE!$S$3:$Z$2835,8,0)</f>
        <v>#N/A</v>
      </c>
      <c r="E631" s="26" t="e">
        <f>CHAR(34)&amp;VLOOKUP(C631,SOURCE!$S$3:$Z$2835,6,0)&amp;CHAR(34)</f>
        <v>#N/A</v>
      </c>
      <c r="F631" s="22" t="e">
        <f>VLOOKUP(C631,SOURCE!$S$3:$AA$2835,9,0)&amp;"           {"&amp;D631&amp;",   "&amp;E631&amp;"},"</f>
        <v>#N/A</v>
      </c>
      <c r="H631" t="b">
        <f>ISNA(VLOOKUP(J631,J$823:J955,1,0))</f>
        <v>1</v>
      </c>
      <c r="I631" s="27" t="e">
        <f>VLOOKUP(C631,SOURCE!S$6:Y$10014,7,0)</f>
        <v>#N/A</v>
      </c>
      <c r="J631" s="28" t="e">
        <f>VLOOKUP(C631,SOURCE!S$6:Y$10014,6,0)</f>
        <v>#N/A</v>
      </c>
      <c r="K631" s="30" t="e">
        <f t="shared" si="48"/>
        <v>#N/A</v>
      </c>
      <c r="L631" s="40" t="e">
        <f>VLOOKUP(C631,SOURCE!S$6:Y$10014,2,0)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VLOOKUP(C632,SOURCE!$S$3:$Z$2835,8,0)</f>
        <v>#N/A</v>
      </c>
      <c r="E632" s="26" t="e">
        <f>CHAR(34)&amp;VLOOKUP(C632,SOURCE!$S$3:$Z$2835,6,0)&amp;CHAR(34)</f>
        <v>#N/A</v>
      </c>
      <c r="F632" s="22" t="e">
        <f>VLOOKUP(C632,SOURCE!$S$3:$AA$2835,9,0)&amp;"           {"&amp;D632&amp;",   "&amp;E632&amp;"},"</f>
        <v>#N/A</v>
      </c>
      <c r="H632" t="b">
        <f>ISNA(VLOOKUP(J632,J$823:J956,1,0))</f>
        <v>1</v>
      </c>
      <c r="I632" s="27" t="e">
        <f>VLOOKUP(C632,SOURCE!S$6:Y$10014,7,0)</f>
        <v>#N/A</v>
      </c>
      <c r="J632" s="28" t="e">
        <f>VLOOKUP(C632,SOURCE!S$6:Y$10014,6,0)</f>
        <v>#N/A</v>
      </c>
      <c r="K632" s="30" t="e">
        <f t="shared" si="48"/>
        <v>#N/A</v>
      </c>
      <c r="L632" s="40" t="e">
        <f>VLOOKUP(C632,SOURCE!S$6:Y$10014,2,0)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VLOOKUP(C633,SOURCE!$S$3:$Z$2835,8,0)</f>
        <v>#N/A</v>
      </c>
      <c r="E633" s="26" t="e">
        <f>CHAR(34)&amp;VLOOKUP(C633,SOURCE!$S$3:$Z$2835,6,0)&amp;CHAR(34)</f>
        <v>#N/A</v>
      </c>
      <c r="F633" s="22" t="e">
        <f>VLOOKUP(C633,SOURCE!$S$3:$AA$2835,9,0)&amp;"           {"&amp;D633&amp;",   "&amp;E633&amp;"},"</f>
        <v>#N/A</v>
      </c>
      <c r="H633" t="b">
        <f>ISNA(VLOOKUP(J633,J$823:J957,1,0))</f>
        <v>1</v>
      </c>
      <c r="I633" s="27" t="e">
        <f>VLOOKUP(C633,SOURCE!S$6:Y$10014,7,0)</f>
        <v>#N/A</v>
      </c>
      <c r="J633" s="28" t="e">
        <f>VLOOKUP(C633,SOURCE!S$6:Y$10014,6,0)</f>
        <v>#N/A</v>
      </c>
      <c r="K633" s="30" t="e">
        <f t="shared" si="48"/>
        <v>#N/A</v>
      </c>
      <c r="L633" s="40" t="e">
        <f>VLOOKUP(C633,SOURCE!S$6:Y$10014,2,0)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VLOOKUP(C634,SOURCE!$S$3:$Z$2835,8,0)</f>
        <v>#N/A</v>
      </c>
      <c r="E634" s="26" t="e">
        <f>CHAR(34)&amp;VLOOKUP(C634,SOURCE!$S$3:$Z$2835,6,0)&amp;CHAR(34)</f>
        <v>#N/A</v>
      </c>
      <c r="F634" s="22" t="e">
        <f>VLOOKUP(C634,SOURCE!$S$3:$AA$2835,9,0)&amp;"           {"&amp;D634&amp;",   "&amp;E634&amp;"},"</f>
        <v>#N/A</v>
      </c>
      <c r="H634" t="b">
        <f>ISNA(VLOOKUP(J634,J$823:J958,1,0))</f>
        <v>1</v>
      </c>
      <c r="I634" s="27" t="e">
        <f>VLOOKUP(C634,SOURCE!S$6:Y$10014,7,0)</f>
        <v>#N/A</v>
      </c>
      <c r="J634" s="28" t="e">
        <f>VLOOKUP(C634,SOURCE!S$6:Y$10014,6,0)</f>
        <v>#N/A</v>
      </c>
      <c r="K634" s="30" t="e">
        <f t="shared" si="48"/>
        <v>#N/A</v>
      </c>
      <c r="L634" s="40" t="e">
        <f>VLOOKUP(C634,SOURCE!S$6:Y$10014,2,0)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VLOOKUP(C635,SOURCE!$S$3:$Z$2835,8,0)</f>
        <v>#N/A</v>
      </c>
      <c r="E635" s="26" t="e">
        <f>CHAR(34)&amp;VLOOKUP(C635,SOURCE!$S$3:$Z$2835,6,0)&amp;CHAR(34)</f>
        <v>#N/A</v>
      </c>
      <c r="F635" s="22" t="e">
        <f>VLOOKUP(C635,SOURCE!$S$3:$AA$2835,9,0)&amp;"           {"&amp;D635&amp;",   "&amp;E635&amp;"},"</f>
        <v>#N/A</v>
      </c>
      <c r="H635" t="b">
        <f>ISNA(VLOOKUP(J635,J$823:J959,1,0))</f>
        <v>1</v>
      </c>
      <c r="I635" s="27" t="e">
        <f>VLOOKUP(C635,SOURCE!S$6:Y$10014,7,0)</f>
        <v>#N/A</v>
      </c>
      <c r="J635" s="28" t="e">
        <f>VLOOKUP(C635,SOURCE!S$6:Y$10014,6,0)</f>
        <v>#N/A</v>
      </c>
      <c r="K635" s="30" t="e">
        <f t="shared" si="48"/>
        <v>#N/A</v>
      </c>
      <c r="L635" s="40" t="e">
        <f>VLOOKUP(C635,SOURCE!S$6:Y$10014,2,0)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VLOOKUP(C636,SOURCE!$S$3:$Z$2835,8,0)</f>
        <v>#N/A</v>
      </c>
      <c r="E636" s="26" t="e">
        <f>CHAR(34)&amp;VLOOKUP(C636,SOURCE!$S$3:$Z$2835,6,0)&amp;CHAR(34)</f>
        <v>#N/A</v>
      </c>
      <c r="F636" s="22" t="e">
        <f>VLOOKUP(C636,SOURCE!$S$3:$AA$2835,9,0)&amp;"           {"&amp;D636&amp;",   "&amp;E636&amp;"},"</f>
        <v>#N/A</v>
      </c>
      <c r="H636" t="b">
        <f>ISNA(VLOOKUP(J636,J$823:J960,1,0))</f>
        <v>1</v>
      </c>
      <c r="I636" s="27" t="e">
        <f>VLOOKUP(C636,SOURCE!S$6:Y$10014,7,0)</f>
        <v>#N/A</v>
      </c>
      <c r="J636" s="28" t="e">
        <f>VLOOKUP(C636,SOURCE!S$6:Y$10014,6,0)</f>
        <v>#N/A</v>
      </c>
      <c r="K636" s="30" t="e">
        <f t="shared" si="48"/>
        <v>#N/A</v>
      </c>
      <c r="L636" s="40" t="e">
        <f>VLOOKUP(C636,SOURCE!S$6:Y$10014,2,0)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VLOOKUP(C637,SOURCE!$S$3:$Z$2835,8,0)</f>
        <v>#N/A</v>
      </c>
      <c r="E637" s="26" t="e">
        <f>CHAR(34)&amp;VLOOKUP(C637,SOURCE!$S$3:$Z$2835,6,0)&amp;CHAR(34)</f>
        <v>#N/A</v>
      </c>
      <c r="F637" s="22" t="e">
        <f>VLOOKUP(C637,SOURCE!$S$3:$AA$2835,9,0)&amp;"           {"&amp;D637&amp;",   "&amp;E637&amp;"},"</f>
        <v>#N/A</v>
      </c>
      <c r="H637" t="b">
        <f>ISNA(VLOOKUP(J637,J$823:J961,1,0))</f>
        <v>1</v>
      </c>
      <c r="I637" s="27" t="e">
        <f>VLOOKUP(C637,SOURCE!S$6:Y$10014,7,0)</f>
        <v>#N/A</v>
      </c>
      <c r="J637" s="28" t="e">
        <f>VLOOKUP(C637,SOURCE!S$6:Y$10014,6,0)</f>
        <v>#N/A</v>
      </c>
      <c r="K637" s="30" t="e">
        <f t="shared" si="48"/>
        <v>#N/A</v>
      </c>
      <c r="L637" s="40" t="e">
        <f>VLOOKUP(C637,SOURCE!S$6:Y$10014,2,0)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VLOOKUP(C638,SOURCE!$S$3:$Z$2835,8,0)</f>
        <v>#N/A</v>
      </c>
      <c r="E638" s="26" t="e">
        <f>CHAR(34)&amp;VLOOKUP(C638,SOURCE!$S$3:$Z$2835,6,0)&amp;CHAR(34)</f>
        <v>#N/A</v>
      </c>
      <c r="F638" s="22" t="e">
        <f>VLOOKUP(C638,SOURCE!$S$3:$AA$2835,9,0)&amp;"           {"&amp;D638&amp;",   "&amp;E638&amp;"},"</f>
        <v>#N/A</v>
      </c>
      <c r="H638" t="b">
        <f>ISNA(VLOOKUP(J638,J$823:J962,1,0))</f>
        <v>1</v>
      </c>
      <c r="I638" s="27" t="e">
        <f>VLOOKUP(C638,SOURCE!S$6:Y$10014,7,0)</f>
        <v>#N/A</v>
      </c>
      <c r="J638" s="28" t="e">
        <f>VLOOKUP(C638,SOURCE!S$6:Y$10014,6,0)</f>
        <v>#N/A</v>
      </c>
      <c r="K638" s="30" t="e">
        <f t="shared" si="48"/>
        <v>#N/A</v>
      </c>
      <c r="L638" s="40" t="e">
        <f>VLOOKUP(C638,SOURCE!S$6:Y$10014,2,0)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VLOOKUP(C639,SOURCE!$S$3:$Z$2835,8,0)</f>
        <v>#N/A</v>
      </c>
      <c r="E639" s="26" t="e">
        <f>CHAR(34)&amp;VLOOKUP(C639,SOURCE!$S$3:$Z$2835,6,0)&amp;CHAR(34)</f>
        <v>#N/A</v>
      </c>
      <c r="F639" s="22" t="e">
        <f>VLOOKUP(C639,SOURCE!$S$3:$AA$2835,9,0)&amp;"           {"&amp;D639&amp;",   "&amp;E639&amp;"},"</f>
        <v>#N/A</v>
      </c>
      <c r="H639" t="b">
        <f>ISNA(VLOOKUP(J639,J$823:J963,1,0))</f>
        <v>1</v>
      </c>
      <c r="I639" s="27" t="e">
        <f>VLOOKUP(C639,SOURCE!S$6:Y$10014,7,0)</f>
        <v>#N/A</v>
      </c>
      <c r="J639" s="28" t="e">
        <f>VLOOKUP(C639,SOURCE!S$6:Y$10014,6,0)</f>
        <v>#N/A</v>
      </c>
      <c r="K639" s="30" t="e">
        <f t="shared" si="48"/>
        <v>#N/A</v>
      </c>
      <c r="L639" s="40" t="e">
        <f>VLOOKUP(C639,SOURCE!S$6:Y$10014,2,0)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VLOOKUP(C640,SOURCE!$S$3:$Z$2835,8,0)</f>
        <v>#N/A</v>
      </c>
      <c r="E640" s="26" t="e">
        <f>CHAR(34)&amp;VLOOKUP(C640,SOURCE!$S$3:$Z$2835,6,0)&amp;CHAR(34)</f>
        <v>#N/A</v>
      </c>
      <c r="F640" s="22" t="e">
        <f>VLOOKUP(C640,SOURCE!$S$3:$AA$2835,9,0)&amp;"           {"&amp;D640&amp;",   "&amp;E640&amp;"},"</f>
        <v>#N/A</v>
      </c>
      <c r="H640" t="b">
        <f>ISNA(VLOOKUP(J640,J$823:J964,1,0))</f>
        <v>1</v>
      </c>
      <c r="I640" s="27" t="e">
        <f>VLOOKUP(C640,SOURCE!S$6:Y$10014,7,0)</f>
        <v>#N/A</v>
      </c>
      <c r="J640" s="28" t="e">
        <f>VLOOKUP(C640,SOURCE!S$6:Y$10014,6,0)</f>
        <v>#N/A</v>
      </c>
      <c r="K640" s="30" t="e">
        <f t="shared" si="48"/>
        <v>#N/A</v>
      </c>
      <c r="L640" s="40" t="e">
        <f>VLOOKUP(C640,SOURCE!S$6:Y$10014,2,0)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VLOOKUP(C641,SOURCE!$S$3:$Z$2835,8,0)</f>
        <v>#N/A</v>
      </c>
      <c r="E641" s="26" t="e">
        <f>CHAR(34)&amp;VLOOKUP(C641,SOURCE!$S$3:$Z$2835,6,0)&amp;CHAR(34)</f>
        <v>#N/A</v>
      </c>
      <c r="F641" s="22" t="e">
        <f>VLOOKUP(C641,SOURCE!$S$3:$AA$2835,9,0)&amp;"           {"&amp;D641&amp;",   "&amp;E641&amp;"},"</f>
        <v>#N/A</v>
      </c>
      <c r="H641" t="b">
        <f>ISNA(VLOOKUP(J641,J$823:J965,1,0))</f>
        <v>1</v>
      </c>
      <c r="I641" s="27" t="e">
        <f>VLOOKUP(C641,SOURCE!S$6:Y$10014,7,0)</f>
        <v>#N/A</v>
      </c>
      <c r="J641" s="28" t="e">
        <f>VLOOKUP(C641,SOURCE!S$6:Y$10014,6,0)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VLOOKUP(C641,SOURCE!S$6:Y$10014,2,0)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VLOOKUP(C642,SOURCE!$S$3:$Z$2835,8,0)</f>
        <v>#N/A</v>
      </c>
      <c r="E642" s="26" t="e">
        <f>CHAR(34)&amp;VLOOKUP(C642,SOURCE!$S$3:$Z$2835,6,0)&amp;CHAR(34)</f>
        <v>#N/A</v>
      </c>
      <c r="F642" s="22" t="e">
        <f>VLOOKUP(C642,SOURCE!$S$3:$AA$2835,9,0)&amp;"           {"&amp;D642&amp;",   "&amp;E642&amp;"},"</f>
        <v>#N/A</v>
      </c>
      <c r="H642" t="b">
        <f>ISNA(VLOOKUP(J642,J$823:J966,1,0))</f>
        <v>1</v>
      </c>
      <c r="I642" s="27" t="e">
        <f>VLOOKUP(C642,SOURCE!S$6:Y$10014,7,0)</f>
        <v>#N/A</v>
      </c>
      <c r="J642" s="28" t="e">
        <f>VLOOKUP(C642,SOURCE!S$6:Y$10014,6,0)</f>
        <v>#N/A</v>
      </c>
      <c r="K642" s="30" t="e">
        <f t="shared" si="52"/>
        <v>#N/A</v>
      </c>
      <c r="L642" s="40" t="e">
        <f>VLOOKUP(C642,SOURCE!S$6:Y$10014,2,0)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VLOOKUP(C643,SOURCE!$S$3:$Z$2835,8,0)</f>
        <v>#N/A</v>
      </c>
      <c r="E643" s="26" t="e">
        <f>CHAR(34)&amp;VLOOKUP(C643,SOURCE!$S$3:$Z$2835,6,0)&amp;CHAR(34)</f>
        <v>#N/A</v>
      </c>
      <c r="F643" s="22" t="e">
        <f>VLOOKUP(C643,SOURCE!$S$3:$AA$2835,9,0)&amp;"           {"&amp;D643&amp;",   "&amp;E643&amp;"},"</f>
        <v>#N/A</v>
      </c>
      <c r="H643" t="b">
        <f>ISNA(VLOOKUP(J643,J$823:J967,1,0))</f>
        <v>1</v>
      </c>
      <c r="I643" s="27" t="e">
        <f>VLOOKUP(C643,SOURCE!S$6:Y$10014,7,0)</f>
        <v>#N/A</v>
      </c>
      <c r="J643" s="28" t="e">
        <f>VLOOKUP(C643,SOURCE!S$6:Y$10014,6,0)</f>
        <v>#N/A</v>
      </c>
      <c r="K643" s="30" t="e">
        <f t="shared" si="52"/>
        <v>#N/A</v>
      </c>
      <c r="L643" s="40" t="e">
        <f>VLOOKUP(C643,SOURCE!S$6:Y$10014,2,0)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VLOOKUP(C644,SOURCE!$S$3:$Z$2835,8,0)</f>
        <v>#N/A</v>
      </c>
      <c r="E644" s="26" t="e">
        <f>CHAR(34)&amp;VLOOKUP(C644,SOURCE!$S$3:$Z$2835,6,0)&amp;CHAR(34)</f>
        <v>#N/A</v>
      </c>
      <c r="F644" s="22" t="e">
        <f>VLOOKUP(C644,SOURCE!$S$3:$AA$2835,9,0)&amp;"           {"&amp;D644&amp;",   "&amp;E644&amp;"},"</f>
        <v>#N/A</v>
      </c>
      <c r="H644" t="b">
        <f>ISNA(VLOOKUP(J644,J$823:J968,1,0))</f>
        <v>1</v>
      </c>
      <c r="I644" s="27" t="e">
        <f>VLOOKUP(C644,SOURCE!S$6:Y$10014,7,0)</f>
        <v>#N/A</v>
      </c>
      <c r="J644" s="28" t="e">
        <f>VLOOKUP(C644,SOURCE!S$6:Y$10014,6,0)</f>
        <v>#N/A</v>
      </c>
      <c r="K644" s="30" t="e">
        <f t="shared" si="52"/>
        <v>#N/A</v>
      </c>
      <c r="L644" s="40" t="e">
        <f>VLOOKUP(C644,SOURCE!S$6:Y$10014,2,0)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VLOOKUP(C645,SOURCE!$S$3:$Z$2835,8,0)</f>
        <v>#N/A</v>
      </c>
      <c r="E645" s="26" t="e">
        <f>CHAR(34)&amp;VLOOKUP(C645,SOURCE!$S$3:$Z$2835,6,0)&amp;CHAR(34)</f>
        <v>#N/A</v>
      </c>
      <c r="F645" s="22" t="e">
        <f>VLOOKUP(C645,SOURCE!$S$3:$AA$2835,9,0)&amp;"           {"&amp;D645&amp;",   "&amp;E645&amp;"},"</f>
        <v>#N/A</v>
      </c>
      <c r="H645" t="b">
        <f>ISNA(VLOOKUP(J645,J$823:J969,1,0))</f>
        <v>1</v>
      </c>
      <c r="I645" s="27" t="e">
        <f>VLOOKUP(C645,SOURCE!S$6:Y$10014,7,0)</f>
        <v>#N/A</v>
      </c>
      <c r="J645" s="28" t="e">
        <f>VLOOKUP(C645,SOURCE!S$6:Y$10014,6,0)</f>
        <v>#N/A</v>
      </c>
      <c r="K645" s="30" t="e">
        <f t="shared" si="52"/>
        <v>#N/A</v>
      </c>
      <c r="L645" s="40" t="e">
        <f>VLOOKUP(C645,SOURCE!S$6:Y$10014,2,0)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VLOOKUP(C646,SOURCE!$S$3:$Z$2835,8,0)</f>
        <v>#N/A</v>
      </c>
      <c r="E646" s="26" t="e">
        <f>CHAR(34)&amp;VLOOKUP(C646,SOURCE!$S$3:$Z$2835,6,0)&amp;CHAR(34)</f>
        <v>#N/A</v>
      </c>
      <c r="F646" s="22" t="e">
        <f>VLOOKUP(C646,SOURCE!$S$3:$AA$2835,9,0)&amp;"           {"&amp;D646&amp;",   "&amp;E646&amp;"},"</f>
        <v>#N/A</v>
      </c>
      <c r="H646" t="b">
        <f>ISNA(VLOOKUP(J646,J$823:J970,1,0))</f>
        <v>1</v>
      </c>
      <c r="I646" s="27" t="e">
        <f>VLOOKUP(C646,SOURCE!S$6:Y$10014,7,0)</f>
        <v>#N/A</v>
      </c>
      <c r="J646" s="28" t="e">
        <f>VLOOKUP(C646,SOURCE!S$6:Y$10014,6,0)</f>
        <v>#N/A</v>
      </c>
      <c r="K646" s="30" t="e">
        <f t="shared" si="52"/>
        <v>#N/A</v>
      </c>
      <c r="L646" s="40" t="e">
        <f>VLOOKUP(C646,SOURCE!S$6:Y$10014,2,0)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VLOOKUP(C647,SOURCE!$S$3:$Z$2835,8,0)</f>
        <v>#N/A</v>
      </c>
      <c r="E647" s="26" t="e">
        <f>CHAR(34)&amp;VLOOKUP(C647,SOURCE!$S$3:$Z$2835,6,0)&amp;CHAR(34)</f>
        <v>#N/A</v>
      </c>
      <c r="F647" s="22" t="e">
        <f>VLOOKUP(C647,SOURCE!$S$3:$AA$2835,9,0)&amp;"           {"&amp;D647&amp;",   "&amp;E647&amp;"},"</f>
        <v>#N/A</v>
      </c>
      <c r="H647" t="b">
        <f>ISNA(VLOOKUP(J647,J$823:J971,1,0))</f>
        <v>1</v>
      </c>
      <c r="I647" s="27" t="e">
        <f>VLOOKUP(C647,SOURCE!S$6:Y$10014,7,0)</f>
        <v>#N/A</v>
      </c>
      <c r="J647" s="28" t="e">
        <f>VLOOKUP(C647,SOURCE!S$6:Y$10014,6,0)</f>
        <v>#N/A</v>
      </c>
      <c r="K647" s="30" t="e">
        <f t="shared" si="52"/>
        <v>#N/A</v>
      </c>
      <c r="L647" s="40" t="e">
        <f>VLOOKUP(C647,SOURCE!S$6:Y$10014,2,0)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VLOOKUP(C648,SOURCE!$S$3:$Z$2835,8,0)</f>
        <v>#N/A</v>
      </c>
      <c r="E648" s="26" t="e">
        <f>CHAR(34)&amp;VLOOKUP(C648,SOURCE!$S$3:$Z$2835,6,0)&amp;CHAR(34)</f>
        <v>#N/A</v>
      </c>
      <c r="F648" s="22" t="e">
        <f>VLOOKUP(C648,SOURCE!$S$3:$AA$2835,9,0)&amp;"           {"&amp;D648&amp;",   "&amp;E648&amp;"},"</f>
        <v>#N/A</v>
      </c>
      <c r="H648" t="b">
        <f>ISNA(VLOOKUP(J648,J$823:J972,1,0))</f>
        <v>1</v>
      </c>
      <c r="I648" s="27" t="e">
        <f>VLOOKUP(C648,SOURCE!S$6:Y$10014,7,0)</f>
        <v>#N/A</v>
      </c>
      <c r="J648" s="28" t="e">
        <f>VLOOKUP(C648,SOURCE!S$6:Y$10014,6,0)</f>
        <v>#N/A</v>
      </c>
      <c r="K648" s="30" t="e">
        <f t="shared" si="52"/>
        <v>#N/A</v>
      </c>
      <c r="L648" s="40" t="e">
        <f>VLOOKUP(C648,SOURCE!S$6:Y$10014,2,0)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VLOOKUP(C649,SOURCE!$S$3:$Z$2835,8,0)</f>
        <v>#N/A</v>
      </c>
      <c r="E649" s="26" t="e">
        <f>CHAR(34)&amp;VLOOKUP(C649,SOURCE!$S$3:$Z$2835,6,0)&amp;CHAR(34)</f>
        <v>#N/A</v>
      </c>
      <c r="F649" s="22" t="e">
        <f>VLOOKUP(C649,SOURCE!$S$3:$AA$2835,9,0)&amp;"           {"&amp;D649&amp;",   "&amp;E649&amp;"},"</f>
        <v>#N/A</v>
      </c>
      <c r="H649" t="b">
        <f>ISNA(VLOOKUP(J649,J$823:J973,1,0))</f>
        <v>1</v>
      </c>
      <c r="I649" s="27" t="e">
        <f>VLOOKUP(C649,SOURCE!S$6:Y$10014,7,0)</f>
        <v>#N/A</v>
      </c>
      <c r="J649" s="28" t="e">
        <f>VLOOKUP(C649,SOURCE!S$6:Y$10014,6,0)</f>
        <v>#N/A</v>
      </c>
      <c r="K649" s="30" t="e">
        <f t="shared" si="52"/>
        <v>#N/A</v>
      </c>
      <c r="L649" s="40" t="e">
        <f>VLOOKUP(C649,SOURCE!S$6:Y$10014,2,0)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VLOOKUP(C650,SOURCE!$S$3:$Z$2835,8,0)</f>
        <v>#N/A</v>
      </c>
      <c r="E650" s="26" t="e">
        <f>CHAR(34)&amp;VLOOKUP(C650,SOURCE!$S$3:$Z$2835,6,0)&amp;CHAR(34)</f>
        <v>#N/A</v>
      </c>
      <c r="F650" s="22" t="e">
        <f>VLOOKUP(C650,SOURCE!$S$3:$AA$2835,9,0)&amp;"           {"&amp;D650&amp;",   "&amp;E650&amp;"},"</f>
        <v>#N/A</v>
      </c>
      <c r="H650" t="b">
        <f>ISNA(VLOOKUP(J650,J$823:J974,1,0))</f>
        <v>1</v>
      </c>
      <c r="I650" s="27" t="e">
        <f>VLOOKUP(C650,SOURCE!S$6:Y$10014,7,0)</f>
        <v>#N/A</v>
      </c>
      <c r="J650" s="28" t="e">
        <f>VLOOKUP(C650,SOURCE!S$6:Y$10014,6,0)</f>
        <v>#N/A</v>
      </c>
      <c r="K650" s="30" t="e">
        <f t="shared" si="52"/>
        <v>#N/A</v>
      </c>
      <c r="L650" s="40" t="e">
        <f>VLOOKUP(C650,SOURCE!S$6:Y$10014,2,0)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VLOOKUP(C651,SOURCE!$S$3:$Z$2835,8,0)</f>
        <v>#N/A</v>
      </c>
      <c r="E651" s="26" t="e">
        <f>CHAR(34)&amp;VLOOKUP(C651,SOURCE!$S$3:$Z$2835,6,0)&amp;CHAR(34)</f>
        <v>#N/A</v>
      </c>
      <c r="F651" s="22" t="e">
        <f>VLOOKUP(C651,SOURCE!$S$3:$AA$2835,9,0)&amp;"           {"&amp;D651&amp;",   "&amp;E651&amp;"},"</f>
        <v>#N/A</v>
      </c>
      <c r="H651" t="b">
        <f>ISNA(VLOOKUP(J651,J$823:J975,1,0))</f>
        <v>1</v>
      </c>
      <c r="I651" s="27" t="e">
        <f>VLOOKUP(C651,SOURCE!S$6:Y$10014,7,0)</f>
        <v>#N/A</v>
      </c>
      <c r="J651" s="28" t="e">
        <f>VLOOKUP(C651,SOURCE!S$6:Y$10014,6,0)</f>
        <v>#N/A</v>
      </c>
      <c r="K651" s="30" t="e">
        <f t="shared" si="52"/>
        <v>#N/A</v>
      </c>
      <c r="L651" s="40" t="e">
        <f>VLOOKUP(C651,SOURCE!S$6:Y$10014,2,0)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VLOOKUP(C652,SOURCE!$S$3:$Z$2835,8,0)</f>
        <v>#N/A</v>
      </c>
      <c r="E652" s="26" t="e">
        <f>CHAR(34)&amp;VLOOKUP(C652,SOURCE!$S$3:$Z$2835,6,0)&amp;CHAR(34)</f>
        <v>#N/A</v>
      </c>
      <c r="F652" s="22" t="e">
        <f>VLOOKUP(C652,SOURCE!$S$3:$AA$2835,9,0)&amp;"           {"&amp;D652&amp;",   "&amp;E652&amp;"},"</f>
        <v>#N/A</v>
      </c>
      <c r="H652" t="b">
        <f>ISNA(VLOOKUP(J652,J$823:J976,1,0))</f>
        <v>1</v>
      </c>
      <c r="I652" s="27" t="e">
        <f>VLOOKUP(C652,SOURCE!S$6:Y$10014,7,0)</f>
        <v>#N/A</v>
      </c>
      <c r="J652" s="28" t="e">
        <f>VLOOKUP(C652,SOURCE!S$6:Y$10014,6,0)</f>
        <v>#N/A</v>
      </c>
      <c r="K652" s="30" t="e">
        <f t="shared" si="52"/>
        <v>#N/A</v>
      </c>
      <c r="L652" s="40" t="e">
        <f>VLOOKUP(C652,SOURCE!S$6:Y$10014,2,0)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VLOOKUP(C653,SOURCE!$S$3:$Z$2835,8,0)</f>
        <v>#N/A</v>
      </c>
      <c r="E653" s="26" t="e">
        <f>CHAR(34)&amp;VLOOKUP(C653,SOURCE!$S$3:$Z$2835,6,0)&amp;CHAR(34)</f>
        <v>#N/A</v>
      </c>
      <c r="F653" s="22" t="e">
        <f>VLOOKUP(C653,SOURCE!$S$3:$AA$2835,9,0)&amp;"           {"&amp;D653&amp;",   "&amp;E653&amp;"},"</f>
        <v>#N/A</v>
      </c>
      <c r="H653" t="b">
        <f>ISNA(VLOOKUP(J653,J$823:J977,1,0))</f>
        <v>1</v>
      </c>
      <c r="I653" s="27" t="e">
        <f>VLOOKUP(C653,SOURCE!S$6:Y$10014,7,0)</f>
        <v>#N/A</v>
      </c>
      <c r="J653" s="28" t="e">
        <f>VLOOKUP(C653,SOURCE!S$6:Y$10014,6,0)</f>
        <v>#N/A</v>
      </c>
      <c r="K653" s="30" t="e">
        <f t="shared" si="52"/>
        <v>#N/A</v>
      </c>
      <c r="L653" s="40" t="e">
        <f>VLOOKUP(C653,SOURCE!S$6:Y$10014,2,0)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VLOOKUP(C654,SOURCE!$S$3:$Z$2835,8,0)</f>
        <v>#N/A</v>
      </c>
      <c r="E654" s="26" t="e">
        <f>CHAR(34)&amp;VLOOKUP(C654,SOURCE!$S$3:$Z$2835,6,0)&amp;CHAR(34)</f>
        <v>#N/A</v>
      </c>
      <c r="F654" s="22" t="e">
        <f>VLOOKUP(C654,SOURCE!$S$3:$AA$2835,9,0)&amp;"           {"&amp;D654&amp;",   "&amp;E654&amp;"},"</f>
        <v>#N/A</v>
      </c>
      <c r="H654" t="b">
        <f>ISNA(VLOOKUP(J654,J$823:J978,1,0))</f>
        <v>1</v>
      </c>
      <c r="I654" s="27" t="e">
        <f>VLOOKUP(C654,SOURCE!S$6:Y$10014,7,0)</f>
        <v>#N/A</v>
      </c>
      <c r="J654" s="28" t="e">
        <f>VLOOKUP(C654,SOURCE!S$6:Y$10014,6,0)</f>
        <v>#N/A</v>
      </c>
      <c r="K654" s="30" t="e">
        <f t="shared" si="52"/>
        <v>#N/A</v>
      </c>
      <c r="L654" s="40" t="e">
        <f>VLOOKUP(C654,SOURCE!S$6:Y$10014,2,0)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VLOOKUP(C655,SOURCE!$S$3:$Z$2835,8,0)</f>
        <v>#N/A</v>
      </c>
      <c r="E655" s="26" t="e">
        <f>CHAR(34)&amp;VLOOKUP(C655,SOURCE!$S$3:$Z$2835,6,0)&amp;CHAR(34)</f>
        <v>#N/A</v>
      </c>
      <c r="F655" s="22" t="e">
        <f>VLOOKUP(C655,SOURCE!$S$3:$AA$2835,9,0)&amp;"           {"&amp;D655&amp;",   "&amp;E655&amp;"},"</f>
        <v>#N/A</v>
      </c>
      <c r="H655" t="b">
        <f>ISNA(VLOOKUP(J655,J$823:J979,1,0))</f>
        <v>1</v>
      </c>
      <c r="I655" s="27" t="e">
        <f>VLOOKUP(C655,SOURCE!S$6:Y$10014,7,0)</f>
        <v>#N/A</v>
      </c>
      <c r="J655" s="28" t="e">
        <f>VLOOKUP(C655,SOURCE!S$6:Y$10014,6,0)</f>
        <v>#N/A</v>
      </c>
      <c r="K655" s="30" t="e">
        <f t="shared" si="52"/>
        <v>#N/A</v>
      </c>
      <c r="L655" s="40" t="e">
        <f>VLOOKUP(C655,SOURCE!S$6:Y$10014,2,0)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VLOOKUP(C656,SOURCE!$S$3:$Z$2835,8,0)</f>
        <v>#N/A</v>
      </c>
      <c r="E656" s="26" t="e">
        <f>CHAR(34)&amp;VLOOKUP(C656,SOURCE!$S$3:$Z$2835,6,0)&amp;CHAR(34)</f>
        <v>#N/A</v>
      </c>
      <c r="F656" s="22" t="e">
        <f>VLOOKUP(C656,SOURCE!$S$3:$AA$2835,9,0)&amp;"           {"&amp;D656&amp;",   "&amp;E656&amp;"},"</f>
        <v>#N/A</v>
      </c>
      <c r="H656" t="b">
        <f>ISNA(VLOOKUP(J656,J$823:J980,1,0))</f>
        <v>1</v>
      </c>
      <c r="I656" s="27" t="e">
        <f>VLOOKUP(C656,SOURCE!S$6:Y$10014,7,0)</f>
        <v>#N/A</v>
      </c>
      <c r="J656" s="28" t="e">
        <f>VLOOKUP(C656,SOURCE!S$6:Y$10014,6,0)</f>
        <v>#N/A</v>
      </c>
      <c r="K656" s="30" t="e">
        <f t="shared" si="52"/>
        <v>#N/A</v>
      </c>
      <c r="L656" s="40" t="e">
        <f>VLOOKUP(C656,SOURCE!S$6:Y$10014,2,0)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VLOOKUP(C657,SOURCE!$S$3:$Z$2835,8,0)</f>
        <v>#N/A</v>
      </c>
      <c r="E657" s="26" t="e">
        <f>CHAR(34)&amp;VLOOKUP(C657,SOURCE!$S$3:$Z$2835,6,0)&amp;CHAR(34)</f>
        <v>#N/A</v>
      </c>
      <c r="F657" s="22" t="e">
        <f>VLOOKUP(C657,SOURCE!$S$3:$AA$2835,9,0)&amp;"           {"&amp;D657&amp;",   "&amp;E657&amp;"},"</f>
        <v>#N/A</v>
      </c>
      <c r="H657" t="b">
        <f>ISNA(VLOOKUP(J657,J$823:J981,1,0))</f>
        <v>1</v>
      </c>
      <c r="I657" s="27" t="e">
        <f>VLOOKUP(C657,SOURCE!S$6:Y$10014,7,0)</f>
        <v>#N/A</v>
      </c>
      <c r="J657" s="28" t="e">
        <f>VLOOKUP(C657,SOURCE!S$6:Y$10014,6,0)</f>
        <v>#N/A</v>
      </c>
      <c r="K657" s="30" t="e">
        <f t="shared" si="52"/>
        <v>#N/A</v>
      </c>
      <c r="L657" s="40" t="e">
        <f>VLOOKUP(C657,SOURCE!S$6:Y$10014,2,0)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VLOOKUP(C658,SOURCE!$S$3:$Z$2835,8,0)</f>
        <v>#N/A</v>
      </c>
      <c r="E658" s="26" t="e">
        <f>CHAR(34)&amp;VLOOKUP(C658,SOURCE!$S$3:$Z$2835,6,0)&amp;CHAR(34)</f>
        <v>#N/A</v>
      </c>
      <c r="F658" s="22" t="e">
        <f>VLOOKUP(C658,SOURCE!$S$3:$AA$2835,9,0)&amp;"           {"&amp;D658&amp;",   "&amp;E658&amp;"},"</f>
        <v>#N/A</v>
      </c>
      <c r="H658" t="b">
        <f>ISNA(VLOOKUP(J658,J$823:J982,1,0))</f>
        <v>1</v>
      </c>
      <c r="I658" s="27" t="e">
        <f>VLOOKUP(C658,SOURCE!S$6:Y$10014,7,0)</f>
        <v>#N/A</v>
      </c>
      <c r="J658" s="28" t="e">
        <f>VLOOKUP(C658,SOURCE!S$6:Y$10014,6,0)</f>
        <v>#N/A</v>
      </c>
      <c r="K658" s="30" t="e">
        <f t="shared" si="52"/>
        <v>#N/A</v>
      </c>
      <c r="L658" s="40" t="e">
        <f>VLOOKUP(C658,SOURCE!S$6:Y$10014,2,0)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VLOOKUP(C659,SOURCE!$S$3:$Z$2835,8,0)</f>
        <v>#N/A</v>
      </c>
      <c r="E659" s="26" t="e">
        <f>CHAR(34)&amp;VLOOKUP(C659,SOURCE!$S$3:$Z$2835,6,0)&amp;CHAR(34)</f>
        <v>#N/A</v>
      </c>
      <c r="F659" s="22" t="e">
        <f>VLOOKUP(C659,SOURCE!$S$3:$AA$2835,9,0)&amp;"           {"&amp;D659&amp;",   "&amp;E659&amp;"},"</f>
        <v>#N/A</v>
      </c>
      <c r="H659" t="b">
        <f>ISNA(VLOOKUP(J659,J$823:J983,1,0))</f>
        <v>1</v>
      </c>
      <c r="I659" s="27" t="e">
        <f>VLOOKUP(C659,SOURCE!S$6:Y$10014,7,0)</f>
        <v>#N/A</v>
      </c>
      <c r="J659" s="28" t="e">
        <f>VLOOKUP(C659,SOURCE!S$6:Y$10014,6,0)</f>
        <v>#N/A</v>
      </c>
      <c r="K659" s="30" t="e">
        <f t="shared" si="52"/>
        <v>#N/A</v>
      </c>
      <c r="L659" s="40" t="e">
        <f>VLOOKUP(C659,SOURCE!S$6:Y$10014,2,0)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VLOOKUP(C660,SOURCE!$S$3:$Z$2835,8,0)</f>
        <v>#N/A</v>
      </c>
      <c r="E660" s="26" t="e">
        <f>CHAR(34)&amp;VLOOKUP(C660,SOURCE!$S$3:$Z$2835,6,0)&amp;CHAR(34)</f>
        <v>#N/A</v>
      </c>
      <c r="F660" s="22" t="e">
        <f>VLOOKUP(C660,SOURCE!$S$3:$AA$2835,9,0)&amp;"           {"&amp;D660&amp;",   "&amp;E660&amp;"},"</f>
        <v>#N/A</v>
      </c>
      <c r="H660" t="b">
        <f>ISNA(VLOOKUP(J660,J$823:J984,1,0))</f>
        <v>1</v>
      </c>
      <c r="I660" s="27" t="e">
        <f>VLOOKUP(C660,SOURCE!S$6:Y$10014,7,0)</f>
        <v>#N/A</v>
      </c>
      <c r="J660" s="28" t="e">
        <f>VLOOKUP(C660,SOURCE!S$6:Y$10014,6,0)</f>
        <v>#N/A</v>
      </c>
      <c r="K660" s="30" t="e">
        <f t="shared" si="52"/>
        <v>#N/A</v>
      </c>
      <c r="L660" s="40" t="e">
        <f>VLOOKUP(C660,SOURCE!S$6:Y$10014,2,0)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VLOOKUP(C661,SOURCE!$S$3:$Z$2835,8,0)</f>
        <v>#N/A</v>
      </c>
      <c r="E661" s="26" t="e">
        <f>CHAR(34)&amp;VLOOKUP(C661,SOURCE!$S$3:$Z$2835,6,0)&amp;CHAR(34)</f>
        <v>#N/A</v>
      </c>
      <c r="F661" s="22" t="e">
        <f>VLOOKUP(C661,SOURCE!$S$3:$AA$2835,9,0)&amp;"           {"&amp;D661&amp;",   "&amp;E661&amp;"},"</f>
        <v>#N/A</v>
      </c>
      <c r="H661" t="b">
        <f>ISNA(VLOOKUP(J661,J$823:J985,1,0))</f>
        <v>1</v>
      </c>
      <c r="I661" s="27" t="e">
        <f>VLOOKUP(C661,SOURCE!S$6:Y$10014,7,0)</f>
        <v>#N/A</v>
      </c>
      <c r="J661" s="28" t="e">
        <f>VLOOKUP(C661,SOURCE!S$6:Y$10014,6,0)</f>
        <v>#N/A</v>
      </c>
      <c r="K661" s="30" t="e">
        <f t="shared" si="52"/>
        <v>#N/A</v>
      </c>
      <c r="L661" s="40" t="e">
        <f>VLOOKUP(C661,SOURCE!S$6:Y$10014,2,0)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VLOOKUP(C662,SOURCE!$S$3:$Z$2835,8,0)</f>
        <v>#N/A</v>
      </c>
      <c r="E662" s="26" t="e">
        <f>CHAR(34)&amp;VLOOKUP(C662,SOURCE!$S$3:$Z$2835,6,0)&amp;CHAR(34)</f>
        <v>#N/A</v>
      </c>
      <c r="F662" s="22" t="e">
        <f>VLOOKUP(C662,SOURCE!$S$3:$AA$2835,9,0)&amp;"           {"&amp;D662&amp;",   "&amp;E662&amp;"},"</f>
        <v>#N/A</v>
      </c>
      <c r="H662" t="b">
        <f>ISNA(VLOOKUP(J662,J$823:J986,1,0))</f>
        <v>1</v>
      </c>
      <c r="I662" s="27" t="e">
        <f>VLOOKUP(C662,SOURCE!S$6:Y$10014,7,0)</f>
        <v>#N/A</v>
      </c>
      <c r="J662" s="28" t="e">
        <f>VLOOKUP(C662,SOURCE!S$6:Y$10014,6,0)</f>
        <v>#N/A</v>
      </c>
      <c r="K662" s="30" t="e">
        <f t="shared" si="52"/>
        <v>#N/A</v>
      </c>
      <c r="L662" s="40" t="e">
        <f>VLOOKUP(C662,SOURCE!S$6:Y$10014,2,0)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VLOOKUP(C663,SOURCE!$S$3:$Z$2835,8,0)</f>
        <v>#N/A</v>
      </c>
      <c r="E663" s="26" t="e">
        <f>CHAR(34)&amp;VLOOKUP(C663,SOURCE!$S$3:$Z$2835,6,0)&amp;CHAR(34)</f>
        <v>#N/A</v>
      </c>
      <c r="F663" s="22" t="e">
        <f>VLOOKUP(C663,SOURCE!$S$3:$AA$2835,9,0)&amp;"           {"&amp;D663&amp;",   "&amp;E663&amp;"},"</f>
        <v>#N/A</v>
      </c>
      <c r="H663" t="b">
        <f>ISNA(VLOOKUP(J663,J$823:J987,1,0))</f>
        <v>1</v>
      </c>
      <c r="I663" s="27" t="e">
        <f>VLOOKUP(C663,SOURCE!S$6:Y$10014,7,0)</f>
        <v>#N/A</v>
      </c>
      <c r="J663" s="28" t="e">
        <f>VLOOKUP(C663,SOURCE!S$6:Y$10014,6,0)</f>
        <v>#N/A</v>
      </c>
      <c r="K663" s="30" t="e">
        <f t="shared" si="52"/>
        <v>#N/A</v>
      </c>
      <c r="L663" s="40" t="e">
        <f>VLOOKUP(C663,SOURCE!S$6:Y$10014,2,0)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VLOOKUP(C664,SOURCE!$S$3:$Z$2835,8,0)</f>
        <v>#N/A</v>
      </c>
      <c r="E664" s="26" t="e">
        <f>CHAR(34)&amp;VLOOKUP(C664,SOURCE!$S$3:$Z$2835,6,0)&amp;CHAR(34)</f>
        <v>#N/A</v>
      </c>
      <c r="F664" s="22" t="e">
        <f>VLOOKUP(C664,SOURCE!$S$3:$AA$2835,9,0)&amp;"           {"&amp;D664&amp;",   "&amp;E664&amp;"},"</f>
        <v>#N/A</v>
      </c>
      <c r="H664" t="b">
        <f>ISNA(VLOOKUP(J664,J$823:J988,1,0))</f>
        <v>1</v>
      </c>
      <c r="I664" s="27" t="e">
        <f>VLOOKUP(C664,SOURCE!S$6:Y$10014,7,0)</f>
        <v>#N/A</v>
      </c>
      <c r="J664" s="28" t="e">
        <f>VLOOKUP(C664,SOURCE!S$6:Y$10014,6,0)</f>
        <v>#N/A</v>
      </c>
      <c r="K664" s="30" t="e">
        <f t="shared" si="52"/>
        <v>#N/A</v>
      </c>
      <c r="L664" s="40" t="e">
        <f>VLOOKUP(C664,SOURCE!S$6:Y$10014,2,0)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VLOOKUP(C665,SOURCE!$S$3:$Z$2835,8,0)</f>
        <v>#N/A</v>
      </c>
      <c r="E665" s="26" t="e">
        <f>CHAR(34)&amp;VLOOKUP(C665,SOURCE!$S$3:$Z$2835,6,0)&amp;CHAR(34)</f>
        <v>#N/A</v>
      </c>
      <c r="F665" s="22" t="e">
        <f>VLOOKUP(C665,SOURCE!$S$3:$AA$2835,9,0)&amp;"           {"&amp;D665&amp;",   "&amp;E665&amp;"},"</f>
        <v>#N/A</v>
      </c>
      <c r="H665" t="b">
        <f>ISNA(VLOOKUP(J665,J$823:J989,1,0))</f>
        <v>1</v>
      </c>
      <c r="I665" s="27" t="e">
        <f>VLOOKUP(C665,SOURCE!S$6:Y$10014,7,0)</f>
        <v>#N/A</v>
      </c>
      <c r="J665" s="28" t="e">
        <f>VLOOKUP(C665,SOURCE!S$6:Y$10014,6,0)</f>
        <v>#N/A</v>
      </c>
      <c r="K665" s="30" t="e">
        <f t="shared" si="52"/>
        <v>#N/A</v>
      </c>
      <c r="L665" s="40" t="e">
        <f>VLOOKUP(C665,SOURCE!S$6:Y$10014,2,0)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VLOOKUP(C666,SOURCE!$S$3:$Z$2835,8,0)</f>
        <v>#N/A</v>
      </c>
      <c r="E666" s="26" t="e">
        <f>CHAR(34)&amp;VLOOKUP(C666,SOURCE!$S$3:$Z$2835,6,0)&amp;CHAR(34)</f>
        <v>#N/A</v>
      </c>
      <c r="F666" s="22" t="e">
        <f>VLOOKUP(C666,SOURCE!$S$3:$AA$2835,9,0)&amp;"           {"&amp;D666&amp;",   "&amp;E666&amp;"},"</f>
        <v>#N/A</v>
      </c>
      <c r="H666" t="b">
        <f>ISNA(VLOOKUP(J666,J$823:J990,1,0))</f>
        <v>1</v>
      </c>
      <c r="I666" s="27" t="e">
        <f>VLOOKUP(C666,SOURCE!S$6:Y$10014,7,0)</f>
        <v>#N/A</v>
      </c>
      <c r="J666" s="28" t="e">
        <f>VLOOKUP(C666,SOURCE!S$6:Y$10014,6,0)</f>
        <v>#N/A</v>
      </c>
      <c r="K666" s="30" t="e">
        <f t="shared" si="52"/>
        <v>#N/A</v>
      </c>
      <c r="L666" s="40" t="e">
        <f>VLOOKUP(C666,SOURCE!S$6:Y$10014,2,0)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VLOOKUP(C667,SOURCE!$S$3:$Z$2835,8,0)</f>
        <v>#N/A</v>
      </c>
      <c r="E667" s="26" t="e">
        <f>CHAR(34)&amp;VLOOKUP(C667,SOURCE!$S$3:$Z$2835,6,0)&amp;CHAR(34)</f>
        <v>#N/A</v>
      </c>
      <c r="F667" s="22" t="e">
        <f>VLOOKUP(C667,SOURCE!$S$3:$AA$2835,9,0)&amp;"           {"&amp;D667&amp;",   "&amp;E667&amp;"},"</f>
        <v>#N/A</v>
      </c>
      <c r="H667" t="b">
        <f>ISNA(VLOOKUP(J667,J$823:J991,1,0))</f>
        <v>1</v>
      </c>
      <c r="I667" s="27" t="e">
        <f>VLOOKUP(C667,SOURCE!S$6:Y$10014,7,0)</f>
        <v>#N/A</v>
      </c>
      <c r="J667" s="28" t="e">
        <f>VLOOKUP(C667,SOURCE!S$6:Y$10014,6,0)</f>
        <v>#N/A</v>
      </c>
      <c r="K667" s="30" t="e">
        <f t="shared" si="52"/>
        <v>#N/A</v>
      </c>
      <c r="L667" s="40" t="e">
        <f>VLOOKUP(C667,SOURCE!S$6:Y$10014,2,0)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VLOOKUP(C668,SOURCE!$S$3:$Z$2835,8,0)</f>
        <v>#N/A</v>
      </c>
      <c r="E668" s="26" t="e">
        <f>CHAR(34)&amp;VLOOKUP(C668,SOURCE!$S$3:$Z$2835,6,0)&amp;CHAR(34)</f>
        <v>#N/A</v>
      </c>
      <c r="F668" s="22" t="e">
        <f>VLOOKUP(C668,SOURCE!$S$3:$AA$2835,9,0)&amp;"           {"&amp;D668&amp;",   "&amp;E668&amp;"},"</f>
        <v>#N/A</v>
      </c>
      <c r="H668" t="b">
        <f>ISNA(VLOOKUP(J668,J$823:J992,1,0))</f>
        <v>1</v>
      </c>
      <c r="I668" s="27" t="e">
        <f>VLOOKUP(C668,SOURCE!S$6:Y$10014,7,0)</f>
        <v>#N/A</v>
      </c>
      <c r="J668" s="28" t="e">
        <f>VLOOKUP(C668,SOURCE!S$6:Y$10014,6,0)</f>
        <v>#N/A</v>
      </c>
      <c r="K668" s="30" t="e">
        <f t="shared" si="52"/>
        <v>#N/A</v>
      </c>
      <c r="L668" s="40" t="e">
        <f>VLOOKUP(C668,SOURCE!S$6:Y$10014,2,0)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VLOOKUP(C669,SOURCE!$S$3:$Z$2835,8,0)</f>
        <v>#N/A</v>
      </c>
      <c r="E669" s="26" t="e">
        <f>CHAR(34)&amp;VLOOKUP(C669,SOURCE!$S$3:$Z$2835,6,0)&amp;CHAR(34)</f>
        <v>#N/A</v>
      </c>
      <c r="F669" s="22" t="e">
        <f>VLOOKUP(C669,SOURCE!$S$3:$AA$2835,9,0)&amp;"           {"&amp;D669&amp;",   "&amp;E669&amp;"},"</f>
        <v>#N/A</v>
      </c>
      <c r="H669" t="b">
        <f>ISNA(VLOOKUP(J669,J$823:J993,1,0))</f>
        <v>1</v>
      </c>
      <c r="I669" s="27" t="e">
        <f>VLOOKUP(C669,SOURCE!S$6:Y$10014,7,0)</f>
        <v>#N/A</v>
      </c>
      <c r="J669" s="28" t="e">
        <f>VLOOKUP(C669,SOURCE!S$6:Y$10014,6,0)</f>
        <v>#N/A</v>
      </c>
      <c r="K669" s="30" t="e">
        <f t="shared" si="52"/>
        <v>#N/A</v>
      </c>
      <c r="L669" s="40" t="e">
        <f>VLOOKUP(C669,SOURCE!S$6:Y$10014,2,0)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VLOOKUP(C670,SOURCE!$S$3:$Z$2835,8,0)</f>
        <v>#N/A</v>
      </c>
      <c r="E670" s="26" t="e">
        <f>CHAR(34)&amp;VLOOKUP(C670,SOURCE!$S$3:$Z$2835,6,0)&amp;CHAR(34)</f>
        <v>#N/A</v>
      </c>
      <c r="F670" s="22" t="e">
        <f>VLOOKUP(C670,SOURCE!$S$3:$AA$2835,9,0)&amp;"           {"&amp;D670&amp;",   "&amp;E670&amp;"},"</f>
        <v>#N/A</v>
      </c>
      <c r="H670" t="b">
        <f>ISNA(VLOOKUP(J670,J$823:J994,1,0))</f>
        <v>1</v>
      </c>
      <c r="I670" s="27" t="e">
        <f>VLOOKUP(C670,SOURCE!S$6:Y$10014,7,0)</f>
        <v>#N/A</v>
      </c>
      <c r="J670" s="28" t="e">
        <f>VLOOKUP(C670,SOURCE!S$6:Y$10014,6,0)</f>
        <v>#N/A</v>
      </c>
      <c r="K670" s="30" t="e">
        <f t="shared" si="52"/>
        <v>#N/A</v>
      </c>
      <c r="L670" s="40" t="e">
        <f>VLOOKUP(C670,SOURCE!S$6:Y$10014,2,0)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VLOOKUP(C671,SOURCE!$S$3:$Z$2835,8,0)</f>
        <v>#N/A</v>
      </c>
      <c r="E671" s="26" t="e">
        <f>CHAR(34)&amp;VLOOKUP(C671,SOURCE!$S$3:$Z$2835,6,0)&amp;CHAR(34)</f>
        <v>#N/A</v>
      </c>
      <c r="F671" s="22" t="e">
        <f>VLOOKUP(C671,SOURCE!$S$3:$AA$2835,9,0)&amp;"           {"&amp;D671&amp;",   "&amp;E671&amp;"},"</f>
        <v>#N/A</v>
      </c>
      <c r="H671" t="b">
        <f>ISNA(VLOOKUP(J671,J$823:J995,1,0))</f>
        <v>1</v>
      </c>
      <c r="I671" s="27" t="e">
        <f>VLOOKUP(C671,SOURCE!S$6:Y$10014,7,0)</f>
        <v>#N/A</v>
      </c>
      <c r="J671" s="28" t="e">
        <f>VLOOKUP(C671,SOURCE!S$6:Y$10014,6,0)</f>
        <v>#N/A</v>
      </c>
      <c r="K671" s="30" t="e">
        <f t="shared" si="52"/>
        <v>#N/A</v>
      </c>
      <c r="L671" s="40" t="e">
        <f>VLOOKUP(C671,SOURCE!S$6:Y$10014,2,0)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VLOOKUP(C672,SOURCE!$S$3:$Z$2835,8,0)</f>
        <v>#N/A</v>
      </c>
      <c r="E672" s="26" t="e">
        <f>CHAR(34)&amp;VLOOKUP(C672,SOURCE!$S$3:$Z$2835,6,0)&amp;CHAR(34)</f>
        <v>#N/A</v>
      </c>
      <c r="F672" s="22" t="e">
        <f>VLOOKUP(C672,SOURCE!$S$3:$AA$2835,9,0)&amp;"           {"&amp;D672&amp;",   "&amp;E672&amp;"},"</f>
        <v>#N/A</v>
      </c>
      <c r="H672" t="b">
        <f>ISNA(VLOOKUP(J672,J$823:J996,1,0))</f>
        <v>1</v>
      </c>
      <c r="I672" s="27" t="e">
        <f>VLOOKUP(C672,SOURCE!S$6:Y$10014,7,0)</f>
        <v>#N/A</v>
      </c>
      <c r="J672" s="28" t="e">
        <f>VLOOKUP(C672,SOURCE!S$6:Y$10014,6,0)</f>
        <v>#N/A</v>
      </c>
      <c r="K672" s="30" t="e">
        <f t="shared" si="52"/>
        <v>#N/A</v>
      </c>
      <c r="L672" s="40" t="e">
        <f>VLOOKUP(C672,SOURCE!S$6:Y$10014,2,0)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VLOOKUP(C673,SOURCE!$S$3:$Z$2835,8,0)</f>
        <v>#N/A</v>
      </c>
      <c r="E673" s="26" t="e">
        <f>CHAR(34)&amp;VLOOKUP(C673,SOURCE!$S$3:$Z$2835,6,0)&amp;CHAR(34)</f>
        <v>#N/A</v>
      </c>
      <c r="F673" s="22" t="e">
        <f>VLOOKUP(C673,SOURCE!$S$3:$AA$2835,9,0)&amp;"           {"&amp;D673&amp;",   "&amp;E673&amp;"},"</f>
        <v>#N/A</v>
      </c>
      <c r="H673" t="b">
        <f>ISNA(VLOOKUP(J673,J$823:J997,1,0))</f>
        <v>1</v>
      </c>
      <c r="I673" s="27" t="e">
        <f>VLOOKUP(C673,SOURCE!S$6:Y$10014,7,0)</f>
        <v>#N/A</v>
      </c>
      <c r="J673" s="28" t="e">
        <f>VLOOKUP(C673,SOURCE!S$6:Y$10014,6,0)</f>
        <v>#N/A</v>
      </c>
      <c r="K673" s="30" t="e">
        <f t="shared" si="52"/>
        <v>#N/A</v>
      </c>
      <c r="L673" s="40" t="e">
        <f>VLOOKUP(C673,SOURCE!S$6:Y$10014,2,0)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VLOOKUP(C674,SOURCE!$S$3:$Z$2835,8,0)</f>
        <v>#N/A</v>
      </c>
      <c r="E674" s="26" t="e">
        <f>CHAR(34)&amp;VLOOKUP(C674,SOURCE!$S$3:$Z$2835,6,0)&amp;CHAR(34)</f>
        <v>#N/A</v>
      </c>
      <c r="F674" s="22" t="e">
        <f>VLOOKUP(C674,SOURCE!$S$3:$AA$2835,9,0)&amp;"           {"&amp;D674&amp;",   "&amp;E674&amp;"},"</f>
        <v>#N/A</v>
      </c>
      <c r="H674" t="b">
        <f>ISNA(VLOOKUP(J674,J$823:J998,1,0))</f>
        <v>1</v>
      </c>
      <c r="I674" s="27" t="e">
        <f>VLOOKUP(C674,SOURCE!S$6:Y$10014,7,0)</f>
        <v>#N/A</v>
      </c>
      <c r="J674" s="28" t="e">
        <f>VLOOKUP(C674,SOURCE!S$6:Y$10014,6,0)</f>
        <v>#N/A</v>
      </c>
      <c r="K674" s="30" t="e">
        <f t="shared" si="52"/>
        <v>#N/A</v>
      </c>
      <c r="L674" s="40" t="e">
        <f>VLOOKUP(C674,SOURCE!S$6:Y$10014,2,0)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3"/>
      <c r="W675" s="146"/>
      <c r="X675" s="146"/>
      <c r="Z675" s="152"/>
      <c r="AA675" s="152"/>
      <c r="AB675" s="152"/>
      <c r="AC675" s="152"/>
      <c r="AD675" s="152"/>
    </row>
  </sheetData>
  <autoFilter ref="A1:AD675" xr:uid="{1F46D7C1-54CB-CA43-ABA0-BF8F58E7A290}"/>
  <conditionalFormatting sqref="B1">
    <cfRule type="cellIs" dxfId="10" priority="5" operator="greaterThan">
      <formula>0</formula>
    </cfRule>
  </conditionalFormatting>
  <conditionalFormatting sqref="A1">
    <cfRule type="cellIs" dxfId="9" priority="4" operator="greaterThan">
      <formula>0</formula>
    </cfRule>
  </conditionalFormatting>
  <conditionalFormatting sqref="A1:B1048576">
    <cfRule type="cellIs" dxfId="8" priority="3" operator="equal">
      <formula>1</formula>
    </cfRule>
  </conditionalFormatting>
  <conditionalFormatting sqref="H1:H1048576">
    <cfRule type="cellIs" dxfId="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4442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4443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4444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4445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4446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4447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4448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4449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4450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4451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4452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4453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4454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4455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4456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4457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4458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4459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4460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4461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4462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4463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4464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4465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4466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4467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4468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4469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4470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4471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4472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4473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4474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4475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4476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4477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4478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4479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4480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4481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4482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4483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4484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4485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4486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4487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4488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4489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4970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4490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4491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4492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4493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4494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4495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4496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4497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4498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4499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4500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4565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4566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4501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4502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4503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4504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4505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4506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4507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4508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4509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4510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4511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4512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4513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4514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4515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4516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4517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4518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4519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4520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4521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4522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4523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4524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4525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4526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4527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4528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4529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4530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4531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4532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4533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4534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4535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4536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4537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4538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4539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4540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4541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4542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4543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4544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4545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4546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4547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4548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4549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4550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4551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4552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4553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4554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4555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4556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4557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4558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4559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4560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4561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4562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4563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4971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4616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4972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4973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9" t="s">
        <v>4974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9" t="s">
        <v>4975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9" t="s">
        <v>4976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4977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9" t="s">
        <v>4978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9" t="s">
        <v>4979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9" t="s">
        <v>4985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4229</v>
      </c>
    </row>
    <row r="3" spans="1:12">
      <c r="E3" t="s">
        <v>4144</v>
      </c>
      <c r="F3" t="s">
        <v>4145</v>
      </c>
    </row>
    <row r="4" spans="1:12">
      <c r="A4" t="s">
        <v>4149</v>
      </c>
      <c r="B4" t="str">
        <f>"11 ENTER PRIME? "</f>
        <v xml:space="preserve">11 ENTER PRIME? </v>
      </c>
      <c r="E4">
        <v>1</v>
      </c>
      <c r="F4">
        <v>1</v>
      </c>
      <c r="H4" s="142" t="str">
        <f>SUBSTITUTE("GTO_SZ M1 DROP 1 EXIT 1 SUM+",",",".")</f>
        <v>GTO_SZ M1 DROP 1 EXIT 1 SUM+</v>
      </c>
      <c r="L4" s="142" t="str">
        <f t="shared" ref="L4:L35" si="0">IF(B4="DONE","",B4&amp;" "&amp;H4)</f>
        <v>11 ENTER PRIME?  GTO_SZ M1 DROP 1 EXIT 1 SUM+</v>
      </c>
    </row>
    <row r="5" spans="1:12">
      <c r="A5" t="s">
        <v>4150</v>
      </c>
      <c r="B5" t="s">
        <v>4227</v>
      </c>
      <c r="E5">
        <v>1</v>
      </c>
      <c r="F5">
        <v>11</v>
      </c>
      <c r="H5" t="str">
        <f>SUBSTITUTE(IF(F5&lt;0,-F5&amp;" CHS ",F5)&amp;" GSB M2",",",".")</f>
        <v>11 GSB M2</v>
      </c>
      <c r="L5" s="142" t="str">
        <f t="shared" si="0"/>
        <v>RPN 5 ENTER + ERPN 1  + 11 GSB M2</v>
      </c>
    </row>
    <row r="6" spans="1:12">
      <c r="A6" t="s">
        <v>4151</v>
      </c>
      <c r="B6" t="s">
        <v>4228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42" t="str">
        <f t="shared" si="0"/>
        <v>2 ENTER 5 X&lt;&gt;Y /  2.5 GSB M2</v>
      </c>
    </row>
    <row r="7" spans="1:12">
      <c r="A7" t="s">
        <v>4152</v>
      </c>
      <c r="B7" t="s">
        <v>4225</v>
      </c>
      <c r="E7">
        <v>1</v>
      </c>
      <c r="F7">
        <v>1</v>
      </c>
      <c r="H7" t="str">
        <f t="shared" si="1"/>
        <v>1 GSB M2</v>
      </c>
      <c r="L7" s="142" t="str">
        <f t="shared" si="0"/>
        <v>1 EXIT 2 DROP 1 EXIT 3 DROP 1 GSB M2</v>
      </c>
    </row>
    <row r="8" spans="1:12">
      <c r="A8" t="s">
        <v>4153</v>
      </c>
      <c r="B8" t="s">
        <v>4207</v>
      </c>
      <c r="E8">
        <v>1</v>
      </c>
      <c r="F8">
        <v>3</v>
      </c>
      <c r="H8" t="str">
        <f t="shared" si="1"/>
        <v>3 GSB M2</v>
      </c>
      <c r="L8" s="142" t="str">
        <f t="shared" si="0"/>
        <v>1 ENTER 2 ENTER 3 ENTER CLX + + 3 GSB M2</v>
      </c>
    </row>
    <row r="9" spans="1:12">
      <c r="A9" t="s">
        <v>4154</v>
      </c>
      <c r="B9" t="s">
        <v>4208</v>
      </c>
      <c r="E9">
        <v>1</v>
      </c>
      <c r="F9">
        <v>12</v>
      </c>
      <c r="H9" t="str">
        <f t="shared" si="1"/>
        <v>12 GSB M2</v>
      </c>
      <c r="L9" s="142" t="str">
        <f t="shared" si="0"/>
        <v>3 FILL + + + 12 GSB M2</v>
      </c>
    </row>
    <row r="10" spans="1:12">
      <c r="A10" t="s">
        <v>4155</v>
      </c>
      <c r="B10" t="s">
        <v>4226</v>
      </c>
      <c r="E10">
        <v>1</v>
      </c>
      <c r="F10">
        <v>1</v>
      </c>
      <c r="H10" t="str">
        <f t="shared" si="1"/>
        <v>1 GSB M2</v>
      </c>
      <c r="L10" s="142" t="str">
        <f t="shared" si="0"/>
        <v>1 CHS SQRT STO 01 CLSTK RCL 01 ENTER * CHS ABS ENTER 1 GSB M2</v>
      </c>
    </row>
    <row r="11" spans="1:12">
      <c r="A11" t="s">
        <v>4156</v>
      </c>
      <c r="B11" t="s">
        <v>4209</v>
      </c>
      <c r="E11">
        <v>1</v>
      </c>
      <c r="F11">
        <v>120</v>
      </c>
      <c r="H11" t="str">
        <f t="shared" si="1"/>
        <v>120 GSB M2</v>
      </c>
      <c r="L11" s="142" t="str">
        <f t="shared" si="0"/>
        <v>10 ENTER 3 COMB 120 GSB M2</v>
      </c>
    </row>
    <row r="12" spans="1:12">
      <c r="A12" t="s">
        <v>4157</v>
      </c>
      <c r="B12" t="s">
        <v>4210</v>
      </c>
      <c r="E12">
        <v>1</v>
      </c>
      <c r="F12">
        <v>24</v>
      </c>
      <c r="H12" t="str">
        <f t="shared" si="1"/>
        <v>24 GSB M2</v>
      </c>
      <c r="L12" s="142" t="str">
        <f t="shared" si="0"/>
        <v>4 ENTER 3 PERM 24 GSB M2</v>
      </c>
    </row>
    <row r="13" spans="1:12">
      <c r="A13" t="s">
        <v>4158</v>
      </c>
      <c r="B13" t="s">
        <v>4211</v>
      </c>
      <c r="E13">
        <v>1</v>
      </c>
      <c r="F13">
        <v>2</v>
      </c>
      <c r="H13" t="str">
        <f t="shared" si="1"/>
        <v>2 GSB M2</v>
      </c>
      <c r="L13" s="142" t="str">
        <f t="shared" si="0"/>
        <v>1 STO + 01 CLSTK RCL 01 X^2 ABS 2 GSB M2</v>
      </c>
    </row>
    <row r="14" spans="1:12">
      <c r="A14" t="s">
        <v>4159</v>
      </c>
      <c r="H14" t="str">
        <f t="shared" si="1"/>
        <v xml:space="preserve"> GSB M2</v>
      </c>
      <c r="L14" s="142" t="str">
        <f t="shared" si="0"/>
        <v xml:space="preserve">  GSB M2</v>
      </c>
    </row>
    <row r="15" spans="1:12">
      <c r="A15" t="s">
        <v>4160</v>
      </c>
      <c r="B15" t="s">
        <v>4212</v>
      </c>
      <c r="E15">
        <v>1</v>
      </c>
      <c r="F15">
        <v>2</v>
      </c>
      <c r="H15" t="str">
        <f t="shared" si="1"/>
        <v>2 GSB M2</v>
      </c>
      <c r="L15" s="142" t="str">
        <f t="shared" si="0"/>
        <v>RCL 01 X^2 STO 02 ABS 2 GSB M2</v>
      </c>
    </row>
    <row r="16" spans="1:12">
      <c r="A16" t="s">
        <v>4161</v>
      </c>
      <c r="B16" t="s">
        <v>4213</v>
      </c>
      <c r="E16">
        <v>1</v>
      </c>
      <c r="F16">
        <f>SQRT(2)^3</f>
        <v>2.8284271247461907</v>
      </c>
      <c r="H16" t="str">
        <f t="shared" si="1"/>
        <v>2.82842712474619 GSB M2</v>
      </c>
      <c r="L16" s="142" t="str">
        <f t="shared" si="0"/>
        <v>RCL 01 X^3 STO 03 ABS 2.82842712474619 GSB M2</v>
      </c>
    </row>
    <row r="17" spans="1:12">
      <c r="A17" t="s">
        <v>4162</v>
      </c>
      <c r="B17" t="s">
        <v>4214</v>
      </c>
      <c r="E17">
        <v>1</v>
      </c>
      <c r="F17" s="147">
        <f>ROUND(2^(23/2),10)</f>
        <v>2896.3093757401002</v>
      </c>
      <c r="H17" t="str">
        <f t="shared" si="1"/>
        <v>2896.3093757401 GSB M2</v>
      </c>
      <c r="L17" s="142" t="str">
        <f t="shared" si="0"/>
        <v>RCL 01 23 Y^X STO 04 ABS 2896.3093757401 GSB M2</v>
      </c>
    </row>
    <row r="18" spans="1:12">
      <c r="A18" t="s">
        <v>2862</v>
      </c>
      <c r="B18" t="s">
        <v>4215</v>
      </c>
      <c r="E18">
        <v>1</v>
      </c>
      <c r="F18">
        <v>0</v>
      </c>
      <c r="H18" t="str">
        <f t="shared" si="1"/>
        <v>0 GSB M2</v>
      </c>
      <c r="L18" s="142" t="str">
        <f t="shared" si="0"/>
        <v>RCL 02 SQRT RCL 01 - ABS 0 GSB M2</v>
      </c>
    </row>
    <row r="19" spans="1:12">
      <c r="A19" t="s">
        <v>2996</v>
      </c>
      <c r="B19" t="s">
        <v>4216</v>
      </c>
      <c r="E19">
        <v>1</v>
      </c>
      <c r="F19">
        <v>0</v>
      </c>
      <c r="H19" t="str">
        <f t="shared" si="1"/>
        <v>0 GSB M2</v>
      </c>
      <c r="L19" s="142" t="str">
        <f t="shared" si="0"/>
        <v>RCL 03 CUBRT RCL 01 - ABS 0 GSB M2</v>
      </c>
    </row>
    <row r="20" spans="1:12">
      <c r="A20" t="s">
        <v>2860</v>
      </c>
      <c r="B20" t="s">
        <v>4217</v>
      </c>
      <c r="E20">
        <v>1</v>
      </c>
      <c r="F20">
        <v>0</v>
      </c>
      <c r="H20" t="str">
        <f t="shared" si="1"/>
        <v>0 GSB M2</v>
      </c>
      <c r="L20" s="142" t="str">
        <f t="shared" si="0"/>
        <v>1 EXIT 0.1 COMPLEX STO 06 23 Y^X 23 XRTY RCL 06 - ABS 0 GSB M2</v>
      </c>
    </row>
    <row r="21" spans="1:12">
      <c r="A21" t="s">
        <v>4163</v>
      </c>
      <c r="B21" s="142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42" t="str">
        <f t="shared" si="0"/>
        <v>0.2 2^X 1.14869835499704 GSB M2</v>
      </c>
    </row>
    <row r="22" spans="1:12">
      <c r="A22" t="s">
        <v>4164</v>
      </c>
      <c r="B22" s="142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42" t="str">
        <f t="shared" si="0"/>
        <v>0.2 E^X 1.22140275816017 GSB M2</v>
      </c>
    </row>
    <row r="23" spans="1:12">
      <c r="A23" t="s">
        <v>4165</v>
      </c>
      <c r="B23" s="142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42" t="str">
        <f t="shared" si="0"/>
        <v>0.2 10^X 1.58489319246111 GSB M2</v>
      </c>
    </row>
    <row r="24" spans="1:12">
      <c r="A24" t="s">
        <v>4166</v>
      </c>
      <c r="B24" s="142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42" t="str">
        <f t="shared" si="0"/>
        <v>0.2 LOG2 2.32192809488736 CHS  GSB M2</v>
      </c>
    </row>
    <row r="25" spans="1:12">
      <c r="A25" t="s">
        <v>4167</v>
      </c>
      <c r="B25" s="142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42" t="str">
        <f t="shared" si="0"/>
        <v>0.2 LN 1.6094379124341 CHS  GSB M2</v>
      </c>
    </row>
    <row r="26" spans="1:12">
      <c r="A26" t="s">
        <v>4168</v>
      </c>
      <c r="B26" s="143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42" t="str">
        <f t="shared" si="0"/>
        <v>0.2 ENTER LOG10 0.698970004336019 CHS  GSB M2</v>
      </c>
    </row>
    <row r="27" spans="1:12">
      <c r="A27" t="s">
        <v>4169</v>
      </c>
      <c r="B27" s="142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42" t="str">
        <f t="shared" si="0"/>
        <v>0.2 EXIT 3 LOGXY 1.46497352071793 CHS  GSB M2</v>
      </c>
    </row>
    <row r="28" spans="1:12">
      <c r="A28" t="s">
        <v>4170</v>
      </c>
      <c r="B28" s="143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42" t="str">
        <f t="shared" si="0"/>
        <v>0.2 ENTER 1/X 5 GSB M2</v>
      </c>
    </row>
    <row r="29" spans="1:12">
      <c r="A29" t="s">
        <v>4171</v>
      </c>
      <c r="B29" s="142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42" t="str">
        <f t="shared" si="0"/>
        <v>16.8 COS ARCCOS STO 10 16.8 GSB M2</v>
      </c>
    </row>
    <row r="30" spans="1:12">
      <c r="A30" t="s">
        <v>4172</v>
      </c>
      <c r="B30" s="142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42" t="str">
        <f t="shared" si="0"/>
        <v>16.8 COSH ARCCOSH STO 11 16.8 GSB M2</v>
      </c>
    </row>
    <row r="31" spans="1:12">
      <c r="A31" t="s">
        <v>4173</v>
      </c>
      <c r="B31" s="142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42" t="str">
        <f t="shared" si="0"/>
        <v>16.8 SIN ARCSIN STO 12 16.8 GSB M2</v>
      </c>
    </row>
    <row r="32" spans="1:12">
      <c r="A32" t="s">
        <v>4174</v>
      </c>
      <c r="B32" s="142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42" t="str">
        <f t="shared" si="0"/>
        <v>16.8 SINH ARCSINH STO 13 16.8 GSB M2</v>
      </c>
    </row>
    <row r="33" spans="1:12">
      <c r="A33" t="s">
        <v>4175</v>
      </c>
      <c r="B33" s="142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42" t="str">
        <f t="shared" si="0"/>
        <v>16.8 TAN ARCTAN STO 14 16.8 GSB M2</v>
      </c>
    </row>
    <row r="34" spans="1:12">
      <c r="A34" t="s">
        <v>4176</v>
      </c>
      <c r="B34" s="142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42" t="str">
        <f t="shared" si="0"/>
        <v>16.8 TANH ARCTANH STO 15 16.8 GSB M2</v>
      </c>
    </row>
    <row r="35" spans="1:12">
      <c r="A35" t="s">
        <v>4177</v>
      </c>
      <c r="B35" t="s">
        <v>4231</v>
      </c>
      <c r="H35" t="str">
        <f t="shared" si="1"/>
        <v xml:space="preserve"> GSB M2</v>
      </c>
      <c r="L35" s="142" t="str">
        <f t="shared" si="0"/>
        <v/>
      </c>
    </row>
    <row r="36" spans="1:12">
      <c r="A36" t="s">
        <v>3048</v>
      </c>
      <c r="B36" t="s">
        <v>4231</v>
      </c>
      <c r="H36" t="str">
        <f t="shared" si="1"/>
        <v xml:space="preserve"> GSB M2</v>
      </c>
      <c r="L36" s="142" t="str">
        <f t="shared" ref="L36:L67" si="2">IF(B36="DONE","",B36&amp;" "&amp;H36)</f>
        <v/>
      </c>
    </row>
    <row r="37" spans="1:12">
      <c r="A37" t="s">
        <v>4178</v>
      </c>
      <c r="B37" t="s">
        <v>4231</v>
      </c>
      <c r="H37" t="str">
        <f t="shared" si="1"/>
        <v xml:space="preserve"> GSB M2</v>
      </c>
      <c r="L37" s="142" t="str">
        <f t="shared" si="2"/>
        <v/>
      </c>
    </row>
    <row r="38" spans="1:12">
      <c r="A38" t="s">
        <v>3046</v>
      </c>
      <c r="B38" t="s">
        <v>4231</v>
      </c>
      <c r="H38" t="str">
        <f t="shared" si="1"/>
        <v xml:space="preserve"> GSB M2</v>
      </c>
      <c r="L38" s="142" t="str">
        <f t="shared" si="2"/>
        <v/>
      </c>
    </row>
    <row r="39" spans="1:12">
      <c r="A39" t="s">
        <v>4179</v>
      </c>
      <c r="B39" t="s">
        <v>4231</v>
      </c>
      <c r="H39" t="str">
        <f t="shared" si="1"/>
        <v xml:space="preserve"> GSB M2</v>
      </c>
      <c r="L39" s="142" t="str">
        <f t="shared" si="2"/>
        <v/>
      </c>
    </row>
    <row r="40" spans="1:12">
      <c r="A40" t="s">
        <v>3047</v>
      </c>
      <c r="B40" t="s">
        <v>4231</v>
      </c>
      <c r="H40" t="str">
        <f t="shared" si="1"/>
        <v xml:space="preserve"> GSB M2</v>
      </c>
      <c r="L40" s="142" t="str">
        <f t="shared" si="2"/>
        <v/>
      </c>
    </row>
    <row r="41" spans="1:12">
      <c r="A41" t="s">
        <v>4180</v>
      </c>
      <c r="B41" t="s">
        <v>4218</v>
      </c>
      <c r="E41">
        <v>1</v>
      </c>
      <c r="F41">
        <v>2</v>
      </c>
      <c r="H41" t="str">
        <f t="shared" si="1"/>
        <v>2 GSB M2</v>
      </c>
      <c r="L41" s="142" t="str">
        <f t="shared" si="2"/>
        <v>0.2 CEIL 0.9 CEIL + 2 GSB M2</v>
      </c>
    </row>
    <row r="42" spans="1:12">
      <c r="A42" t="s">
        <v>4181</v>
      </c>
      <c r="B42" t="s">
        <v>4219</v>
      </c>
      <c r="E42">
        <v>1</v>
      </c>
      <c r="F42">
        <v>2</v>
      </c>
      <c r="H42" t="str">
        <f t="shared" si="1"/>
        <v>2 GSB M2</v>
      </c>
      <c r="L42" s="142" t="str">
        <f t="shared" si="2"/>
        <v>1.2 FLOOR 1.9 FLOOR + 2 GSB M2</v>
      </c>
    </row>
    <row r="43" spans="1:12">
      <c r="A43" t="s">
        <v>4182</v>
      </c>
      <c r="B43" t="s">
        <v>4317</v>
      </c>
      <c r="E43">
        <v>1</v>
      </c>
      <c r="F43">
        <v>6</v>
      </c>
      <c r="H43" t="str">
        <f t="shared" si="1"/>
        <v>6 GSB M2</v>
      </c>
      <c r="L43" s="142" t="str">
        <f t="shared" si="2"/>
        <v>54 EXIT 24 GCD STO 22 6 GSB M2</v>
      </c>
    </row>
    <row r="44" spans="1:12">
      <c r="A44" t="s">
        <v>4183</v>
      </c>
      <c r="B44" t="s">
        <v>4220</v>
      </c>
      <c r="E44">
        <v>1</v>
      </c>
      <c r="F44">
        <v>12</v>
      </c>
      <c r="H44" t="str">
        <f t="shared" si="1"/>
        <v>12 GSB M2</v>
      </c>
      <c r="L44" s="142" t="str">
        <f t="shared" si="2"/>
        <v>4 EXIT 6 LCM 12 GSB M2</v>
      </c>
    </row>
    <row r="45" spans="1:12">
      <c r="A45" t="s">
        <v>4184</v>
      </c>
      <c r="B45" t="s">
        <v>4221</v>
      </c>
      <c r="E45">
        <v>1</v>
      </c>
      <c r="F45">
        <v>3</v>
      </c>
      <c r="H45" t="str">
        <f t="shared" si="1"/>
        <v>3 GSB M2</v>
      </c>
      <c r="L45" s="142" t="str">
        <f t="shared" si="2"/>
        <v>3.14159265 IP 3 GSB M2</v>
      </c>
    </row>
    <row r="46" spans="1:12">
      <c r="A46" t="s">
        <v>4185</v>
      </c>
      <c r="B46" t="s">
        <v>4222</v>
      </c>
      <c r="E46">
        <v>1</v>
      </c>
      <c r="F46">
        <f>0.14159265</f>
        <v>0.14159264999999999</v>
      </c>
      <c r="H46" t="str">
        <f t="shared" si="1"/>
        <v>0.14159265 GSB M2</v>
      </c>
      <c r="L46" s="142" t="str">
        <f t="shared" si="2"/>
        <v>3.14159265 FP 0.14159265 GSB M2</v>
      </c>
    </row>
    <row r="47" spans="1:12">
      <c r="A47" t="s">
        <v>4186</v>
      </c>
      <c r="B47" t="s">
        <v>4223</v>
      </c>
      <c r="E47">
        <v>1</v>
      </c>
      <c r="F47">
        <v>12</v>
      </c>
      <c r="H47" t="str">
        <f t="shared" si="1"/>
        <v>12 GSB M2</v>
      </c>
      <c r="L47" s="142" t="str">
        <f t="shared" si="2"/>
        <v>3 EXIT 4 + 5 EXIT + 12 GSB M2</v>
      </c>
    </row>
    <row r="48" spans="1:12">
      <c r="A48" t="s">
        <v>4147</v>
      </c>
      <c r="B48" t="s">
        <v>4224</v>
      </c>
      <c r="E48">
        <v>1</v>
      </c>
      <c r="F48">
        <v>-6</v>
      </c>
      <c r="H48" t="str">
        <f t="shared" si="1"/>
        <v>6 CHS  GSB M2</v>
      </c>
      <c r="L48" s="142" t="str">
        <f t="shared" si="2"/>
        <v>3 ENTER 4 - 5 EXIT - 6 CHS  GSB M2</v>
      </c>
    </row>
    <row r="49" spans="1:12">
      <c r="A49" t="s">
        <v>4187</v>
      </c>
      <c r="B49" t="s">
        <v>4231</v>
      </c>
      <c r="H49" t="str">
        <f t="shared" si="1"/>
        <v xml:space="preserve"> GSB M2</v>
      </c>
      <c r="L49" s="142" t="str">
        <f t="shared" si="2"/>
        <v/>
      </c>
    </row>
    <row r="50" spans="1:12">
      <c r="A50" t="s">
        <v>4188</v>
      </c>
      <c r="B50" s="14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42" t="str">
        <f t="shared" si="2"/>
        <v>5 EXIT 2 IDIV 2 GSB M2</v>
      </c>
    </row>
    <row r="51" spans="1:12">
      <c r="A51" t="s">
        <v>4189</v>
      </c>
      <c r="B51" s="14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42" t="str">
        <f t="shared" si="2"/>
        <v>5 EXIT 2 MOD 1 GSB M2</v>
      </c>
    </row>
    <row r="52" spans="1:12">
      <c r="A52" t="s">
        <v>4190</v>
      </c>
      <c r="B52" s="14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42" t="str">
        <f t="shared" si="2"/>
        <v>5 EXIT 2 MAX 5 GSB M2</v>
      </c>
    </row>
    <row r="53" spans="1:12">
      <c r="A53" t="s">
        <v>4191</v>
      </c>
      <c r="B53" s="14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42" t="str">
        <f t="shared" si="2"/>
        <v>5 EXIT 2 MIN 2 GSB M2</v>
      </c>
    </row>
    <row r="54" spans="1:12">
      <c r="A54" t="s">
        <v>2864</v>
      </c>
      <c r="B54" t="s">
        <v>4231</v>
      </c>
      <c r="H54" t="str">
        <f t="shared" si="1"/>
        <v xml:space="preserve"> GSB M2</v>
      </c>
      <c r="L54" s="142" t="str">
        <f t="shared" si="2"/>
        <v/>
      </c>
    </row>
    <row r="55" spans="1:12">
      <c r="A55" t="s">
        <v>4192</v>
      </c>
      <c r="B55" s="142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42" t="str">
        <f t="shared" si="2"/>
        <v>201 NEXTP 211 GSB M2</v>
      </c>
    </row>
    <row r="56" spans="1:12">
      <c r="A56" t="s">
        <v>4193</v>
      </c>
      <c r="B56" s="142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42" t="str">
        <f t="shared" si="2"/>
        <v>5 X! 120 GSB M2</v>
      </c>
    </row>
    <row r="57" spans="1:12">
      <c r="A57" t="s">
        <v>4194</v>
      </c>
      <c r="B57" t="s">
        <v>4231</v>
      </c>
      <c r="H57" t="str">
        <f t="shared" si="1"/>
        <v xml:space="preserve"> GSB M2</v>
      </c>
      <c r="L57" s="142" t="str">
        <f t="shared" si="2"/>
        <v/>
      </c>
    </row>
    <row r="58" spans="1:12">
      <c r="A58" t="s">
        <v>4195</v>
      </c>
      <c r="B58" s="142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42" t="str">
        <f t="shared" si="2"/>
        <v>RAD 0.2 &gt;DEG &gt;REAL 0.2 GSB M2</v>
      </c>
    </row>
    <row r="59" spans="1:12">
      <c r="A59" t="s">
        <v>4196</v>
      </c>
      <c r="B59" s="142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42" t="str">
        <f t="shared" si="2"/>
        <v>DEG 20 &gt;RAD &gt;REAL 0.349065850398866 GSB M2</v>
      </c>
    </row>
    <row r="60" spans="1:12">
      <c r="A60" t="s">
        <v>4197</v>
      </c>
      <c r="B60" s="142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42" t="str">
        <f t="shared" si="2"/>
        <v>20 D&gt;R &gt;REAL 0.349065850398866 GSB M2</v>
      </c>
    </row>
    <row r="61" spans="1:12">
      <c r="A61" t="s">
        <v>4198</v>
      </c>
      <c r="B61" s="142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42" t="str">
        <f t="shared" si="2"/>
        <v>20 R&gt;D &gt;REAL 1145.91559026165 GSB M2</v>
      </c>
    </row>
    <row r="62" spans="1:12">
      <c r="A62" t="s">
        <v>4199</v>
      </c>
      <c r="B62" t="s">
        <v>4199</v>
      </c>
      <c r="E62">
        <v>1</v>
      </c>
      <c r="F62">
        <v>299792458</v>
      </c>
      <c r="H62" t="str">
        <f t="shared" si="1"/>
        <v>299792458 GSB M2</v>
      </c>
      <c r="L62" s="142" t="str">
        <f t="shared" si="2"/>
        <v>c 299792458 GSB M2</v>
      </c>
    </row>
    <row r="63" spans="1:12">
      <c r="A63" t="s">
        <v>4200</v>
      </c>
      <c r="B63" s="142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42" t="str">
        <f t="shared" si="2"/>
        <v>RAD 20 SINC 0.0456472625363814 GSB M2</v>
      </c>
    </row>
    <row r="64" spans="1:12">
      <c r="A64" t="s">
        <v>4201</v>
      </c>
      <c r="B64" s="142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42" t="str">
        <f t="shared" si="2"/>
        <v>20 CHS SQRT RE 0 GSB M2</v>
      </c>
    </row>
    <row r="65" spans="1:12">
      <c r="A65" t="s">
        <v>4202</v>
      </c>
      <c r="B65" s="142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42" t="str">
        <f t="shared" si="2"/>
        <v>20 CHS SQRT RE&lt;&gt;IM RE 4.47213595499958 GSB M2</v>
      </c>
    </row>
    <row r="66" spans="1:12">
      <c r="A66" t="s">
        <v>4203</v>
      </c>
      <c r="B66" s="142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42" t="str">
        <f t="shared" si="2"/>
        <v>0.98 E^X-1 1.66445624192942 GSB M2</v>
      </c>
    </row>
    <row r="67" spans="1:12">
      <c r="A67" t="s">
        <v>4204</v>
      </c>
      <c r="B67" s="142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42" t="str">
        <f t="shared" si="2"/>
        <v>0.98 LN(1+X) 0.683096844706444 GSB M2</v>
      </c>
    </row>
    <row r="68" spans="1:12">
      <c r="A68" t="s">
        <v>4205</v>
      </c>
      <c r="B68" s="142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42" t="str">
        <f t="shared" ref="L68:L73" si="3">IF(B68="DONE","",B68&amp;" "&amp;H68)</f>
        <v>FIX 01 0.9811111111 ROUND ALL 00 0.9 GSB M2</v>
      </c>
    </row>
    <row r="69" spans="1:12">
      <c r="A69" t="s">
        <v>4206</v>
      </c>
      <c r="B69" s="142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42" t="str">
        <f t="shared" si="3"/>
        <v>0.98 ROUNDI 1 GSB M2</v>
      </c>
    </row>
    <row r="70" spans="1:12">
      <c r="A70" t="s">
        <v>4312</v>
      </c>
      <c r="B70" t="s">
        <v>4310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42" t="str">
        <f t="shared" si="3"/>
        <v>20 STO 00 INC 00 RCL 00 21 GSB M2</v>
      </c>
    </row>
    <row r="71" spans="1:12">
      <c r="A71" t="s">
        <v>4313</v>
      </c>
      <c r="B71" t="s">
        <v>4311</v>
      </c>
      <c r="E71">
        <v>1</v>
      </c>
      <c r="F71">
        <v>19</v>
      </c>
      <c r="H71" t="str">
        <f t="shared" si="4"/>
        <v>19 GSB M2</v>
      </c>
      <c r="L71" s="142" t="str">
        <f t="shared" si="3"/>
        <v>20 STO 00 DEC 00 RCL 00 19 GSB M2</v>
      </c>
    </row>
    <row r="72" spans="1:12">
      <c r="A72" t="s">
        <v>2877</v>
      </c>
      <c r="B72" t="s">
        <v>4231</v>
      </c>
      <c r="H72" t="str">
        <f t="shared" si="4"/>
        <v xml:space="preserve"> GSB M2</v>
      </c>
      <c r="L72" s="142" t="str">
        <f t="shared" si="3"/>
        <v/>
      </c>
    </row>
    <row r="73" spans="1:12">
      <c r="A73" t="s">
        <v>4232</v>
      </c>
      <c r="B73" t="s">
        <v>4231</v>
      </c>
      <c r="H73" t="str">
        <f t="shared" si="4"/>
        <v xml:space="preserve"> GSB M2</v>
      </c>
      <c r="L73" s="142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abSelected="1" topLeftCell="A219" workbookViewId="0">
      <selection activeCell="A21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5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5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5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5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5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5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5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5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5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5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5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5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5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5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5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5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US_ENABLED  },</v>
      </c>
    </row>
    <row r="33" spans="1:1">
      <c r="A33" s="15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5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5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5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5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5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5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5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5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5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5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5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5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US_ENABLED  },</v>
      </c>
    </row>
    <row r="119" spans="1:1">
      <c r="A119" s="15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5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5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5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5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5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5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5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5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5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SLS_ENABLED   | US_ENABLED  },</v>
      </c>
    </row>
    <row r="1798" spans="1:1">
      <c r="A1798" s="15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SLS_UNCHANGED | US_UNCHANGED},</v>
      </c>
    </row>
    <row r="1800" spans="1:1">
      <c r="A1800" s="15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SLS_UNCHANGED | US_UNCHANGED},</v>
      </c>
    </row>
    <row r="1801" spans="1:1">
      <c r="A1801" s="15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SLS_UNCHANGED | US_UNCHANGED},</v>
      </c>
    </row>
    <row r="1802" spans="1:1">
      <c r="A1802" s="15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SLS_UNCHANGED | US_UNCHANGED},</v>
      </c>
    </row>
    <row r="1803" spans="1:1">
      <c r="A1803" s="15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ITM_USERMODE,                "",                                            STD_SIGMA "+USR",                              (0 &lt;&lt; TAM_MAX_BITS) |     0, CAT_NONE | SLS_UNCHANGED | US_UNCHANGED},</v>
      </c>
    </row>
    <row r="1922" spans="1:1">
      <c r="A1922" s="15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"+CC",                               (0 &lt;&lt; TAM_MAX_BITS) |     0, CAT_NONE | SLS_UNCHANGED | US_UNCHANGED},</v>
      </c>
    </row>
    <row r="1923" spans="1:1">
      <c r="A1923" s="15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-MNU_MyMenu,                 "",                                            STD_SIGMA "+MyM",                              (0 &lt;&lt; TAM_MAX_BITS) |     0, CAT_NONE | SLS_UNCHANGED | US_UNCHANGED},</v>
      </c>
    </row>
    <row r="1924" spans="1:1">
      <c r="A1924" s="15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ITM_SIGMAPLUS,               "",                                            STD_SIGMA "+",                                 (0 &lt;&lt; TAM_MAX_BITS) |     0, CAT_NONE | SLS_UNCHANGED | US_UNCHANGED},//JM USER</v>
      </c>
    </row>
    <row r="1925" spans="1:1">
      <c r="A1925" s="15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ITM_PR,                      "",                                            STD_SIGMA "+PGM",                              (0 &lt;&lt; TAM_MAX_BITS) |     0, CAT_NONE | SLS_UNCHANGED | US_UNCHANGED},//JM USER</v>
      </c>
    </row>
    <row r="1926" spans="1:1">
      <c r="A1926" s="15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ITM_AIM,                     "",                                            STD_SIGMA "+" STD_alpha,                       (0 &lt;&lt; TAM_MAX_BITS) |     0, CAT_NONE | SLS_UNCHANGED | US_UNCHANGED},</v>
      </c>
    </row>
    <row r="1927" spans="1:1">
      <c r="A1927" s="15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fnGetSigmaAssignToX,          NOPARAM,                     "",                                            STD_SIGMA "+ toX",                             (0 &lt;&lt; TAM_MAX_BITS) |     0, CAT_NONE | SLS_UNCHANGED | US_UNCHANGED},</v>
      </c>
    </row>
    <row r="1928" spans="1:1">
      <c r="A1928" s="15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fnUserJM,                     JM_ASSIGN,                   "",                                            "ASSIGN",                                      (0 &lt;&lt; TAM_MAX_BITS) |     0, CAT_NONE | SLS_UNCHANGED | US_UNCHANGED},</v>
      </c>
    </row>
    <row r="1929" spans="1:1">
      <c r="A1929" s="15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fnUserJM,                     JM_SEEK_FN,                  "FN" STD_DOT "ASN",                            "FN" STD_DOT "ASN",                            (0 &lt;&lt; TAM_MAX_BITS) |     0, CAT_FNCT | SLS_UNCHANGED | US_UNCHANGED},</v>
      </c>
    </row>
    <row r="1930" spans="1:1">
      <c r="A1930" s="15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1" spans="1:1">
      <c r="A1931" s="15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fnXEQMXXEQ,                   NOPARAM,                     "X.XEQ",                                       "X.XEQ",                                       (0 &lt;&lt; TAM_MAX_BITS) |     0, CAT_NONE | SLS_UNCHANGED | US_UNCHANGED},</v>
      </c>
    </row>
    <row r="1932" spans="1:1">
      <c r="A1932" s="15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USER_ALPHA,                  "",                                            "U" STD_SIGMA STD_DOT STD_alpha,               (0 &lt;&lt; TAM_MAX_BITS) |     0, CAT_NONE | SLS_UNCHANGED | US_UNCHANGED},</v>
      </c>
    </row>
    <row r="1933" spans="1:1">
      <c r="A1933" s="15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USER_GSHFT,                  "",                                            "U" STD_SIGMA STD_DOT "G" STD_DOT "SH",        (0 &lt;&lt; TAM_MAX_BITS) |     0, CAT_NONE | SLS_UNCHANGED | US_UNCHANGED},</v>
      </c>
    </row>
    <row r="1934" spans="1:1">
      <c r="A1934" s="15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fnUserJM,                     USER_CC,                     "",                                            "U" STD_SIGMA STD_DOT "CC",                    (0 &lt;&lt; TAM_MAX_BITS) |     0, CAT_NONE | SLS_UNCHANGED | US_UNCHANGED},</v>
      </c>
    </row>
    <row r="1935" spans="1:1">
      <c r="A1935" s="15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fnUserJM,                     USER_MYM,                    "",                                            "U" STD_SIGMA STD_DOT "MYM",                   (0 &lt;&lt; TAM_MAX_BITS) |     0, CAT_NONE | SLS_UNCHANGED | US_UNCHANGED},</v>
      </c>
    </row>
    <row r="1936" spans="1:1">
      <c r="A1936" s="15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USER_PRGM,                   "",                                            "U" STD_SIGMA STD_DOT "PRGM",                  (0 &lt;&lt; TAM_MAX_BITS) |     0, CAT_NONE | SLS_UNCHANGED | US_UNCHANGED},</v>
      </c>
    </row>
    <row r="1937" spans="1:1">
      <c r="A1937" s="15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USER_USER,                   "",                                            "U" STD_SIGMA STD_DOT "USER",                  (0 &lt;&lt; TAM_MAX_BITS) |     0, CAT_NONE | SLS_UNCHANGED | US_UNCHANGED},</v>
      </c>
    </row>
    <row r="1938" spans="1:1">
      <c r="A1938" s="15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USER_SIGMAPLUS,              "",                                            "U" STD_SIGMA STD_DOT STD_SIGMA "+",           (0 &lt;&lt; TAM_MAX_BITS) |     0, CAT_NONE | SLS_UNCHANGED | US_UNCHANGED},</v>
      </c>
    </row>
    <row r="1939" spans="1:1">
      <c r="A1939" s="15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40" spans="1:1">
      <c r="A1940" s="15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USER_SHIFTS2,                "",                                            "LT SHFT",                                     (0 &lt;&lt; TAM_MAX_BITS) |     0, CAT_NONE | SLS_UNCHANGED | US_UNCHANGED},//J=V43</v>
      </c>
    </row>
    <row r="1941" spans="1:1">
      <c r="A1941" s="15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fnUserJM,                     USER_HOME,                   "",                                            "U" STD_SIGMA STD_DOT "HOME",                  (0 &lt;&lt; TAM_MAX_BITS) |     0, CAT_NONE | SLS_UNCHANGED | US_UNCHANGED},</v>
      </c>
    </row>
    <row r="1942" spans="1:1">
      <c r="A1942" s="15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43" spans="1:1">
      <c r="A1943" s="15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4" spans="1:1">
      <c r="A1944" s="15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5" spans="1:1">
      <c r="A1945" s="15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6" spans="1:1">
      <c r="A1946" s="15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7" spans="1:1">
      <c r="A1947" s="15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"I",                                           STD_SIGMA "+NRM",                              (0 &lt;&lt; TAM_MAX_BITS) |     0, CAT_MENU | SLS_UNCHANGED | US_UNCHANGED},</v>
      </c>
    </row>
    <row r="1948" spans="1:1">
      <c r="A1948" s="15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9" spans="1:1">
      <c r="A1949" s="15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50" spans="1:1">
      <c r="A1950" s="15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51" spans="1:1">
      <c r="A1951" s="15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itemToBeCoded,                NOPARAM,                     "XEQM",                                        "XEQM",                                        (0 &lt;&lt; TAM_MAX_BITS) |     0, CAT_MENU | SLS_UNCHANGED | US_UNCHANGED},</v>
      </c>
    </row>
    <row r="1952" spans="1:1">
      <c r="A1952" s="15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53" spans="1:1">
      <c r="A1953" s="15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ITM_T_UP_ARROW,              "",                                            STD_UP_ARROW,                                  (0 &lt;&lt; TAM_MAX_BITS) |     0, CAT_NONE | SLS_UNCHANGED | US_UNCHANGED},</v>
      </c>
    </row>
    <row r="1954" spans="1:1">
      <c r="A1954" s="15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"KEYS",                                        "KEYS",                                        (0 &lt;&lt; TAM_MAX_BITS) |     0, CAT_MENU | SLS_UNCHANGED | US_UNCHANGED},</v>
      </c>
    </row>
    <row r="1955" spans="1:1">
      <c r="A1955" s="15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fnT_ARROW,                    ITM_T_DOWN_ARROW,            "",                                            STD_DOWN_ARROW,                                (0 &lt;&lt; TAM_MAX_BITS) |     0, CAT_NONE | SLS_UNCHANGED | US_UNCHANGED},</v>
      </c>
    </row>
    <row r="1956" spans="1:1">
      <c r="A1956" s="15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fnT_ARROW,                    ITM_T_HOME,                  "",                                            "HOME",                                        (0 &lt;&lt; TAM_MAX_BITS) |     0, CAT_NONE | SLS_UNCHANGED | US_UNCHANGED},</v>
      </c>
    </row>
    <row r="1957" spans="1:1">
      <c r="A1957" s="15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fnT_ARROW,                    ITM_T_END,                   "",                                            "END",                                         (0 &lt;&lt; TAM_MAX_BITS) |     0, CAT_NONE | SLS_UNCHANGED | US_UNCHANGED},</v>
      </c>
    </row>
    <row r="1958" spans="1:1">
      <c r="A1958" s="15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itemToBeCoded,                NOPARAM,                     "I",                                           STD_SIGMA "+U&amp;N",                              (0 &lt;&lt; TAM_MAX_BITS) |     0, CAT_MENU | SLS_UNCHANGED | US_UNCHANGED},//J=V43</v>
      </c>
    </row>
    <row r="1959" spans="1:1">
      <c r="A1959" s="15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itemToBeCoded,                NOPARAM,                     "T.EDIT",                                      "T.EDIT",                                      (0 &lt;&lt; TAM_MAX_BITS) |     0, CAT_MENU | SLS_ENABLED   | US_UNCHANGED},</v>
      </c>
    </row>
    <row r="1960" spans="1:1">
      <c r="A1960" s="15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itemToBeCoded,                NOPARAM,                     "XXEQ",                                        "XXEQ",                                        (0 &lt;&lt; TAM_MAX_BITS) |     0, CAT_MENU | SLS_ENABLED   | US_UNCHANGED},</v>
      </c>
    </row>
    <row r="1961" spans="1:1">
      <c r="A1961" s="15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fnRange,                      NOPARAM,                     "",                                            "RNG",                                         (0 &lt;&lt; TAM_MAX_BITS) |     0, CAT_NONE | SLS_ENABLED   | US_ENABLED  },</v>
      </c>
    </row>
    <row r="1962" spans="1:1">
      <c r="A1962" s="15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63" spans="1:1">
      <c r="A1963" s="15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CU_I,                        "",                                            "CPXi",                                        (0 &lt;&lt; TAM_MAX_BITS) |     0, CAT_NONE | SLS_UNCHANGED | US_UNCHANGED},</v>
      </c>
    </row>
    <row r="1964" spans="1:1">
      <c r="A1964" s="15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fnSetSetJM,                   CU_J,                        "",                                            "CPXj",                                        (0 &lt;&lt; TAM_MAX_BITS) |     0, CAT_NONE | SLS_UNCHANGED | US_UNCHANGED},</v>
      </c>
    </row>
    <row r="1965" spans="1:1">
      <c r="A1965" s="15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SS_4,                        "",                                            "SSIZE4",                                      (0 &lt;&lt; TAM_MAX_BITS) |     0, CAT_NONE | SLS_UNCHANGED | US_UNCHANGED},</v>
      </c>
    </row>
    <row r="1966" spans="1:1">
      <c r="A1966" s="15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SS_8,                        "",                                            "SSIZE8",                                      (0 &lt;&lt; TAM_MAX_BITS) |     0, CAT_NONE | SLS_UNCHANGED | US_UNCHANGED},</v>
      </c>
    </row>
    <row r="1967" spans="1:1">
      <c r="A1967" s="15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JC_BSR,                      "",                                            "SPCRES",                                      (0 &lt;&lt; TAM_MAX_BITS) |     0, CAT_NONE | SLS_UNCHANGED | US_UNCHANGED},</v>
      </c>
    </row>
    <row r="1968" spans="1:1">
      <c r="A1968" s="15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9" spans="1:1">
      <c r="A1969" s="15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70" spans="1:1">
      <c r="A1970" s="15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71" spans="1:1">
      <c r="A1971" s="15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PS_CROSS,                    "",                                            "MULT" STD_CROSS,                              (0 &lt;&lt; TAM_MAX_BITS) |     0, CAT_NONE | SLS_UNCHANGED | US_UNCHANGED},</v>
      </c>
    </row>
    <row r="1972" spans="1:1">
      <c r="A1972" s="15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PS_DOT,                      "",                                            "MULT" STD_DOT,                                (0 &lt;&lt; TAM_MAX_BITS) |     0, CAT_NONE | SLS_UNCHANGED | US_UNCHANGED},</v>
      </c>
    </row>
    <row r="1973" spans="1:1">
      <c r="A1973" s="15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4" spans="1:1">
      <c r="A1974" s="15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5" spans="1:1">
      <c r="A1975" s="15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6" spans="1:1">
      <c r="A1976" s="15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7" spans="1:1">
      <c r="A1977" s="15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8" spans="1:1">
      <c r="A1978" s="15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9" spans="1:1">
      <c r="A1979" s="15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fnT_ARROW,                    ITM_T_LEFT_ARROW,            "",                                            STD_LEFT_ARROW,                                (0 &lt;&lt; TAM_MAX_BITS) |     0, CAT_NONE | SLS_UNCHANGED | US_UNCHANGED},</v>
      </c>
    </row>
    <row r="1980" spans="1:1">
      <c r="A1980" s="15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fnT_ARROW,                    ITM_T_RIGHT_ARROW,           "",                                            STD_RIGHT_ARROW,                               (0 &lt;&lt; TAM_MAX_BITS) |     0, CAT_NONE | SLS_UNCHANGED | US_UNCHANGED},</v>
      </c>
    </row>
    <row r="1981" spans="1:1">
      <c r="A1981" s="15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fnT_ARROW,                    ITM_T_LLEFT_ARROW,           "",                                            STD_LEFT_ARROW STD_LEFT_ARROW,                 (0 &lt;&lt; TAM_MAX_BITS) |     0, CAT_NONE | SLS_UNCHANGED | US_UNCHANGED},</v>
      </c>
    </row>
    <row r="1982" spans="1:1">
      <c r="A1982" s="15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fnT_ARROW,                    ITM_T_RRIGHT_ARROW,          "",                                            STD_RIGHT_ARROW STD_RIGHT_ARROW,               (0 &lt;&lt; TAM_MAX_BITS) |     0, CAT_NONE | SLS_UNCHANGED | US_UNCHANGED},</v>
      </c>
    </row>
    <row r="1983" spans="1:1">
      <c r="A1983" s="15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fnXEQNEW,                     NOPARAM,                     "",                                            "X.NEW",                                       (0 &lt;&lt; TAM_MAX_BITS) |     0, CAT_NONE | SLS_ENABLED   | US_UNCHANGED},</v>
      </c>
    </row>
    <row r="1984" spans="1:1">
      <c r="A1984" s="15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fnXEQMEDIT,                   NOPARAM,                     "X.EDIT",                                      "X.EDIT",                                      (0 &lt;&lt; TAM_MAX_BITS) |     0, CAT_NONE | SLS_ENABLED   | US_UNCHANGED},</v>
      </c>
    </row>
    <row r="1985" spans="1:1">
      <c r="A1985" s="15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6" spans="1:1">
      <c r="A1986" s="15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amDegree,                    STD_RIGHT_DOUBLE_ANGLE "DEG",                  STD_RIGHT_DOUBLE_ANGLE "DEG",                  (0 &lt;&lt; TAM_MAX_BITS) |     0, CAT_FNCT | SLS_ENABLED   | US_ENABLED  },</v>
      </c>
    </row>
    <row r="1987" spans="1:1">
      <c r="A1987" s="15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amDMS /*#JM#*/,              STD_RIGHT_DOUBLE_ANGLE "D.MS",                 STD_RIGHT_DOUBLE_ANGLE "D.MS",                 (0 &lt;&lt; TAM_MAX_BITS) |     0, CAT_FNCT | SLS_ENABLED   | US_ENABLED  },</v>
      </c>
    </row>
    <row r="1988" spans="1:1">
      <c r="A1988" s="15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fnAngularModeJM,              amGrad,                      STD_RIGHT_DOUBLE_ANGLE "GRAD",                 STD_RIGHT_DOUBLE_ANGLE "GRAD",                 (0 &lt;&lt; TAM_MAX_BITS) |     0, CAT_FNCT | SLS_ENABLED   | US_ENABLED  },</v>
      </c>
    </row>
    <row r="1989" spans="1:1">
      <c r="A1989" s="15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fnAngularModeJM,              amMultPi,                    STD_RIGHT_DOUBLE_ANGLE "MUL" STD_pi,           STD_RIGHT_DOUBLE_ANGLE "MUL" STD_pi,           (0 &lt;&lt; TAM_MAX_BITS) |     0, CAT_FNCT | SLS_ENABLED   | US_ENABLED  },</v>
      </c>
    </row>
    <row r="1990" spans="1:1">
      <c r="A1990" s="15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fnAngularModeJM,              amRadian,                    STD_RIGHT_DOUBLE_ANGLE "RAD",                  STD_RIGHT_DOUBLE_ANGLE "RAD",                  (0 &lt;&lt; TAM_MAX_BITS) |     0, CAT_FNCT | SLS_ENABLED   | US_ENABLED  },</v>
      </c>
    </row>
    <row r="1991" spans="1:1">
      <c r="A1991" s="15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fnAngularModeJM,              TM_HMS,                      STD_RIGHT_DOUBLE_ANGLE "H.MS",                 STD_RIGHT_DOUBLE_ANGLE "h.ms",                 (0 &lt;&lt; TAM_MAX_BITS) |     0, CAT_FNCT | SLS_ENABLED   | US_ENABLED  },</v>
      </c>
    </row>
    <row r="1992" spans="1:1">
      <c r="A1992" s="15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93" spans="1:1">
      <c r="A1993" s="15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4" spans="1:1">
      <c r="A1994" s="15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5" spans="1:1">
      <c r="A1995" s="15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6" spans="1:1">
      <c r="A1996" s="15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7" spans="1:1">
      <c r="A1997" s="15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8" spans="1:1">
      <c r="A1998" s="15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9" spans="1:1">
      <c r="A1999" s="15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2000" spans="1:1">
      <c r="A2000" s="15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2001" spans="1:1">
      <c r="A2001" s="15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2002" spans="1:1">
      <c r="A2002" s="15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2003" spans="1:1">
      <c r="A2003" s="15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4" spans="1:1">
      <c r="A2004" s="15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5" spans="1:1">
      <c r="A2005" s="15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6" spans="1:1">
      <c r="A2006" s="15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7" spans="1:1">
      <c r="A2007" s="15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8" spans="1:1">
      <c r="A2008" s="15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9" spans="1:1">
      <c r="A2009" s="15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10" spans="1:1">
      <c r="A2010" s="15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11" spans="1:1">
      <c r="A2011" s="15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12" spans="1:1">
      <c r="A2012" s="15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13" spans="1:1">
      <c r="A2013" s="15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4" spans="1:1">
      <c r="A2014" s="15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5" spans="1:1">
      <c r="A2015" s="15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6" spans="1:1">
      <c r="A2016" s="15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7" spans="1:1">
      <c r="A2017" s="15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8" spans="1:1">
      <c r="A2018" s="15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9" spans="1:1">
      <c r="A2019" s="15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20" spans="1:1">
      <c r="A2020" s="15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21" spans="1:1">
      <c r="A2021" s="15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22" spans="1:1">
      <c r="A2022" s="15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23" spans="1:1">
      <c r="A2023" s="15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4" spans="1:1">
      <c r="A2024" s="15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5" spans="1:1">
      <c r="A2025" s="15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6" spans="1:1">
      <c r="A2026" s="15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7" spans="1:1">
      <c r="A2027" s="15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8" spans="1:1">
      <c r="A2028" s="15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fnXEQMSAVE,                   TM_VALUE,                    "",                                            "X.SAVE",                                      (1 &lt;&lt; TAM_MAX_BITS) |    18, CAT_NONE | SLS_ENABLED   | US_UNCHANGED},</v>
      </c>
    </row>
    <row r="2029" spans="1:1">
      <c r="A2029" s="15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fnXEQMLOAD,                   TM_VALUE,                    "",                                            "X.LOAD",                                      (1 &lt;&lt; TAM_MAX_BITS) |    18, CAT_NONE | SLS_ENABLED   | US_ENABLED  },</v>
      </c>
    </row>
    <row r="2030" spans="1:1">
      <c r="A2030" s="15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31" spans="1:1">
      <c r="A2031" s="15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32" spans="1:1">
      <c r="A2032" s="15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33" spans="1:1">
      <c r="A2033" s="15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4" spans="1:1">
      <c r="A2034" s="15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5" spans="1:1">
      <c r="A2035" s="15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6" spans="1:1">
      <c r="A2036" s="15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7" spans="1:1">
      <c r="A2037" s="15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8" spans="1:1">
      <c r="A2038" s="15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9" spans="1:1">
      <c r="A2039" s="15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40" spans="1:1">
      <c r="A2040" s="15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41" spans="1:1">
      <c r="A2041" s="15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42" spans="1:1">
      <c r="A2042" s="15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43" spans="1:1">
      <c r="A2043" s="15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4" spans="1:1">
      <c r="A2044" s="15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5" spans="1:1">
      <c r="A2045" s="15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6" spans="1:1">
      <c r="A2046" s="15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7" spans="1:1">
      <c r="A2047" s="15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8" spans="1:1">
      <c r="A2048" s="15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9" spans="1:1">
      <c r="A2049" s="15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50" spans="1:1">
      <c r="A2050" s="15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51" spans="1:1">
      <c r="A2051" s="15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52" spans="1:1">
      <c r="A2052" s="15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53" spans="1:1">
      <c r="A2053" s="15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fnPlotLS,                     NOPARAM,                     "PLOTLS",                                      "PLOTLS",                                      (0 &lt;&lt; TAM_MAX_BITS) |     0, CAT_FNCT | SLS_UNCHANGED | US_UNCHANGED},</v>
      </c>
    </row>
    <row r="2054" spans="1:1">
      <c r="A2054" s="15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5" spans="1:1">
      <c r="A2055" s="15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6" spans="1:1">
      <c r="A2056" s="15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7" spans="1:1">
      <c r="A2057" s="15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8" spans="1:1">
      <c r="A2058" s="15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9" spans="1:1">
      <c r="A2059" s="15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fnPx,                         NOPARAM,                     "",                                            "MAGN.X",                                      (0 &lt;&lt; TAM_MAX_BITS) |     0, CAT_NONE | SLS_UNCHANGED | US_UNCHANGED},</v>
      </c>
    </row>
    <row r="2060" spans="1:1">
      <c r="A2060" s="15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fnPy,                         NOPARAM,                     "",                                            "MAGN.Y",                                      (0 &lt;&lt; TAM_MAX_BITS) |     0, CAT_NONE | SLS_UNCHANGED | US_UNCHANGED},</v>
      </c>
    </row>
    <row r="2061" spans="1:1">
      <c r="A2061" s="15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9,                           "",                                            "SOLV2",                                       (0 &lt;&lt; TAM_MAX_BITS) |     0, CAT_NONE | SLS_UNCHANGED | US_UNCHANGED},</v>
      </c>
    </row>
    <row r="2062" spans="1:1">
      <c r="A2062" s="15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10,                          "",                                            "SOLV3",                                       (0 &lt;&lt; TAM_MAX_BITS) |     0, CAT_NONE | SLS_UNCHANGED | US_UNCHANGED},</v>
      </c>
    </row>
    <row r="2063" spans="1:1">
      <c r="A2063" s="15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11,                          "DEMO1",                                       "DEMO1",                                       (0 &lt;&lt; TAM_MAX_BITS) |     0, CAT_FNCT | SLS_UNCHANGED | US_UNCHANGED},</v>
      </c>
    </row>
    <row r="2064" spans="1:1">
      <c r="A2064" s="15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12,                          "DEMO2",                                       "DEMO2",                                       (0 &lt;&lt; TAM_MAX_BITS) |     0, CAT_FNCT | SLS_UNCHANGED | US_UNCHANGED},</v>
      </c>
    </row>
    <row r="2065" spans="1:1">
      <c r="A2065" s="15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fnGraph,                      13,                          "DEMO3",                                       "DEMO3",                                       (0 &lt;&lt; TAM_MAX_BITS) |     0, CAT_FNCT | SLS_UNCHANGED | US_UNCHANGED},</v>
      </c>
    </row>
    <row r="2066" spans="1:1">
      <c r="A2066" s="15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fnGraph,                      14,                          "DEMO4",                                       "DEMO4",                                       (0 &lt;&lt; TAM_MAX_BITS) |     0, CAT_FNCT | SLS_UNCHANGED | US_UNCHANGED},</v>
      </c>
    </row>
    <row r="2067" spans="1:1">
      <c r="A2067" s="15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fnGraph,                      15,                          "DEMO5",                                       "DEMO5",                                       (0 &lt;&lt; TAM_MAX_BITS) |     0, CAT_FNCT | SLS_UNCHANGED | US_UNCHANGED},</v>
      </c>
    </row>
    <row r="2068" spans="1:1">
      <c r="A2068" s="15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fnGraph,                      16,                          "DEMO6",                                       "DEMO6",                                       (0 &lt;&lt; TAM_MAX_BITS) |     0, CAT_FNCT | SLS_UNCHANGED | US_UNCHANGED},</v>
      </c>
    </row>
    <row r="2069" spans="1:1">
      <c r="A2069" s="15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70" spans="1:1">
      <c r="A2070" s="15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71" spans="1:1">
      <c r="A2071" s="15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72" spans="1:1">
      <c r="A2072" s="15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73" spans="1:1">
      <c r="A2073" s="15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itemToBeCoded,                NOPARAM,                     "PLOTMNU",                                     "PLOTMNU",                                     (0 &lt;&lt; TAM_MAX_BITS) |     0, CAT_MENU | SLS_UNCHANGED | US_UNCHANGED},</v>
      </c>
    </row>
    <row r="2074" spans="1:1">
      <c r="A2074" s="15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fnSetSetJM,                   JC_NL,                       "",                                            STD_num,                                       (0 &lt;&lt; TAM_MAX_BITS) |     0, CAT_NONE | SLS_UNCHANGED | US_UNCHANGED},</v>
      </c>
    </row>
    <row r="2075" spans="1:1">
      <c r="A2075" s="15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itemToBeCoded,                NOPARAM,                     "",                                            "NLock",                                       (0 &lt;&lt; TAM_MAX_BITS) |     0, CAT_NONE | SLS_UNCHANGED | US_UNCHANGED},</v>
      </c>
    </row>
    <row r="2076" spans="1:1">
      <c r="A2076" s="15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itemToBeCoded,                NOPARAM,                     "",                                            "Nulock",                                      (0 &lt;&lt; TAM_MAX_BITS) |     0, CAT_NONE | SLS_UNCHANGED | US_UNCHANGED},</v>
      </c>
    </row>
    <row r="2077" spans="1:1">
      <c r="A2077" s="15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addItemToBuffer,              ITM_EEXCHR,                  "",                                            STD_SUB_E_OUTLINE,                             (0 &lt;&lt; TAM_MAX_BITS) |     0, CAT_NONE | SLS_UNCHANGED | US_UNCHANGED},</v>
      </c>
    </row>
    <row r="2078" spans="1:1">
      <c r="A2078" s="15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fnClGrf,                      NOPARAM,                     "CLGRF",                                       "CLGRF",                                       (0 &lt;&lt; TAM_MAX_BITS) |     0, CAT_FNCT | SLS_UNCHANGED | US_ENABLED  },</v>
      </c>
    </row>
    <row r="2079" spans="1:1">
      <c r="A2079" s="15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80" spans="1:1">
      <c r="A2080" s="15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81" spans="1:1">
      <c r="A2081" s="15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fnGraph,                      20,                          "X.SOLV",                                      "X.SOLV",                                      (0 &lt;&lt; TAM_MAX_BITS) |     0, CAT_FNCT | SLS_UNCHANGED | US_UNCHANGED},</v>
      </c>
    </row>
    <row r="2082" spans="1:1">
      <c r="A2082" s="15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fnGraph,                      21,                          "X.PLOT",                                      "X.PLOT",                                      (0 &lt;&lt; TAM_MAX_BITS) |     0, CAT_FNCT | SLS_UNCHANGED | US_UNCHANGED},</v>
      </c>
    </row>
    <row r="2083" spans="1:1">
      <c r="A2083" s="15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fnGraph,                      22,                          "X.DEMO",                                      "X.DEMO",                                      (0 &lt;&lt; TAM_MAX_BITS) |     0, CAT_FNCT | SLS_UNCHANGED | US_UNCHANGED},</v>
      </c>
    </row>
    <row r="2084" spans="1:1">
      <c r="A2084" s="15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fnP_All_Regs,                 1,                           "PRN",                                         "PRN",                                         (0 &lt;&lt; TAM_MAX_BITS) |     0, CAT_FNCT | SLS_UNCHANGED | US_UNCHANGED},</v>
      </c>
    </row>
    <row r="2085" spans="1:1">
      <c r="A2085" s="15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fnPlot,                       NOPARAM,                     "PLOTXY",                                      "PLOTXY",                                      (0 &lt;&lt; TAM_MAX_BITS) |     0, CAT_FNCT | SLS_ENABLED   | US_ENABLED  },</v>
      </c>
    </row>
    <row r="2086" spans="1:1">
      <c r="A2086" s="15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fnUserJM,                     USER_DRG,                    "",                                            "U" STD_SIGMA STD_DOT "DRG",                   (0 &lt;&lt; TAM_MAX_BITS) |     0, CAT_NONE | SLS_UNCHANGED | US_UNCHANGED},</v>
      </c>
    </row>
    <row r="2087" spans="1:1">
      <c r="A2087" s="15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itemToBeCoded,                NOPARAM,                     "2038",                                        "2038",                                        (0 &lt;&lt; TAM_MAX_BITS) |     0, CAT_FREE | SLS_ENABLED   | US_ENABLED  },</v>
      </c>
    </row>
    <row r="2088" spans="1:1">
      <c r="A2088" s="15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fnPlotReset,                  NOPARAM,                     "PLTRST",                                      "PLTRST",                                      (0 &lt;&lt; TAM_MAX_BITS) |     0, CAT_FNCT | SLS_ENABLED   | US_ENABLED  },</v>
      </c>
    </row>
    <row r="2089" spans="1:1">
      <c r="A2089" s="15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fnStatDemo0,                  NOPARAM,                     "",                                             "DEMO0"                ,                      (0 &lt;&lt; TAM_MAX_BITS) |     0, CAT_NONE | SLS_ENABLED   | US_ENABLED  },</v>
      </c>
    </row>
    <row r="2090" spans="1:1">
      <c r="A2090" s="15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fnStatDemo1,                  NOPARAM,                     "",                                             "DEMO1"                ,                      (0 &lt;&lt; TAM_MAX_BITS) |     0, CAT_NONE | SLS_ENABLED   | US_ENABLED  },</v>
      </c>
    </row>
    <row r="2091" spans="1:1">
      <c r="A2091" s="15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fnStatDemo2,                  NOPARAM,                     "",                                             "DEMO2"                ,                      (0 &lt;&lt; TAM_MAX_BITS) |     0, CAT_NONE | SLS_ENABLED   | US_ENABLED  },</v>
      </c>
    </row>
    <row r="2092" spans="1:1">
      <c r="A2092" s="15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fnStatDemo105,                NOPARAM,                     "",                                            "DEM105",                                      (0 &lt;&lt; TAM_MAX_BITS) |     0, CAT_NONE | SLS_UNCHANGED | US_UNCHANGED},</v>
      </c>
    </row>
    <row r="2093" spans="1:1">
      <c r="A2093" s="15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fnStatDemo107,                NOPARAM,                     "",                                            "DEM107",                                      (0 &lt;&lt; TAM_MAX_BITS) |     0, CAT_NONE | SLS_UNCHANGED | US_UNCHANGED},</v>
      </c>
    </row>
    <row r="2094" spans="1:1">
      <c r="A2094" s="15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fnStatDemo109,                NOPARAM,                     "",                                            "DEM109",                                      (0 &lt;&lt; TAM_MAX_BITS) |     0, CAT_NONE | SLS_UNCHANGED | US_UNCHANGED},</v>
      </c>
    </row>
    <row r="2095" spans="1:1">
      <c r="A2095" s="15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06" spans="1:1" hidden="1">
      <c r="A2306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07" spans="1:1" hidden="1">
      <c r="A2307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08" spans="1:1" hidden="1">
      <c r="A2308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09" spans="1:1" hidden="1">
      <c r="A2309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0" spans="1:1" hidden="1">
      <c r="A2310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1" spans="1:1" hidden="1">
      <c r="A2311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2" spans="1:1" hidden="1">
      <c r="A2312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3" spans="1:1" hidden="1">
      <c r="A2313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4" spans="1:1" hidden="1">
      <c r="A2314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5" spans="1:1" hidden="1">
      <c r="A2315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6" spans="1:1" hidden="1">
      <c r="A2316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7" spans="1:1" hidden="1">
      <c r="A2317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8" spans="1:1" hidden="1">
      <c r="A2318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9" spans="1:1" hidden="1">
      <c r="A2319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0" spans="1:1" hidden="1">
      <c r="A2320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1" spans="1:1" hidden="1">
      <c r="A2321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2" spans="1:1" hidden="1">
      <c r="A2322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3" spans="1:1" hidden="1">
      <c r="A2323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4" spans="1:1" hidden="1">
      <c r="A2324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5" spans="1:1" hidden="1">
      <c r="A2325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6" spans="1:1" hidden="1">
      <c r="A2326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7" spans="1:1" hidden="1">
      <c r="A2327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8" spans="1:1" hidden="1">
      <c r="A2328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9" spans="1:1" hidden="1">
      <c r="A2329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0" spans="1:1" hidden="1">
      <c r="A2330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1" spans="1:1" hidden="1">
      <c r="A2331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2" spans="1:1" hidden="1">
      <c r="A2332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3" spans="1:1" hidden="1">
      <c r="A2333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4" spans="1:1" hidden="1">
      <c r="A2334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5" spans="1:1" hidden="1">
      <c r="A2335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6" spans="1:1" hidden="1">
      <c r="A2336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7" spans="1:1" hidden="1">
      <c r="A2337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8" spans="1:1" hidden="1">
      <c r="A2338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9" spans="1:1" hidden="1">
      <c r="A2339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0" spans="1:1" hidden="1">
      <c r="A2340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1" spans="1:1" hidden="1">
      <c r="A2341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2" spans="1:1" hidden="1">
      <c r="A2342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3" spans="1:1" hidden="1">
      <c r="A2343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4" spans="1:1" hidden="1">
      <c r="A2344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5" spans="1:1" hidden="1">
      <c r="A2345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6" spans="1:1" hidden="1">
      <c r="A2346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7" spans="1:1" hidden="1">
      <c r="A2347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8" spans="1:1" hidden="1">
      <c r="A2348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9" spans="1:1" hidden="1">
      <c r="A2349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0" spans="1:1" hidden="1">
      <c r="A2350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1" spans="1:1" hidden="1">
      <c r="A2351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2" spans="1:1" hidden="1">
      <c r="A2352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3" spans="1:1" hidden="1">
      <c r="A2353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4" spans="1:1" hidden="1">
      <c r="A2354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5" spans="1:1" hidden="1">
      <c r="A2355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6" spans="1:1" hidden="1">
      <c r="A2356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7" spans="1:1" hidden="1">
      <c r="A2357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8" spans="1:1" hidden="1">
      <c r="A2358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9" spans="1:1" hidden="1">
      <c r="A2359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0" spans="1:1" hidden="1">
      <c r="A2360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1" spans="1:1" hidden="1">
      <c r="A2361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2" spans="1:1" hidden="1">
      <c r="A2362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3" spans="1:1" hidden="1">
      <c r="A2363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4" spans="1:1" hidden="1">
      <c r="A2364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5" spans="1:1" hidden="1">
      <c r="A2365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6" spans="1:1" hidden="1">
      <c r="A2366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7" spans="1:1" hidden="1">
      <c r="A2367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8" spans="1:1" hidden="1">
      <c r="A2368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9" spans="1:1" hidden="1">
      <c r="A2369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0" spans="1:1" hidden="1">
      <c r="A2370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1" spans="1:1" hidden="1">
      <c r="A2371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2" spans="1:1" hidden="1">
      <c r="A2372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3" spans="1:1" hidden="1">
      <c r="A2373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4" spans="1:1" hidden="1">
      <c r="A2374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5" spans="1:1" hidden="1">
      <c r="A2375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6" spans="1:1" hidden="1">
      <c r="A2376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7" spans="1:1" hidden="1">
      <c r="A2377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8" spans="1:1" hidden="1">
      <c r="A2378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9" spans="1:1" hidden="1">
      <c r="A2379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0" spans="1:1" hidden="1">
      <c r="A2380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1" spans="1:1" hidden="1">
      <c r="A2381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2" spans="1:1" hidden="1">
      <c r="A2382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3" spans="1:1" hidden="1">
      <c r="A2383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4" spans="1:1" hidden="1">
      <c r="A2384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5" spans="1:1" hidden="1">
      <c r="A2385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6" spans="1:1" hidden="1">
      <c r="A2386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7" spans="1:1" hidden="1">
      <c r="A2387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8" spans="1:1" hidden="1">
      <c r="A2388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9" spans="1:1" hidden="1">
      <c r="A2389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0" spans="1:1" hidden="1">
      <c r="A2390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1" spans="1:1" hidden="1">
      <c r="A2391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2" spans="1:1" hidden="1">
      <c r="A2392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3" spans="1:1" hidden="1">
      <c r="A2393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4" spans="1:1" hidden="1">
      <c r="A2394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5" spans="1:1" hidden="1">
      <c r="A2395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6" spans="1:1" hidden="1">
      <c r="A2396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7" spans="1:1" hidden="1">
      <c r="A2397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8" spans="1:1" hidden="1">
      <c r="A2398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9" spans="1:1" hidden="1">
      <c r="A2399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0" spans="1:1" hidden="1">
      <c r="A2400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1" spans="1:1" hidden="1">
      <c r="A2401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2" spans="1:1" hidden="1">
      <c r="A2402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3" spans="1:1" hidden="1">
      <c r="A2403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4" spans="1:1" hidden="1">
      <c r="A2404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5" spans="1:1" hidden="1">
      <c r="A2405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6" spans="1:1" hidden="1">
      <c r="A2406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7" spans="1:1" hidden="1">
      <c r="A2407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8" spans="1:1" hidden="1">
      <c r="A2408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9" spans="1:1" hidden="1">
      <c r="A2409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0" spans="1:1" hidden="1">
      <c r="A2410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1" spans="1:1" hidden="1">
      <c r="A2411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2" spans="1:1" hidden="1">
      <c r="A2412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3" spans="1:1" hidden="1">
      <c r="A2413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4" spans="1:1" hidden="1">
      <c r="A2414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5" spans="1:1" hidden="1">
      <c r="A2415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6" spans="1:1" hidden="1">
      <c r="A2416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7" spans="1:1" hidden="1">
      <c r="A2417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8" spans="1:1" hidden="1">
      <c r="A2418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9" spans="1:1" hidden="1">
      <c r="A2419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0" spans="1:1" hidden="1">
      <c r="A2420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1" spans="1:1" hidden="1">
      <c r="A2421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2" spans="1:1" hidden="1">
      <c r="A2422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3" spans="1:1" hidden="1">
      <c r="A2423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4" spans="1:1" hidden="1">
      <c r="A2424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5" spans="1:1" hidden="1">
      <c r="A2425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6" spans="1:1" hidden="1">
      <c r="A2426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7" spans="1:1" hidden="1">
      <c r="A2427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8" spans="1:1" hidden="1">
      <c r="A2428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9" spans="1:1" hidden="1">
      <c r="A2429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0" spans="1:1" hidden="1">
      <c r="A2430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1" spans="1:1" hidden="1">
      <c r="A2431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2" spans="1:1" hidden="1">
      <c r="A2432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3" spans="1:1" hidden="1">
      <c r="A2433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4" spans="1:1" hidden="1">
      <c r="A2434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5" spans="1:1" hidden="1">
      <c r="A2435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6" spans="1:1" hidden="1">
      <c r="A2436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7" spans="1:1" hidden="1">
      <c r="A2437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8" spans="1:1" hidden="1">
      <c r="A2438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9" spans="1:1" hidden="1">
      <c r="A2439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0" spans="1:1" hidden="1">
      <c r="A2440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1" spans="1:1" hidden="1">
      <c r="A2441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2" spans="1:1" hidden="1">
      <c r="A2442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3" spans="1:1" hidden="1">
      <c r="A2443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4" spans="1:1" hidden="1">
      <c r="A2444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5" spans="1:1" hidden="1">
      <c r="A2445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6" spans="1:1" hidden="1">
      <c r="A2446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7" spans="1:1" hidden="1">
      <c r="A2447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8" spans="1:1" hidden="1">
      <c r="A2448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9" spans="1:1" hidden="1">
      <c r="A2449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0" spans="1:1" hidden="1">
      <c r="A2450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1" spans="1:1" hidden="1">
      <c r="A2451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2" spans="1:1" hidden="1">
      <c r="A2452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3" spans="1:1" hidden="1">
      <c r="A2453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4" spans="1:1" hidden="1">
      <c r="A2454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5" spans="1:1" hidden="1">
      <c r="A2455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6" spans="1:1" hidden="1">
      <c r="A2456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7" spans="1:1" hidden="1">
      <c r="A2457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8" spans="1:1" hidden="1">
      <c r="A2458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9" spans="1:1" hidden="1">
      <c r="A2459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0" spans="1:1" hidden="1">
      <c r="A2460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1" spans="1:1" hidden="1">
      <c r="A2461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2" spans="1:1" hidden="1">
      <c r="A2462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3" spans="1:1" hidden="1">
      <c r="A2463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4" spans="1:1" hidden="1">
      <c r="A2464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5" spans="1:1" hidden="1">
      <c r="A2465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6" spans="1:1" hidden="1">
      <c r="A2466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7" spans="1:1" hidden="1">
      <c r="A2467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8" spans="1:1" hidden="1">
      <c r="A2468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9" spans="1:1" hidden="1">
      <c r="A2469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0" spans="1:1" hidden="1">
      <c r="A2470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1" spans="1:1" hidden="1">
      <c r="A2471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2" spans="1:1" hidden="1">
      <c r="A2472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3" spans="1:1" hidden="1">
      <c r="A2473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4" spans="1:1" hidden="1">
      <c r="A2474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5" spans="1:1" hidden="1">
      <c r="A2475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6" spans="1:1" hidden="1">
      <c r="A2476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7" spans="1:1" hidden="1">
      <c r="A2477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8" spans="1:1" hidden="1">
      <c r="A2478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9" spans="1:1" hidden="1">
      <c r="A2479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0" spans="1:1" hidden="1">
      <c r="A2480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1" spans="1:1" hidden="1">
      <c r="A2481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2" spans="1:1" hidden="1">
      <c r="A2482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3" spans="1:1" hidden="1">
      <c r="A2483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4" spans="1:1" hidden="1">
      <c r="A2484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5" spans="1:1" hidden="1">
      <c r="A2485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6" spans="1:1" hidden="1">
      <c r="A2486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7" spans="1:1" hidden="1">
      <c r="A2487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8" spans="1:1" hidden="1">
      <c r="A2488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9" spans="1:1" hidden="1">
      <c r="A2489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0" spans="1:1" hidden="1">
      <c r="A2490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1" spans="1:1" hidden="1">
      <c r="A2491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2" spans="1:1" hidden="1">
      <c r="A2492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3" spans="1:1" hidden="1">
      <c r="A2493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4" spans="1:1" hidden="1">
      <c r="A2494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5" spans="1:1" hidden="1">
      <c r="A2495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6" spans="1:1" hidden="1">
      <c r="A2496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7" spans="1:1" hidden="1">
      <c r="A2497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8" spans="1:1" hidden="1">
      <c r="A2498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9" spans="1:1" hidden="1">
      <c r="A2499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0" spans="1:1" hidden="1">
      <c r="A2500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1" spans="1:1" hidden="1">
      <c r="A2501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2" spans="1:1" hidden="1">
      <c r="A2502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3" spans="1:1" hidden="1">
      <c r="A2503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4" spans="1:1" hidden="1">
      <c r="A2504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5" spans="1:1" hidden="1">
      <c r="A2505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6" spans="1:1" hidden="1">
      <c r="A2506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7" spans="1:1" hidden="1">
      <c r="A2507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8" spans="1:1" hidden="1">
      <c r="A2508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9" spans="1:1" hidden="1">
      <c r="A2509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0" spans="1:1" hidden="1">
      <c r="A2510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1" spans="1:1" hidden="1">
      <c r="A2511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2" spans="1:1" hidden="1">
      <c r="A2512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3" spans="1:1" hidden="1">
      <c r="A2513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4" spans="1:1" hidden="1">
      <c r="A2514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5" spans="1:1" hidden="1">
      <c r="A2515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6" spans="1:1" hidden="1">
      <c r="A2516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7" spans="1:1" hidden="1">
      <c r="A2517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8" spans="1:1" hidden="1">
      <c r="A2518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9" spans="1:1" hidden="1">
      <c r="A2519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0" spans="1:1" hidden="1">
      <c r="A2520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1" spans="1:1" hidden="1">
      <c r="A2521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2" spans="1:1" hidden="1">
      <c r="A2522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3" spans="1:1" hidden="1">
      <c r="A2523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4" spans="1:1" hidden="1">
      <c r="A2524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5" spans="1:1" hidden="1">
      <c r="A2525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6" spans="1:1" hidden="1">
      <c r="A2526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7" spans="1:1" hidden="1">
      <c r="A2527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8" spans="1:1" hidden="1">
      <c r="A2528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9" spans="1:1" hidden="1">
      <c r="A2529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0" spans="1:1" hidden="1">
      <c r="A2530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1" spans="1:1" hidden="1">
      <c r="A2531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2" spans="1:1" hidden="1">
      <c r="A2532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3" spans="1:1" hidden="1">
      <c r="A2533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4" spans="1:1" hidden="1">
      <c r="A2534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5" spans="1:1" hidden="1">
      <c r="A2535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6" spans="1:1" hidden="1">
      <c r="A2536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7" spans="1:1" hidden="1">
      <c r="A2537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8" spans="1:1" hidden="1">
      <c r="A2538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9" spans="1:1" hidden="1">
      <c r="A2539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0" spans="1:1" hidden="1">
      <c r="A2540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1" spans="1:1" hidden="1">
      <c r="A2541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2" spans="1:1" hidden="1">
      <c r="A2542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3" spans="1:1" hidden="1">
      <c r="A2543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4" spans="1:1" hidden="1">
      <c r="A2544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5" spans="1:1" hidden="1">
      <c r="A2545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6" spans="1:1" hidden="1">
      <c r="A2546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7" spans="1:1" hidden="1">
      <c r="A2547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8" spans="1:1" hidden="1">
      <c r="A2548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9" spans="1:1" hidden="1">
      <c r="A2549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0" spans="1:1" hidden="1">
      <c r="A2550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1" spans="1:1" hidden="1">
      <c r="A2551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2" spans="1:1" hidden="1">
      <c r="A2552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3" spans="1:1" hidden="1">
      <c r="A2553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4" spans="1:1" hidden="1">
      <c r="A2554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5" spans="1:1" hidden="1">
      <c r="A2555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6" spans="1:1" hidden="1">
      <c r="A2556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7" spans="1:1" hidden="1">
      <c r="A2557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8" spans="1:1" hidden="1">
      <c r="A2558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9" spans="1:1" hidden="1">
      <c r="A2559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0" spans="1:1" hidden="1">
      <c r="A2560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1" spans="1:1" hidden="1">
      <c r="A2561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2" spans="1:1" hidden="1">
      <c r="A2562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3" spans="1:1" hidden="1">
      <c r="A2563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4" spans="1:1" hidden="1">
      <c r="A2564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5" spans="1:1" hidden="1">
      <c r="A2565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6" spans="1:1" hidden="1">
      <c r="A2566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7" spans="1:1" hidden="1">
      <c r="A2567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8" spans="1:1" hidden="1">
      <c r="A2568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9" spans="1:1" hidden="1">
      <c r="A2569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0" spans="1:1" hidden="1">
      <c r="A2570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1" spans="1:1" hidden="1">
      <c r="A2571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2" spans="1:1" hidden="1">
      <c r="A2572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3" spans="1:1" hidden="1">
      <c r="A2573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4" spans="1:1" hidden="1">
      <c r="A2574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5" spans="1:1" hidden="1">
      <c r="A2575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6" spans="1:1" hidden="1">
      <c r="A2576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7" spans="1:1" hidden="1">
      <c r="A2577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8" spans="1:1" hidden="1">
      <c r="A2578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9" spans="1:1" hidden="1">
      <c r="A2579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0" spans="1:1" hidden="1">
      <c r="A2580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1" spans="1:1" hidden="1">
      <c r="A2581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2" spans="1:1" hidden="1">
      <c r="A2582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3" spans="1:1" hidden="1">
      <c r="A2583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4" spans="1:1" hidden="1">
      <c r="A2584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5" spans="1:1" hidden="1">
      <c r="A2585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6" spans="1:1" hidden="1">
      <c r="A2586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7" spans="1:1" hidden="1">
      <c r="A2587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8" spans="1:1" hidden="1">
      <c r="A2588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9" spans="1:1" hidden="1">
      <c r="A2589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0" spans="1:1" hidden="1">
      <c r="A2590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1" spans="1:1" hidden="1">
      <c r="A2591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2" spans="1:1" hidden="1">
      <c r="A2592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3" spans="1:1" hidden="1">
      <c r="A2593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4" spans="1:1" hidden="1">
      <c r="A2594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5" spans="1:1" hidden="1">
      <c r="A2595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6" spans="1:1" hidden="1">
      <c r="A2596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7" spans="1:1" hidden="1">
      <c r="A2597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8" spans="1:1" hidden="1">
      <c r="A2598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9" spans="1:1" hidden="1">
      <c r="A2599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0" spans="1:1" hidden="1">
      <c r="A2600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1" spans="1:1" hidden="1">
      <c r="A2601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2" spans="1:1" hidden="1">
      <c r="A2602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3" spans="1:1" hidden="1">
      <c r="A2603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4" spans="1:1" hidden="1">
      <c r="A2604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5" spans="1:1" hidden="1">
      <c r="A2605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6" spans="1:1" hidden="1">
      <c r="A2606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7" spans="1:1" hidden="1">
      <c r="A2607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8" spans="1:1" hidden="1">
      <c r="A2608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9" spans="1:1" hidden="1">
      <c r="A2609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0" spans="1:1" hidden="1">
      <c r="A2610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1" spans="1:1" hidden="1">
      <c r="A2611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12" spans="1:1" hidden="1">
      <c r="A2612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13" spans="1:1" hidden="1">
      <c r="A2613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4" spans="1:1" hidden="1">
      <c r="A2614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5" spans="1:1" hidden="1">
      <c r="A2615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6" spans="1:1" hidden="1">
      <c r="A2616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7" spans="1:1" hidden="1">
      <c r="A2617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9" t="s">
        <v>4415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ITM_U_KEY_USER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ITM_U_KEY_USER                1872</v>
      </c>
    </row>
    <row r="1922" spans="1:4">
      <c r="A1922">
        <f t="shared" si="30"/>
        <v>1873</v>
      </c>
      <c r="B1922" t="str">
        <f>VLOOKUP(A1922,SOURCE!B:P,12,0)</f>
        <v>ITM_U_KEY_CC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ITM_U_KEY_CC                  1873</v>
      </c>
    </row>
    <row r="1923" spans="1:4">
      <c r="A1923">
        <f t="shared" si="30"/>
        <v>1874</v>
      </c>
      <c r="B1923" t="str">
        <f>VLOOKUP(A1923,SOURCE!B:P,12,0)</f>
        <v>ITM_U_KEY_MM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ITM_U_KEY_MM                  1874</v>
      </c>
    </row>
    <row r="1924" spans="1:4">
      <c r="A1924">
        <f t="shared" si="30"/>
        <v>1875</v>
      </c>
      <c r="B1924" t="str">
        <f>VLOOKUP(A1924,SOURCE!B:P,12,0)</f>
        <v>ITM_U_KEY_SIGMA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ITM_U_KEY_SIGMA               1875</v>
      </c>
    </row>
    <row r="1925" spans="1:4">
      <c r="A1925">
        <f t="shared" si="30"/>
        <v>1876</v>
      </c>
      <c r="B1925" t="str">
        <f>VLOOKUP(A1925,SOURCE!B:P,12,0)</f>
        <v>ITM_U_KEY_PRGM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ITM_U_KEY_PRGM                1876</v>
      </c>
    </row>
    <row r="1926" spans="1:4">
      <c r="A1926">
        <f t="shared" si="30"/>
        <v>1877</v>
      </c>
      <c r="B1926" t="str">
        <f>VLOOKUP(A1926,SOURCE!B:P,12,0)</f>
        <v>ITM_U_KEY_ALPHA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ITM_U_KEY_ALPHA               1877</v>
      </c>
    </row>
    <row r="1927" spans="1:4">
      <c r="A1927">
        <f t="shared" ref="A1927:A1990" si="31">C1926</f>
        <v>1878</v>
      </c>
      <c r="B1927" t="str">
        <f>VLOOKUP(A1927,SOURCE!B:P,12,0)</f>
        <v>ITM_SH_NORM_E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ITM_SH_NORM_E                 1878</v>
      </c>
    </row>
    <row r="1928" spans="1:4">
      <c r="A1928">
        <f t="shared" si="31"/>
        <v>1879</v>
      </c>
      <c r="B1928" t="str">
        <f>VLOOKUP(A1928,SOURCE!B:P,12,0)</f>
        <v>ITM_JM_ASN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ITM_JM_ASN                    1879</v>
      </c>
    </row>
    <row r="1929" spans="1:4">
      <c r="A1929">
        <f t="shared" si="31"/>
        <v>1880</v>
      </c>
      <c r="B1929" t="str">
        <f>VLOOKUP(A1929,SOURCE!B:P,12,0)</f>
        <v>ITM_JM_SEEK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ITM_JM_SEEK                   1880</v>
      </c>
    </row>
    <row r="1930" spans="1:4">
      <c r="A1930">
        <f t="shared" si="31"/>
        <v>1881</v>
      </c>
      <c r="B1930" t="str">
        <f>VLOOKUP(A1930,SOURCE!B:P,12,0)</f>
        <v>ITM_INP_DEF_43S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ITM_INP_DEF_43S               1881</v>
      </c>
    </row>
    <row r="1931" spans="1:4">
      <c r="A1931">
        <f t="shared" si="31"/>
        <v>1882</v>
      </c>
      <c r="B1931" t="str">
        <f>VLOOKUP(A1931,SOURCE!B:P,12,0)</f>
        <v>ITM_XXEQ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ITM_XXEQ                      1882</v>
      </c>
    </row>
    <row r="1932" spans="1:4">
      <c r="A1932">
        <f t="shared" si="31"/>
        <v>1883</v>
      </c>
      <c r="B1932" t="str">
        <f>VLOOKUP(A1932,SOURCE!B:P,12,0)</f>
        <v>ITM_USER_ALPHA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ITM_USER_ALPHA                1883</v>
      </c>
    </row>
    <row r="1933" spans="1:4">
      <c r="A1933">
        <f t="shared" si="31"/>
        <v>1884</v>
      </c>
      <c r="B1933" t="str">
        <f>VLOOKUP(A1933,SOURCE!B:P,12,0)</f>
        <v>ITM_USER_GSHFT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ITM_USER_GSHFT                1884</v>
      </c>
    </row>
    <row r="1934" spans="1:4">
      <c r="A1934">
        <f t="shared" si="31"/>
        <v>1885</v>
      </c>
      <c r="B1934" t="str">
        <f>VLOOKUP(A1934,SOURCE!B:P,12,0)</f>
        <v>ITM_USER_CC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ITM_USER_CC                   1885</v>
      </c>
    </row>
    <row r="1935" spans="1:4">
      <c r="A1935">
        <f t="shared" si="31"/>
        <v>1886</v>
      </c>
      <c r="B1935" t="str">
        <f>VLOOKUP(A1935,SOURCE!B:P,12,0)</f>
        <v>ITM_USER_MYM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ITM_USER_MYM                  1886</v>
      </c>
    </row>
    <row r="1936" spans="1:4">
      <c r="A1936">
        <f t="shared" si="31"/>
        <v>1887</v>
      </c>
      <c r="B1936" t="str">
        <f>VLOOKUP(A1936,SOURCE!B:P,12,0)</f>
        <v>ITM_USER_PRGM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ITM_USER_PRGM                 1887</v>
      </c>
    </row>
    <row r="1937" spans="1:4">
      <c r="A1937">
        <f t="shared" si="31"/>
        <v>1888</v>
      </c>
      <c r="B1937" t="str">
        <f>VLOOKUP(A1937,SOURCE!B:P,12,0)</f>
        <v>ITM_USER_USER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ITM_USER_USER                 1888</v>
      </c>
    </row>
    <row r="1938" spans="1:4">
      <c r="A1938">
        <f t="shared" si="31"/>
        <v>1889</v>
      </c>
      <c r="B1938" t="str">
        <f>VLOOKUP(A1938,SOURCE!B:P,12,0)</f>
        <v>ITM_USER_SIGMAPLUS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ITM_USER_SIGMAPLUS            1889</v>
      </c>
    </row>
    <row r="1939" spans="1:4">
      <c r="A1939">
        <f t="shared" si="31"/>
        <v>1890</v>
      </c>
      <c r="B1939" t="str">
        <f>VLOOKUP(A1939,SOURCE!B:P,12,0)</f>
        <v>ITM_USER_V43MIN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ITM_USER_V43MIN               1890</v>
      </c>
    </row>
    <row r="1940" spans="1:4">
      <c r="A1940">
        <f t="shared" si="31"/>
        <v>1891</v>
      </c>
      <c r="B1940" t="str">
        <f>VLOOKUP(A1940,SOURCE!B:P,12,0)</f>
        <v>ITM_USER_SHIFTS2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ITM_USER_SHIFTS2              1891</v>
      </c>
    </row>
    <row r="1941" spans="1:4">
      <c r="A1941">
        <f t="shared" si="31"/>
        <v>1892</v>
      </c>
      <c r="B1941" t="str">
        <f>VLOOKUP(A1941,SOURCE!B:P,12,0)</f>
        <v>ITM_USER_HOME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ITM_USER_HOME                 1892</v>
      </c>
    </row>
    <row r="1942" spans="1:4">
      <c r="A1942">
        <f t="shared" si="31"/>
        <v>1893</v>
      </c>
      <c r="B1942" t="str">
        <f>VLOOKUP(A1942,SOURCE!B:P,12,0)</f>
        <v>ITM_USER_WP43S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ITM_USER_WP43S                1893</v>
      </c>
    </row>
    <row r="1943" spans="1:4">
      <c r="A1943">
        <f t="shared" si="31"/>
        <v>1894</v>
      </c>
      <c r="B1943" t="str">
        <f>VLOOKUP(A1943,SOURCE!B:P,12,0)</f>
        <v>ITM_USER_DM42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ITM_USER_DM42                 1894</v>
      </c>
    </row>
    <row r="1944" spans="1:4">
      <c r="A1944">
        <f t="shared" si="31"/>
        <v>1895</v>
      </c>
      <c r="B1944" t="str">
        <f>VLOOKUP(A1944,SOURCE!B:P,12,0)</f>
        <v>ITM_USER_C43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ITM_USER_C43                  1895</v>
      </c>
    </row>
    <row r="1945" spans="1:4">
      <c r="A1945">
        <f t="shared" si="31"/>
        <v>1896</v>
      </c>
      <c r="B1945" t="str">
        <f>VLOOKUP(A1945,SOURCE!B:P,12,0)</f>
        <v>ITM_GET_NORM_E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ITM_GET_NORM_E                1896</v>
      </c>
    </row>
    <row r="1946" spans="1:4">
      <c r="A1946">
        <f t="shared" si="31"/>
        <v>1897</v>
      </c>
      <c r="B1946" t="str">
        <f>VLOOKUP(A1946,SOURCE!B:P,12,0)</f>
        <v>ITM_RESERVE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ITM_RESERVE                   1897</v>
      </c>
    </row>
    <row r="1947" spans="1:4">
      <c r="A1947">
        <f t="shared" si="31"/>
        <v>1898</v>
      </c>
      <c r="B1947" t="str">
        <f>VLOOKUP(A1947,SOURCE!B:P,12,0)</f>
        <v>MNU_ASN_N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MNU_ASN_N                     1898</v>
      </c>
    </row>
    <row r="1948" spans="1:4">
      <c r="A1948">
        <f t="shared" si="31"/>
        <v>1899</v>
      </c>
      <c r="B1948" t="str">
        <f>VLOOKUP(A1948,SOURCE!B:P,12,0)</f>
        <v>MNU_HOME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MNU_HOME                      1899</v>
      </c>
    </row>
    <row r="1949" spans="1:4">
      <c r="A1949">
        <f t="shared" si="31"/>
        <v>1900</v>
      </c>
      <c r="B1949" t="str">
        <f>VLOOKUP(A1949,SOURCE!B:P,12,0)</f>
        <v>MNU_ALPHA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MNU_ALPHA                     1900</v>
      </c>
    </row>
    <row r="1950" spans="1:4">
      <c r="A1950">
        <f t="shared" si="31"/>
        <v>1901</v>
      </c>
      <c r="B1950" t="str">
        <f>VLOOKUP(A1950,SOURCE!B:P,12,0)</f>
        <v>MNU_BASE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MNU_BASE                      1901</v>
      </c>
    </row>
    <row r="1951" spans="1:4">
      <c r="A1951">
        <f t="shared" si="31"/>
        <v>1902</v>
      </c>
      <c r="B1951" t="str">
        <f>VLOOKUP(A1951,SOURCE!B:P,12,0)</f>
        <v>MNU_XEQ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MNU_XEQ                       1902</v>
      </c>
    </row>
    <row r="1952" spans="1:4">
      <c r="A1952">
        <f t="shared" si="31"/>
        <v>1903</v>
      </c>
      <c r="B1952" t="str">
        <f>VLOOKUP(A1952,SOURCE!B:P,12,0)</f>
        <v>MNU_EE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MNU_EE                        1903</v>
      </c>
    </row>
    <row r="1953" spans="1:4">
      <c r="A1953">
        <f t="shared" si="31"/>
        <v>1904</v>
      </c>
      <c r="B1953" t="str">
        <f>VLOOKUP(A1953,SOURCE!B:P,12,0)</f>
        <v>ITM_T_UP_ARROW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ITM_T_UP_ARROW                1904</v>
      </c>
    </row>
    <row r="1954" spans="1:4">
      <c r="A1954">
        <f t="shared" si="31"/>
        <v>1905</v>
      </c>
      <c r="B1954" t="str">
        <f>VLOOKUP(A1954,SOURCE!B:P,12,0)</f>
        <v>MNU_ASN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MNU_ASN                       1905</v>
      </c>
    </row>
    <row r="1955" spans="1:4">
      <c r="A1955">
        <f t="shared" si="31"/>
        <v>1906</v>
      </c>
      <c r="B1955" t="str">
        <f>VLOOKUP(A1955,SOURCE!B:P,12,0)</f>
        <v>ITM_T_DOWN_ARROW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ITM_T_DOWN_ARROW              1906</v>
      </c>
    </row>
    <row r="1956" spans="1:4">
      <c r="A1956">
        <f t="shared" si="31"/>
        <v>1907</v>
      </c>
      <c r="B1956" t="str">
        <f>VLOOKUP(A1956,SOURCE!B:P,12,0)</f>
        <v>ITM_T_HOME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ITM_T_HOME                    1907</v>
      </c>
    </row>
    <row r="1957" spans="1:4">
      <c r="A1957">
        <f t="shared" si="31"/>
        <v>1908</v>
      </c>
      <c r="B1957" t="str">
        <f>VLOOKUP(A1957,SOURCE!B:P,12,0)</f>
        <v>ITM_T_END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ITM_T_END                     1908</v>
      </c>
    </row>
    <row r="1958" spans="1:4">
      <c r="A1958">
        <f t="shared" si="31"/>
        <v>1909</v>
      </c>
      <c r="B1958" t="str">
        <f>VLOOKUP(A1958,SOURCE!B:P,12,0)</f>
        <v>MNU_ASN_U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MNU_ASN_U                     1909</v>
      </c>
    </row>
    <row r="1959" spans="1:4">
      <c r="A1959">
        <f t="shared" si="31"/>
        <v>1910</v>
      </c>
      <c r="B1959" t="str">
        <f>VLOOKUP(A1959,SOURCE!B:P,12,0)</f>
        <v>MNU_T_EDIT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MNU_T_EDIT                    1910</v>
      </c>
    </row>
    <row r="1960" spans="1:4">
      <c r="A1960">
        <f t="shared" si="31"/>
        <v>1911</v>
      </c>
      <c r="B1960" t="str">
        <f>VLOOKUP(A1960,SOURCE!B:P,12,0)</f>
        <v>MNU_XXEQ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MNU_XXEQ                      1911</v>
      </c>
    </row>
    <row r="1961" spans="1:4">
      <c r="A1961">
        <f t="shared" si="31"/>
        <v>1912</v>
      </c>
      <c r="B1961" t="str">
        <f>VLOOKUP(A1961,SOURCE!B:P,12,0)</f>
        <v>ITM_RNG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ITM_RNG                       1912</v>
      </c>
    </row>
    <row r="1962" spans="1:4">
      <c r="A1962">
        <f t="shared" si="31"/>
        <v>1913</v>
      </c>
      <c r="B1962" t="str">
        <f>VLOOKUP(A1962,SOURCE!B:P,12,0)</f>
        <v>ITM_FLGSV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ITM_FLGSV                     1913</v>
      </c>
    </row>
    <row r="1963" spans="1:4">
      <c r="A1963">
        <f t="shared" si="31"/>
        <v>1914</v>
      </c>
      <c r="B1963" t="str">
        <f>VLOOKUP(A1963,SOURCE!B:P,12,0)</f>
        <v>ITM_CPXI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ITM_CPXI                      1914</v>
      </c>
    </row>
    <row r="1964" spans="1:4">
      <c r="A1964">
        <f t="shared" si="31"/>
        <v>1915</v>
      </c>
      <c r="B1964" t="str">
        <f>VLOOKUP(A1964,SOURCE!B:P,12,0)</f>
        <v>ITM_CPXJ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ITM_CPXJ                      1915</v>
      </c>
    </row>
    <row r="1965" spans="1:4">
      <c r="A1965">
        <f t="shared" si="31"/>
        <v>1916</v>
      </c>
      <c r="B1965" t="str">
        <f>VLOOKUP(A1965,SOURCE!B:P,12,0)</f>
        <v>ITM_SSIZE4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ITM_SSIZE4                    1916</v>
      </c>
    </row>
    <row r="1966" spans="1:4">
      <c r="A1966">
        <f t="shared" si="31"/>
        <v>1917</v>
      </c>
      <c r="B1966" t="str">
        <f>VLOOKUP(A1966,SOURCE!B:P,12,0)</f>
        <v>ITM_SSIZE8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ITM_SSIZE8                    1917</v>
      </c>
    </row>
    <row r="1967" spans="1:4">
      <c r="A1967">
        <f t="shared" si="31"/>
        <v>1918</v>
      </c>
      <c r="B1967" t="str">
        <f>VLOOKUP(A1967,SOURCE!B:P,12,0)</f>
        <v>ITM_CB_SPCRES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ITM_CB_SPCRES                 1918</v>
      </c>
    </row>
    <row r="1968" spans="1:4">
      <c r="A1968">
        <f t="shared" si="31"/>
        <v>1919</v>
      </c>
      <c r="B1968" t="str">
        <f>VLOOKUP(A1968,SOURCE!B:P,12,0)</f>
        <v>ITM_CFG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ITM_CFG                       1919</v>
      </c>
    </row>
    <row r="1969" spans="1:4">
      <c r="A1969">
        <f t="shared" si="31"/>
        <v>1920</v>
      </c>
      <c r="B1969" t="str">
        <f>VLOOKUP(A1969,SOURCE!B:P,12,0)</f>
        <v>ITM_CLK12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ITM_CLK12                     1920</v>
      </c>
    </row>
    <row r="1970" spans="1:4">
      <c r="A1970">
        <f t="shared" si="31"/>
        <v>1921</v>
      </c>
      <c r="B1970" t="str">
        <f>VLOOKUP(A1970,SOURCE!B:P,12,0)</f>
        <v>ITM_CLK24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ITM_CLK24                     1921</v>
      </c>
    </row>
    <row r="1971" spans="1:4">
      <c r="A1971">
        <f t="shared" si="31"/>
        <v>1922</v>
      </c>
      <c r="B1971" t="str">
        <f>VLOOKUP(A1971,SOURCE!B:P,12,0)</f>
        <v>ITM_MULTCR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ITM_MULTCR                    1922</v>
      </c>
    </row>
    <row r="1972" spans="1:4">
      <c r="A1972">
        <f t="shared" si="31"/>
        <v>1923</v>
      </c>
      <c r="B1972" t="str">
        <f>VLOOKUP(A1972,SOURCE!B:P,12,0)</f>
        <v>ITM_MULTDOT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ITM_MULTDOT                   1923</v>
      </c>
    </row>
    <row r="1973" spans="1:4">
      <c r="A1973">
        <f t="shared" si="31"/>
        <v>1924</v>
      </c>
      <c r="B1973" t="str">
        <f>VLOOKUP(A1973,SOURCE!B:P,12,0)</f>
        <v>ITM_POLAR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ITM_POLAR                     1924</v>
      </c>
    </row>
    <row r="1974" spans="1:4">
      <c r="A1974">
        <f t="shared" si="31"/>
        <v>1925</v>
      </c>
      <c r="B1974" t="str">
        <f>VLOOKUP(A1974,SOURCE!B:P,12,0)</f>
        <v>ITM_RDXCOM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ITM_RDXCOM                    1925</v>
      </c>
    </row>
    <row r="1975" spans="1:4">
      <c r="A1975">
        <f t="shared" si="31"/>
        <v>1926</v>
      </c>
      <c r="B1975" t="str">
        <f>VLOOKUP(A1975,SOURCE!B:P,12,0)</f>
        <v>ITM_RDXPER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ITM_RDXPER                    1926</v>
      </c>
    </row>
    <row r="1976" spans="1:4">
      <c r="A1976">
        <f t="shared" si="31"/>
        <v>1927</v>
      </c>
      <c r="B1976" t="str">
        <f>VLOOKUP(A1976,SOURCE!B:P,12,0)</f>
        <v>ITM_RECT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ITM_RECT                      1927</v>
      </c>
    </row>
    <row r="1977" spans="1:4">
      <c r="A1977">
        <f t="shared" si="31"/>
        <v>1928</v>
      </c>
      <c r="B1977" t="str">
        <f>VLOOKUP(A1977,SOURCE!B:P,12,0)</f>
        <v>ITM_SCIOVR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ITM_SCIOVR                    1928</v>
      </c>
    </row>
    <row r="1978" spans="1:4">
      <c r="A1978">
        <f t="shared" si="31"/>
        <v>1929</v>
      </c>
      <c r="B1978" t="str">
        <f>VLOOKUP(A1978,SOURCE!B:P,12,0)</f>
        <v>ITM_ENGOVR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ITM_ENGOVR                    1929</v>
      </c>
    </row>
    <row r="1979" spans="1:4">
      <c r="A1979">
        <f t="shared" si="31"/>
        <v>1930</v>
      </c>
      <c r="B1979" t="str">
        <f>VLOOKUP(A1979,SOURCE!B:P,12,0)</f>
        <v>ITM_T_LEFT_ARROW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ITM_T_LEFT_ARROW              1930</v>
      </c>
    </row>
    <row r="1980" spans="1:4">
      <c r="A1980">
        <f t="shared" si="31"/>
        <v>1931</v>
      </c>
      <c r="B1980" t="str">
        <f>VLOOKUP(A1980,SOURCE!B:P,12,0)</f>
        <v>ITM_T_RIGHT_ARROW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ITM_T_RIGHT_ARROW             1931</v>
      </c>
    </row>
    <row r="1981" spans="1:4">
      <c r="A1981">
        <f t="shared" si="31"/>
        <v>1932</v>
      </c>
      <c r="B1981" t="str">
        <f>VLOOKUP(A1981,SOURCE!B:P,12,0)</f>
        <v>ITM_T_LLEFT_ARROW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ITM_T_LLEFT_ARROW             1932</v>
      </c>
    </row>
    <row r="1982" spans="1:4">
      <c r="A1982">
        <f t="shared" si="31"/>
        <v>1933</v>
      </c>
      <c r="B1982" t="str">
        <f>VLOOKUP(A1982,SOURCE!B:P,12,0)</f>
        <v>ITM_T_RRIGHT_ARROW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ITM_T_RRIGHT_ARROW            1933</v>
      </c>
    </row>
    <row r="1983" spans="1:4">
      <c r="A1983">
        <f t="shared" si="31"/>
        <v>1934</v>
      </c>
      <c r="B1983" t="str">
        <f>VLOOKUP(A1983,SOURCE!B:P,12,0)</f>
        <v>ITM_XNEW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ITM_XNEW                      1934</v>
      </c>
    </row>
    <row r="1984" spans="1:4">
      <c r="A1984">
        <f t="shared" si="31"/>
        <v>1935</v>
      </c>
      <c r="B1984" t="str">
        <f>VLOOKUP(A1984,SOURCE!B:P,12,0)</f>
        <v>ITM_XEDIT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ITM_XEDIT                     1935</v>
      </c>
    </row>
    <row r="1985" spans="1:4">
      <c r="A1985">
        <f t="shared" si="31"/>
        <v>1936</v>
      </c>
      <c r="B1985" t="str">
        <f>VLOOKUP(A1985,SOURCE!B:P,12,0)</f>
        <v>ITM_ms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ITM_ms                        1936</v>
      </c>
    </row>
    <row r="1986" spans="1:4">
      <c r="A1986">
        <f t="shared" si="31"/>
        <v>1937</v>
      </c>
      <c r="B1986" t="str">
        <f>VLOOKUP(A1986,SOURCE!B:P,12,0)</f>
        <v>ITM_DEG2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ITM_DEG2                      1937</v>
      </c>
    </row>
    <row r="1987" spans="1:4">
      <c r="A1987">
        <f t="shared" si="31"/>
        <v>1938</v>
      </c>
      <c r="B1987" t="str">
        <f>VLOOKUP(A1987,SOURCE!B:P,12,0)</f>
        <v>ITM_DMS2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ITM_DMS2                      1938</v>
      </c>
    </row>
    <row r="1988" spans="1:4">
      <c r="A1988">
        <f t="shared" si="31"/>
        <v>1939</v>
      </c>
      <c r="B1988" t="str">
        <f>VLOOKUP(A1988,SOURCE!B:P,12,0)</f>
        <v>ITM_GRAD2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ITM_GRAD2                     1939</v>
      </c>
    </row>
    <row r="1989" spans="1:4">
      <c r="A1989">
        <f t="shared" si="31"/>
        <v>1940</v>
      </c>
      <c r="B1989" t="str">
        <f>VLOOKUP(A1989,SOURCE!B:P,12,0)</f>
        <v>ITM_MULPI2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ITM_MULPI2                    1940</v>
      </c>
    </row>
    <row r="1990" spans="1:4">
      <c r="A1990">
        <f t="shared" si="31"/>
        <v>1941</v>
      </c>
      <c r="B1990" t="str">
        <f>VLOOKUP(A1990,SOURCE!B:P,12,0)</f>
        <v>ITM_RAD2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ITM_RAD2                      1941</v>
      </c>
    </row>
    <row r="1991" spans="1:4">
      <c r="A1991">
        <f t="shared" ref="A1991:A2054" si="32">C1990</f>
        <v>1942</v>
      </c>
      <c r="B1991" t="str">
        <f>VLOOKUP(A1991,SOURCE!B:P,12,0)</f>
        <v>ITM_HMS2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ITM_HMS2                      1942</v>
      </c>
    </row>
    <row r="1992" spans="1:4">
      <c r="A1992">
        <f t="shared" si="32"/>
        <v>1943</v>
      </c>
      <c r="B1992" t="str">
        <f>VLOOKUP(A1992,SOURCE!B:P,12,0)</f>
        <v>USER_PRIM00U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USER_PRIM00U                  1943</v>
      </c>
    </row>
    <row r="1993" spans="1:4">
      <c r="A1993">
        <f t="shared" si="32"/>
        <v>1944</v>
      </c>
      <c r="B1993" t="str">
        <f>VLOOKUP(A1993,SOURCE!B:P,12,0)</f>
        <v>USER_SFTf00U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USER_SFTf00U                  1944</v>
      </c>
    </row>
    <row r="1994" spans="1:4">
      <c r="A1994">
        <f t="shared" si="32"/>
        <v>1945</v>
      </c>
      <c r="B1994" t="str">
        <f>VLOOKUP(A1994,SOURCE!B:P,12,0)</f>
        <v>USER_SFTg00U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USER_SFTg00U                  1945</v>
      </c>
    </row>
    <row r="1995" spans="1:4">
      <c r="A1995">
        <f t="shared" si="32"/>
        <v>1946</v>
      </c>
      <c r="B1995" t="str">
        <f>VLOOKUP(A1995,SOURCE!B:P,12,0)</f>
        <v>USER_PRIM01U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USER_PRIM01U                  1946</v>
      </c>
    </row>
    <row r="1996" spans="1:4">
      <c r="A1996">
        <f t="shared" si="32"/>
        <v>1947</v>
      </c>
      <c r="B1996" t="str">
        <f>VLOOKUP(A1996,SOURCE!B:P,12,0)</f>
        <v>USER_SFTf01U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USER_SFTf01U                  1947</v>
      </c>
    </row>
    <row r="1997" spans="1:4">
      <c r="A1997">
        <f t="shared" si="32"/>
        <v>1948</v>
      </c>
      <c r="B1997" t="str">
        <f>VLOOKUP(A1997,SOURCE!B:P,12,0)</f>
        <v>USER_SFTg01U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USER_SFTg01U                  1948</v>
      </c>
    </row>
    <row r="1998" spans="1:4">
      <c r="A1998">
        <f t="shared" si="32"/>
        <v>1949</v>
      </c>
      <c r="B1998" t="str">
        <f>VLOOKUP(A1998,SOURCE!B:P,12,0)</f>
        <v>USER_PRIM02U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USER_PRIM02U                  1949</v>
      </c>
    </row>
    <row r="1999" spans="1:4">
      <c r="A1999">
        <f t="shared" si="32"/>
        <v>1950</v>
      </c>
      <c r="B1999" t="str">
        <f>VLOOKUP(A1999,SOURCE!B:P,12,0)</f>
        <v>USER_SFTf02U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USER_SFTf02U                  1950</v>
      </c>
    </row>
    <row r="2000" spans="1:4">
      <c r="A2000">
        <f t="shared" si="32"/>
        <v>1951</v>
      </c>
      <c r="B2000" t="str">
        <f>VLOOKUP(A2000,SOURCE!B:P,12,0)</f>
        <v>USER_SFTg02U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USER_SFTg02U                  1951</v>
      </c>
    </row>
    <row r="2001" spans="1:4">
      <c r="A2001">
        <f t="shared" si="32"/>
        <v>1952</v>
      </c>
      <c r="B2001" t="str">
        <f>VLOOKUP(A2001,SOURCE!B:P,12,0)</f>
        <v>USER_PRIM03U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USER_PRIM03U                  1952</v>
      </c>
    </row>
    <row r="2002" spans="1:4">
      <c r="A2002">
        <f t="shared" si="32"/>
        <v>1953</v>
      </c>
      <c r="B2002" t="str">
        <f>VLOOKUP(A2002,SOURCE!B:P,12,0)</f>
        <v>USER_SFTf03U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USER_SFTf03U                  1953</v>
      </c>
    </row>
    <row r="2003" spans="1:4">
      <c r="A2003">
        <f t="shared" si="32"/>
        <v>1954</v>
      </c>
      <c r="B2003" t="str">
        <f>VLOOKUP(A2003,SOURCE!B:P,12,0)</f>
        <v>USER_SFTg03U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USER_SFTg03U                  1954</v>
      </c>
    </row>
    <row r="2004" spans="1:4">
      <c r="A2004">
        <f t="shared" si="32"/>
        <v>1955</v>
      </c>
      <c r="B2004" t="str">
        <f>VLOOKUP(A2004,SOURCE!B:P,12,0)</f>
        <v>USER_PRIM04U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USER_PRIM04U                  1955</v>
      </c>
    </row>
    <row r="2005" spans="1:4">
      <c r="A2005">
        <f t="shared" si="32"/>
        <v>1956</v>
      </c>
      <c r="B2005" t="str">
        <f>VLOOKUP(A2005,SOURCE!B:P,12,0)</f>
        <v>USER_SFTf04U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USER_SFTf04U                  1956</v>
      </c>
    </row>
    <row r="2006" spans="1:4">
      <c r="A2006">
        <f t="shared" si="32"/>
        <v>1957</v>
      </c>
      <c r="B2006" t="str">
        <f>VLOOKUP(A2006,SOURCE!B:P,12,0)</f>
        <v>USER_SFTg04U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USER_SFTg04U                  1957</v>
      </c>
    </row>
    <row r="2007" spans="1:4">
      <c r="A2007">
        <f t="shared" si="32"/>
        <v>1958</v>
      </c>
      <c r="B2007" t="str">
        <f>VLOOKUP(A2007,SOURCE!B:P,12,0)</f>
        <v>USER_PRIM05U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USER_PRIM05U                  1958</v>
      </c>
    </row>
    <row r="2008" spans="1:4">
      <c r="A2008">
        <f t="shared" si="32"/>
        <v>1959</v>
      </c>
      <c r="B2008" t="str">
        <f>VLOOKUP(A2008,SOURCE!B:P,12,0)</f>
        <v>USER_SFTf05U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USER_SFTf05U                  1959</v>
      </c>
    </row>
    <row r="2009" spans="1:4">
      <c r="A2009">
        <f t="shared" si="32"/>
        <v>1960</v>
      </c>
      <c r="B2009" t="str">
        <f>VLOOKUP(A2009,SOURCE!B:P,12,0)</f>
        <v>USER_SFTg05U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USER_SFTg05U                  1960</v>
      </c>
    </row>
    <row r="2010" spans="1:4">
      <c r="A2010">
        <f t="shared" si="32"/>
        <v>1961</v>
      </c>
      <c r="B2010" t="str">
        <f>VLOOKUP(A2010,SOURCE!B:P,12,0)</f>
        <v>ITM_X_P1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ITM_X_P1                      1961</v>
      </c>
    </row>
    <row r="2011" spans="1:4">
      <c r="A2011">
        <f t="shared" si="32"/>
        <v>1962</v>
      </c>
      <c r="B2011" t="str">
        <f>VLOOKUP(A2011,SOURCE!B:P,12,0)</f>
        <v>ITM_X_P2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ITM_X_P2                      1962</v>
      </c>
    </row>
    <row r="2012" spans="1:4">
      <c r="A2012">
        <f t="shared" si="32"/>
        <v>1963</v>
      </c>
      <c r="B2012" t="str">
        <f>VLOOKUP(A2012,SOURCE!B:P,12,0)</f>
        <v>ITM_X_P3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ITM_X_P3                      1963</v>
      </c>
    </row>
    <row r="2013" spans="1:4">
      <c r="A2013">
        <f t="shared" si="32"/>
        <v>1964</v>
      </c>
      <c r="B2013" t="str">
        <f>VLOOKUP(A2013,SOURCE!B:P,12,0)</f>
        <v>ITM_X_P4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ITM_X_P4                      1964</v>
      </c>
    </row>
    <row r="2014" spans="1:4">
      <c r="A2014">
        <f t="shared" si="32"/>
        <v>1965</v>
      </c>
      <c r="B2014" t="str">
        <f>VLOOKUP(A2014,SOURCE!B:P,12,0)</f>
        <v>ITM_X_P5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ITM_X_P5                      1965</v>
      </c>
    </row>
    <row r="2015" spans="1:4">
      <c r="A2015">
        <f t="shared" si="32"/>
        <v>1966</v>
      </c>
      <c r="B2015" t="str">
        <f>VLOOKUP(A2015,SOURCE!B:P,12,0)</f>
        <v>ITM_X_P6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ITM_X_P6                      1966</v>
      </c>
    </row>
    <row r="2016" spans="1:4">
      <c r="A2016">
        <f t="shared" si="32"/>
        <v>1967</v>
      </c>
      <c r="B2016" t="str">
        <f>VLOOKUP(A2016,SOURCE!B:P,12,0)</f>
        <v>ITM_X_f1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ITM_X_f1                      1967</v>
      </c>
    </row>
    <row r="2017" spans="1:4">
      <c r="A2017">
        <f t="shared" si="32"/>
        <v>1968</v>
      </c>
      <c r="B2017" t="str">
        <f>VLOOKUP(A2017,SOURCE!B:P,12,0)</f>
        <v>ITM_X_f2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ITM_X_f2                      1968</v>
      </c>
    </row>
    <row r="2018" spans="1:4">
      <c r="A2018">
        <f t="shared" si="32"/>
        <v>1969</v>
      </c>
      <c r="B2018" t="str">
        <f>VLOOKUP(A2018,SOURCE!B:P,12,0)</f>
        <v>ITM_X_f3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ITM_X_f3                      1969</v>
      </c>
    </row>
    <row r="2019" spans="1:4">
      <c r="A2019">
        <f t="shared" si="32"/>
        <v>1970</v>
      </c>
      <c r="B2019" t="str">
        <f>VLOOKUP(A2019,SOURCE!B:P,12,0)</f>
        <v>ITM_X_f4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ITM_X_f4                      1970</v>
      </c>
    </row>
    <row r="2020" spans="1:4">
      <c r="A2020">
        <f t="shared" si="32"/>
        <v>1971</v>
      </c>
      <c r="B2020" t="str">
        <f>VLOOKUP(A2020,SOURCE!B:P,12,0)</f>
        <v>ITM_X_f5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ITM_X_f5                      1971</v>
      </c>
    </row>
    <row r="2021" spans="1:4">
      <c r="A2021">
        <f t="shared" si="32"/>
        <v>1972</v>
      </c>
      <c r="B2021" t="str">
        <f>VLOOKUP(A2021,SOURCE!B:P,12,0)</f>
        <v>ITM_X_f6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ITM_X_f6                      1972</v>
      </c>
    </row>
    <row r="2022" spans="1:4">
      <c r="A2022">
        <f t="shared" si="32"/>
        <v>1973</v>
      </c>
      <c r="B2022" t="str">
        <f>VLOOKUP(A2022,SOURCE!B:P,12,0)</f>
        <v>ITM_X_g1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ITM_X_g1                      1973</v>
      </c>
    </row>
    <row r="2023" spans="1:4">
      <c r="A2023">
        <f t="shared" si="32"/>
        <v>1974</v>
      </c>
      <c r="B2023" t="str">
        <f>VLOOKUP(A2023,SOURCE!B:P,12,0)</f>
        <v>ITM_X_g2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ITM_X_g2                      1974</v>
      </c>
    </row>
    <row r="2024" spans="1:4">
      <c r="A2024">
        <f t="shared" si="32"/>
        <v>1975</v>
      </c>
      <c r="B2024" t="str">
        <f>VLOOKUP(A2024,SOURCE!B:P,12,0)</f>
        <v>ITM_X_g3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ITM_X_g3                      1975</v>
      </c>
    </row>
    <row r="2025" spans="1:4">
      <c r="A2025">
        <f t="shared" si="32"/>
        <v>1976</v>
      </c>
      <c r="B2025" t="str">
        <f>VLOOKUP(A2025,SOURCE!B:P,12,0)</f>
        <v>ITM_X_g4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ITM_X_g4                      1976</v>
      </c>
    </row>
    <row r="2026" spans="1:4">
      <c r="A2026">
        <f t="shared" si="32"/>
        <v>1977</v>
      </c>
      <c r="B2026" t="str">
        <f>VLOOKUP(A2026,SOURCE!B:P,12,0)</f>
        <v>ITM_X_g5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ITM_X_g5                      1977</v>
      </c>
    </row>
    <row r="2027" spans="1:4">
      <c r="A2027">
        <f t="shared" si="32"/>
        <v>1978</v>
      </c>
      <c r="B2027" t="str">
        <f>VLOOKUP(A2027,SOURCE!B:P,12,0)</f>
        <v>ITM_X_g6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ITM_X_g6                      1978</v>
      </c>
    </row>
    <row r="2028" spans="1:4">
      <c r="A2028">
        <f t="shared" si="32"/>
        <v>1979</v>
      </c>
      <c r="B2028" t="str">
        <f>VLOOKUP(A2028,SOURCE!B:P,12,0)</f>
        <v>ITM_XSAVE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ITM_XSAVE                     1979</v>
      </c>
    </row>
    <row r="2029" spans="1:4">
      <c r="A2029">
        <f t="shared" si="32"/>
        <v>1980</v>
      </c>
      <c r="B2029" t="str">
        <f>VLOOKUP(A2029,SOURCE!B:P,12,0)</f>
        <v>ITM_XLOAD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ITM_XLOAD                     1980</v>
      </c>
    </row>
    <row r="2030" spans="1:4">
      <c r="A2030">
        <f t="shared" si="32"/>
        <v>1981</v>
      </c>
      <c r="B2030" t="str">
        <f>VLOOKUP(A2030,SOURCE!B:P,12,0)</f>
        <v>ITM_FB00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ITM_FB00                      1981</v>
      </c>
    </row>
    <row r="2031" spans="1:4">
      <c r="A2031">
        <f t="shared" si="32"/>
        <v>1982</v>
      </c>
      <c r="B2031" t="str">
        <f>VLOOKUP(A2031,SOURCE!B:P,12,0)</f>
        <v>ITM_FB01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ITM_FB01                      1982</v>
      </c>
    </row>
    <row r="2032" spans="1:4">
      <c r="A2032">
        <f t="shared" si="32"/>
        <v>1983</v>
      </c>
      <c r="B2032" t="str">
        <f>VLOOKUP(A2032,SOURCE!B:P,12,0)</f>
        <v>ITM_FB02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ITM_FB02                      1983</v>
      </c>
    </row>
    <row r="2033" spans="1:4">
      <c r="A2033">
        <f t="shared" si="32"/>
        <v>1984</v>
      </c>
      <c r="B2033" t="str">
        <f>VLOOKUP(A2033,SOURCE!B:P,12,0)</f>
        <v>ITM_FB03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ITM_FB03                      1984</v>
      </c>
    </row>
    <row r="2034" spans="1:4">
      <c r="A2034">
        <f t="shared" si="32"/>
        <v>1985</v>
      </c>
      <c r="B2034" t="str">
        <f>VLOOKUP(A2034,SOURCE!B:P,12,0)</f>
        <v>ITM_S06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ITM_S06                       1985</v>
      </c>
    </row>
    <row r="2035" spans="1:4">
      <c r="A2035">
        <f t="shared" si="32"/>
        <v>1986</v>
      </c>
      <c r="B2035" t="str">
        <f>VLOOKUP(A2035,SOURCE!B:P,12,0)</f>
        <v>ITM_S08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ITM_S08                       1986</v>
      </c>
    </row>
    <row r="2036" spans="1:4">
      <c r="A2036">
        <f t="shared" si="32"/>
        <v>1987</v>
      </c>
      <c r="B2036" t="str">
        <f>VLOOKUP(A2036,SOURCE!B:P,12,0)</f>
        <v>ITM_S16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ITM_S16                       1987</v>
      </c>
    </row>
    <row r="2037" spans="1:4">
      <c r="A2037">
        <f t="shared" si="32"/>
        <v>1988</v>
      </c>
      <c r="B2037" t="str">
        <f>VLOOKUP(A2037,SOURCE!B:P,12,0)</f>
        <v>ITM_S32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ITM_S32                       1988</v>
      </c>
    </row>
    <row r="2038" spans="1:4">
      <c r="A2038">
        <f t="shared" si="32"/>
        <v>1989</v>
      </c>
      <c r="B2038" t="str">
        <f>VLOOKUP(A2038,SOURCE!B:P,12,0)</f>
        <v>ITM_S64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ITM_S64                       1989</v>
      </c>
    </row>
    <row r="2039" spans="1:4">
      <c r="A2039">
        <f t="shared" si="32"/>
        <v>1990</v>
      </c>
      <c r="B2039" t="str">
        <f>VLOOKUP(A2039,SOURCE!B:P,12,0)</f>
        <v>ITM_U06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ITM_U06                       1990</v>
      </c>
    </row>
    <row r="2040" spans="1:4">
      <c r="A2040">
        <f t="shared" si="32"/>
        <v>1991</v>
      </c>
      <c r="B2040" t="str">
        <f>VLOOKUP(A2040,SOURCE!B:P,12,0)</f>
        <v>ITM_U08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ITM_U08                       1991</v>
      </c>
    </row>
    <row r="2041" spans="1:4">
      <c r="A2041">
        <f t="shared" si="32"/>
        <v>1992</v>
      </c>
      <c r="B2041" t="str">
        <f>VLOOKUP(A2041,SOURCE!B:P,12,0)</f>
        <v>ITM_U16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ITM_U16                       1992</v>
      </c>
    </row>
    <row r="2042" spans="1:4">
      <c r="A2042">
        <f t="shared" si="32"/>
        <v>1993</v>
      </c>
      <c r="B2042" t="str">
        <f>VLOOKUP(A2042,SOURCE!B:P,12,0)</f>
        <v>ITM_U32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ITM_U32                       1993</v>
      </c>
    </row>
    <row r="2043" spans="1:4">
      <c r="A2043">
        <f t="shared" si="32"/>
        <v>1994</v>
      </c>
      <c r="B2043" t="str">
        <f>VLOOKUP(A2043,SOURCE!B:P,12,0)</f>
        <v>ITM_U64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ITM_U64                       1994</v>
      </c>
    </row>
    <row r="2044" spans="1:4">
      <c r="A2044">
        <f t="shared" si="32"/>
        <v>1995</v>
      </c>
      <c r="B2044" t="str">
        <f>VLOOKUP(A2044,SOURCE!B:P,12,0)</f>
        <v>ITM_SL1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ITM_SL1                       1995</v>
      </c>
    </row>
    <row r="2045" spans="1:4">
      <c r="A2045">
        <f t="shared" si="32"/>
        <v>1996</v>
      </c>
      <c r="B2045" t="str">
        <f>VLOOKUP(A2045,SOURCE!B:P,12,0)</f>
        <v>ITM_SR1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ITM_SR1                       1996</v>
      </c>
    </row>
    <row r="2046" spans="1:4">
      <c r="A2046">
        <f t="shared" si="32"/>
        <v>1997</v>
      </c>
      <c r="B2046" t="str">
        <f>VLOOKUP(A2046,SOURCE!B:P,12,0)</f>
        <v>ITM_RL1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ITM_RL1                       1997</v>
      </c>
    </row>
    <row r="2047" spans="1:4">
      <c r="A2047">
        <f t="shared" si="32"/>
        <v>1998</v>
      </c>
      <c r="B2047" t="str">
        <f>VLOOKUP(A2047,SOURCE!B:P,12,0)</f>
        <v>ITM_RR1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ITM_RR1                       1998</v>
      </c>
    </row>
    <row r="2048" spans="1:4">
      <c r="A2048">
        <f t="shared" si="32"/>
        <v>1999</v>
      </c>
      <c r="B2048" t="str">
        <f>VLOOKUP(A2048,SOURCE!B:P,12,0)</f>
        <v>ITM_FWORD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ITM_FWORD                     1999</v>
      </c>
    </row>
    <row r="2049" spans="1:4">
      <c r="A2049">
        <f t="shared" si="32"/>
        <v>2000</v>
      </c>
      <c r="B2049" t="str">
        <f>VLOOKUP(A2049,SOURCE!B:P,12,0)</f>
        <v>ITM_FBYTE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ITM_FBYTE                     2000</v>
      </c>
    </row>
    <row r="2050" spans="1:4">
      <c r="A2050">
        <f t="shared" si="32"/>
        <v>2001</v>
      </c>
      <c r="B2050" t="str">
        <f>VLOOKUP(A2050,SOURCE!B:P,12,0)</f>
        <v>ITM_CLAIM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ITM_CLAIM                     2001</v>
      </c>
    </row>
    <row r="2051" spans="1:4">
      <c r="A2051">
        <f t="shared" si="32"/>
        <v>2002</v>
      </c>
      <c r="B2051" t="str">
        <f>VLOOKUP(A2051,SOURCE!B:P,12,0)</f>
        <v>ITM_SHOIREP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ITM_SHOIREP                   2002</v>
      </c>
    </row>
    <row r="2052" spans="1:4">
      <c r="A2052">
        <f t="shared" si="32"/>
        <v>2003</v>
      </c>
      <c r="B2052" t="str">
        <f>VLOOKUP(A2052,SOURCE!B:P,12,0)</f>
        <v>ITM_SCALE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ITM_SCALE                     2003</v>
      </c>
    </row>
    <row r="2053" spans="1:4">
      <c r="A2053">
        <f t="shared" si="32"/>
        <v>2004</v>
      </c>
      <c r="B2053" t="str">
        <f>VLOOKUP(A2053,SOURCE!B:P,12,0)</f>
        <v>ITM_PLOTLS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ITM_PLOTLS                    2004</v>
      </c>
    </row>
    <row r="2054" spans="1:4">
      <c r="A2054">
        <f t="shared" si="32"/>
        <v>2005</v>
      </c>
      <c r="B2054" t="str">
        <f>VLOOKUP(A2054,SOURCE!B:P,12,0)</f>
        <v>ITM_PLINE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ITM_PLINE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ITM_PCROS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ITM_PCROS                     2006</v>
      </c>
    </row>
    <row r="2056" spans="1:4">
      <c r="A2056">
        <f t="shared" si="33"/>
        <v>2007</v>
      </c>
      <c r="B2056" t="str">
        <f>VLOOKUP(A2056,SOURCE!B:P,12,0)</f>
        <v>ITM_PBOX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ITM_PBOX                      2007</v>
      </c>
    </row>
    <row r="2057" spans="1:4">
      <c r="A2057">
        <f t="shared" si="33"/>
        <v>2008</v>
      </c>
      <c r="B2057" t="str">
        <f>VLOOKUP(A2057,SOURCE!B:P,12,0)</f>
        <v>ITM_VECT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ITM_VECT                      2008</v>
      </c>
    </row>
    <row r="2058" spans="1:4">
      <c r="A2058">
        <f t="shared" si="33"/>
        <v>2009</v>
      </c>
      <c r="B2058" t="str">
        <f>VLOOKUP(A2058,SOURCE!B:P,12,0)</f>
        <v>ITM_NVECT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ITM_NVECT                     2009</v>
      </c>
    </row>
    <row r="2059" spans="1:4">
      <c r="A2059">
        <f t="shared" si="33"/>
        <v>2010</v>
      </c>
      <c r="B2059" t="str">
        <f>VLOOKUP(A2059,SOURCE!B:P,12,0)</f>
        <v>ITM_EXTX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ITM_EXTX                      2010</v>
      </c>
    </row>
    <row r="2060" spans="1:4">
      <c r="A2060">
        <f t="shared" si="33"/>
        <v>2011</v>
      </c>
      <c r="B2060" t="str">
        <f>VLOOKUP(A2060,SOURCE!B:P,12,0)</f>
        <v>ITM_EXTY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ITM_EXTY                      2011</v>
      </c>
    </row>
    <row r="2061" spans="1:4">
      <c r="A2061">
        <f t="shared" si="33"/>
        <v>2012</v>
      </c>
      <c r="B2061" t="str">
        <f>VLOOKUP(A2061,SOURCE!B:P,12,0)</f>
        <v>ITM_SLV2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ITM_SLV2                      2012</v>
      </c>
    </row>
    <row r="2062" spans="1:4">
      <c r="A2062">
        <f t="shared" si="33"/>
        <v>2013</v>
      </c>
      <c r="B2062" t="str">
        <f>VLOOKUP(A2062,SOURCE!B:P,12,0)</f>
        <v>ITM_SLV3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ITM_SLV3                      2013</v>
      </c>
    </row>
    <row r="2063" spans="1:4">
      <c r="A2063">
        <f t="shared" si="33"/>
        <v>2014</v>
      </c>
      <c r="B2063" t="str">
        <f>VLOOKUP(A2063,SOURCE!B:P,12,0)</f>
        <v>ITM_DEMO1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ITM_DEMO1                     2014</v>
      </c>
    </row>
    <row r="2064" spans="1:4">
      <c r="A2064">
        <f t="shared" si="33"/>
        <v>2015</v>
      </c>
      <c r="B2064" t="str">
        <f>VLOOKUP(A2064,SOURCE!B:P,12,0)</f>
        <v>ITM_DEMO2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ITM_DEMO2                     2015</v>
      </c>
    </row>
    <row r="2065" spans="1:4">
      <c r="A2065">
        <f t="shared" si="33"/>
        <v>2016</v>
      </c>
      <c r="B2065" t="str">
        <f>VLOOKUP(A2065,SOURCE!B:P,12,0)</f>
        <v>ITM_DEMO3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ITM_DEMO3                     2016</v>
      </c>
    </row>
    <row r="2066" spans="1:4">
      <c r="A2066">
        <f t="shared" si="33"/>
        <v>2017</v>
      </c>
      <c r="B2066" t="str">
        <f>VLOOKUP(A2066,SOURCE!B:P,12,0)</f>
        <v>ITM_DEMO4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ITM_DEMO4                     2017</v>
      </c>
    </row>
    <row r="2067" spans="1:4">
      <c r="A2067">
        <f t="shared" si="33"/>
        <v>2018</v>
      </c>
      <c r="B2067" t="str">
        <f>VLOOKUP(A2067,SOURCE!B:P,12,0)</f>
        <v>ITM_DEMO5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ITM_DEMO5                     2018</v>
      </c>
    </row>
    <row r="2068" spans="1:4">
      <c r="A2068">
        <f t="shared" si="33"/>
        <v>2019</v>
      </c>
      <c r="B2068" t="str">
        <f>VLOOKUP(A2068,SOURCE!B:P,12,0)</f>
        <v>ITM_DEMO6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ITM_DEMO6                     2019</v>
      </c>
    </row>
    <row r="2069" spans="1:4">
      <c r="A2069">
        <f t="shared" si="33"/>
        <v>2020</v>
      </c>
      <c r="B2069" t="str">
        <f>VLOOKUP(A2069,SOURCE!B:P,12,0)</f>
        <v>ITM_INTG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ITM_INTG                      2020</v>
      </c>
    </row>
    <row r="2070" spans="1:4">
      <c r="A2070">
        <f t="shared" si="33"/>
        <v>2021</v>
      </c>
      <c r="B2070" t="str">
        <f>VLOOKUP(A2070,SOURCE!B:P,12,0)</f>
        <v>ITM_DIFF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ITM_DIFF                      2021</v>
      </c>
    </row>
    <row r="2071" spans="1:4">
      <c r="A2071">
        <f t="shared" si="33"/>
        <v>2022</v>
      </c>
      <c r="B2071" t="str">
        <f>VLOOKUP(A2071,SOURCE!B:P,12,0)</f>
        <v>ITM_RMS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ITM_RMS                       2022</v>
      </c>
    </row>
    <row r="2072" spans="1:4">
      <c r="A2072">
        <f t="shared" si="33"/>
        <v>2023</v>
      </c>
      <c r="B2072" t="str">
        <f>VLOOKUP(A2072,SOURCE!B:P,12,0)</f>
        <v>ITM_SHADE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ITM_SHADE                     2023</v>
      </c>
    </row>
    <row r="2073" spans="1:4">
      <c r="A2073">
        <f t="shared" si="33"/>
        <v>2024</v>
      </c>
      <c r="B2073" t="str">
        <f>VLOOKUP(A2073,SOURCE!B:P,12,0)</f>
        <v>MNU_PLOT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MNU_PLOT                      2024</v>
      </c>
    </row>
    <row r="2074" spans="1:4">
      <c r="A2074">
        <f t="shared" si="33"/>
        <v>2025</v>
      </c>
      <c r="B2074" t="str">
        <f>VLOOKUP(A2074,SOURCE!B:P,12,0)</f>
        <v>CHR_num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CHR_num                       2025</v>
      </c>
    </row>
    <row r="2075" spans="1:4">
      <c r="A2075">
        <f t="shared" si="33"/>
        <v>2026</v>
      </c>
      <c r="B2075" t="str">
        <f>VLOOKUP(A2075,SOURCE!B:P,12,0)</f>
        <v>CHR_numL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CHR_numL                      2026</v>
      </c>
    </row>
    <row r="2076" spans="1:4">
      <c r="A2076">
        <f t="shared" si="33"/>
        <v>2027</v>
      </c>
      <c r="B2076" t="str">
        <f>VLOOKUP(A2076,SOURCE!B:P,12,0)</f>
        <v>CHR_numU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CHR_numU                      2027</v>
      </c>
    </row>
    <row r="2077" spans="1:4">
      <c r="A2077">
        <f t="shared" si="33"/>
        <v>2028</v>
      </c>
      <c r="B2077" t="str">
        <f>VLOOKUP(A2077,SOURCE!B:P,12,0)</f>
        <v>ITM_EEXCHR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ITM_EEXCHR                    2028</v>
      </c>
    </row>
    <row r="2078" spans="1:4">
      <c r="A2078">
        <f t="shared" si="33"/>
        <v>2029</v>
      </c>
      <c r="B2078" t="str">
        <f>VLOOKUP(A2078,SOURCE!B:P,12,0)</f>
        <v>ITM_CLGRF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ITM_CLGRF                     2029</v>
      </c>
    </row>
    <row r="2079" spans="1:4">
      <c r="A2079">
        <f t="shared" si="33"/>
        <v>2030</v>
      </c>
      <c r="B2079" t="str">
        <f>VLOOKUP(A2079,SOURCE!B:P,12,0)</f>
        <v>ITM_PZOOMX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ITM_PZOOMX                    2030</v>
      </c>
    </row>
    <row r="2080" spans="1:4">
      <c r="A2080">
        <f t="shared" si="33"/>
        <v>2031</v>
      </c>
      <c r="B2080" t="str">
        <f>VLOOKUP(A2080,SOURCE!B:P,12,0)</f>
        <v>ITM_PZOOMY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ITM_PZOOMY                    2031</v>
      </c>
    </row>
    <row r="2081" spans="1:4">
      <c r="A2081">
        <f t="shared" si="33"/>
        <v>2032</v>
      </c>
      <c r="B2081" t="str">
        <f>VLOOKUP(A2081,SOURCE!B:P,12,0)</f>
        <v>ITM_XSOLV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ITM_XSOLV                     2032</v>
      </c>
    </row>
    <row r="2082" spans="1:4">
      <c r="A2082">
        <f t="shared" si="33"/>
        <v>2033</v>
      </c>
      <c r="B2082" t="str">
        <f>VLOOKUP(A2082,SOURCE!B:P,12,0)</f>
        <v>ITM_XPLOT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ITM_XPLOT                     2033</v>
      </c>
    </row>
    <row r="2083" spans="1:4">
      <c r="A2083">
        <f t="shared" si="33"/>
        <v>2034</v>
      </c>
      <c r="B2083" t="str">
        <f>VLOOKUP(A2083,SOURCE!B:P,12,0)</f>
        <v>ITM_XDEMO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ITM_XDEMO                     2034</v>
      </c>
    </row>
    <row r="2084" spans="1:4">
      <c r="A2084">
        <f t="shared" si="33"/>
        <v>2035</v>
      </c>
      <c r="B2084" t="str">
        <f>VLOOKUP(A2084,SOURCE!B:P,12,0)</f>
        <v>ITM_PRN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ITM_PRN                       2035</v>
      </c>
    </row>
    <row r="2085" spans="1:4">
      <c r="A2085">
        <f t="shared" si="33"/>
        <v>2036</v>
      </c>
      <c r="B2085" t="str">
        <f>VLOOKUP(A2085,SOURCE!B:P,12,0)</f>
        <v>ITM_PLOT_XY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ITM_PLOT_XY                   2036</v>
      </c>
    </row>
    <row r="2086" spans="1:4">
      <c r="A2086">
        <f t="shared" si="33"/>
        <v>2037</v>
      </c>
      <c r="B2086" t="str">
        <f>VLOOKUP(A2086,SOURCE!B:P,12,0)</f>
        <v>ITM_USER_DRG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ITM_USER_DRG                  2037</v>
      </c>
    </row>
    <row r="2087" spans="1:4">
      <c r="A2087">
        <f t="shared" si="33"/>
        <v>2038</v>
      </c>
      <c r="B2087" t="str">
        <f>VLOOKUP(A2087,SOURCE!B:P,12,0)</f>
        <v>ITM_2038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ITM_2038                      2038</v>
      </c>
    </row>
    <row r="2088" spans="1:4">
      <c r="A2088">
        <f t="shared" si="33"/>
        <v>2039</v>
      </c>
      <c r="B2088" t="str">
        <f>VLOOKUP(A2088,SOURCE!B:P,12,0)</f>
        <v>ITM_PLOTRST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ITM_PLOTRST                   2039</v>
      </c>
    </row>
    <row r="2089" spans="1:4">
      <c r="A2089">
        <f t="shared" si="33"/>
        <v>2040</v>
      </c>
      <c r="B2089" t="str">
        <f>VLOOKUP(A2089,SOURCE!B:P,12,0)</f>
        <v>ITM_STATDEMO0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ITM_STATDEMO0                 2040</v>
      </c>
    </row>
    <row r="2090" spans="1:4">
      <c r="A2090">
        <f t="shared" si="33"/>
        <v>2041</v>
      </c>
      <c r="B2090" t="str">
        <f>VLOOKUP(A2090,SOURCE!B:P,12,0)</f>
        <v xml:space="preserve">ITM_STATDEMO1   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ITM_STATDEMO1                 2041</v>
      </c>
    </row>
    <row r="2091" spans="1:4">
      <c r="A2091">
        <f t="shared" si="33"/>
        <v>2042</v>
      </c>
      <c r="B2091" t="str">
        <f>VLOOKUP(A2091,SOURCE!B:P,12,0)</f>
        <v xml:space="preserve">ITM_STATDEMO2   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ITM_STATDEMO2                 2042</v>
      </c>
    </row>
    <row r="2092" spans="1:4">
      <c r="A2092">
        <f t="shared" si="33"/>
        <v>2043</v>
      </c>
      <c r="B2092" t="str">
        <f>VLOOKUP(A2092,SOURCE!B:P,12,0)</f>
        <v>ITM_STATDEM105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ITM_STATDEM105                2043</v>
      </c>
    </row>
    <row r="2093" spans="1:4">
      <c r="A2093">
        <f t="shared" si="33"/>
        <v>2044</v>
      </c>
      <c r="B2093" t="str">
        <f>VLOOKUP(A2093,SOURCE!B:P,12,0)</f>
        <v>ITM_STATDEM107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ITM_STATDEM107                2044</v>
      </c>
    </row>
    <row r="2094" spans="1:4">
      <c r="A2094">
        <f t="shared" si="33"/>
        <v>2045</v>
      </c>
      <c r="B2094" t="str">
        <f>VLOOKUP(A2094,SOURCE!B:P,12,0)</f>
        <v>ITM_STATDEM109</v>
      </c>
      <c r="C2094" t="str">
        <f>IF(
ISNUMBER(INDEX(SOURCE!B:B,MATCH(A2094,SOURCE!B:B,0)+1)),
  VALUE(INDEX(SOURCE!B:B,MATCH(A2094,SOURCE!B:B,0)+1)),
  "")</f>
        <v/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ITM_STATDEM109                2045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6" priority="5" operator="notEqual">
      <formula>A1048576+1</formula>
    </cfRule>
  </conditionalFormatting>
  <conditionalFormatting sqref="A9:A10">
    <cfRule type="cellIs" dxfId="5" priority="4" operator="notEqual">
      <formula>A8+1</formula>
    </cfRule>
  </conditionalFormatting>
  <conditionalFormatting sqref="A2241:A2282">
    <cfRule type="cellIs" dxfId="4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1570</v>
      </c>
    </row>
    <row r="3" spans="1:2" ht="17">
      <c r="A3" s="12">
        <v>-11</v>
      </c>
      <c r="B3" s="14" t="s">
        <v>1571</v>
      </c>
    </row>
    <row r="4" spans="1:2" ht="17">
      <c r="A4" s="12">
        <v>-12</v>
      </c>
      <c r="B4" s="14" t="s">
        <v>1573</v>
      </c>
    </row>
    <row r="5" spans="1:2" ht="17">
      <c r="A5" s="12">
        <v>-13</v>
      </c>
      <c r="B5" s="14" t="s">
        <v>1572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4148</v>
      </c>
    </row>
    <row r="2" spans="1:16">
      <c r="P2" t="s">
        <v>4229</v>
      </c>
    </row>
    <row r="3" spans="1:16">
      <c r="P3" t="s">
        <v>2444</v>
      </c>
    </row>
    <row r="4" spans="1:16">
      <c r="P4" t="s">
        <v>4230</v>
      </c>
    </row>
    <row r="5" spans="1:16">
      <c r="P5" t="s">
        <v>4233</v>
      </c>
    </row>
    <row r="6" spans="1:16">
      <c r="A6" s="6">
        <v>1931</v>
      </c>
      <c r="B6" s="11" t="s">
        <v>1122</v>
      </c>
      <c r="C6" s="11" t="s">
        <v>1122</v>
      </c>
      <c r="P6" t="s">
        <v>4234</v>
      </c>
    </row>
    <row r="7" spans="1:16">
      <c r="A7" s="6">
        <v>1932</v>
      </c>
      <c r="B7" s="11" t="s">
        <v>1123</v>
      </c>
      <c r="C7" s="11" t="s">
        <v>1123</v>
      </c>
      <c r="P7" t="s">
        <v>4235</v>
      </c>
    </row>
    <row r="8" spans="1:16">
      <c r="P8" t="s">
        <v>4236</v>
      </c>
    </row>
    <row r="9" spans="1:16">
      <c r="P9" t="s">
        <v>4237</v>
      </c>
    </row>
    <row r="10" spans="1:16">
      <c r="P10" t="s">
        <v>4238</v>
      </c>
    </row>
    <row r="11" spans="1:16">
      <c r="P11" t="s">
        <v>4239</v>
      </c>
    </row>
    <row r="12" spans="1:16">
      <c r="P12" t="s">
        <v>4240</v>
      </c>
    </row>
    <row r="13" spans="1:16">
      <c r="P13" t="s">
        <v>4241</v>
      </c>
    </row>
    <row r="14" spans="1:16">
      <c r="A14">
        <v>0</v>
      </c>
      <c r="B14" t="s">
        <v>1574</v>
      </c>
      <c r="C14" t="s">
        <v>1574</v>
      </c>
      <c r="D14" t="s">
        <v>3004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4242</v>
      </c>
    </row>
    <row r="15" spans="1:16">
      <c r="A15">
        <f>A14+4</f>
        <v>4</v>
      </c>
      <c r="B15" t="s">
        <v>1574</v>
      </c>
      <c r="C15" t="s">
        <v>1574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4243</v>
      </c>
    </row>
    <row r="16" spans="1:16">
      <c r="A16">
        <f t="shared" ref="A16:A29" si="1">A15+4</f>
        <v>8</v>
      </c>
      <c r="B16" t="s">
        <v>1574</v>
      </c>
      <c r="C16" t="s">
        <v>1574</v>
      </c>
      <c r="E16" t="str">
        <f t="shared" si="0"/>
        <v>ITM_NULL,ITM_NULL,ITM_FB01+11,ITM_FB01+10,ITM_FB01+9,ITM_FB01+8,</v>
      </c>
      <c r="P16" t="s">
        <v>4244</v>
      </c>
    </row>
    <row r="17" spans="1:16">
      <c r="A17">
        <f t="shared" si="1"/>
        <v>12</v>
      </c>
      <c r="B17" t="s">
        <v>1574</v>
      </c>
      <c r="C17" t="s">
        <v>1574</v>
      </c>
      <c r="E17" t="str">
        <f t="shared" si="0"/>
        <v>ITM_NULL,ITM_NULL,ITM_FB01+15,ITM_FB01+14,ITM_FB01+13,ITM_FB01+12,</v>
      </c>
      <c r="P17" t="s">
        <v>4245</v>
      </c>
    </row>
    <row r="18" spans="1:16">
      <c r="A18">
        <f t="shared" si="1"/>
        <v>16</v>
      </c>
      <c r="B18" t="s">
        <v>1574</v>
      </c>
      <c r="C18" t="s">
        <v>1574</v>
      </c>
      <c r="E18" t="str">
        <f t="shared" si="0"/>
        <v>ITM_NULL,ITM_NULL,ITM_FB01+19,ITM_FB01+18,ITM_FB01+17,ITM_FB01+16,</v>
      </c>
      <c r="P18" t="s">
        <v>4246</v>
      </c>
    </row>
    <row r="19" spans="1:16">
      <c r="A19">
        <f t="shared" si="1"/>
        <v>20</v>
      </c>
      <c r="B19" t="s">
        <v>1574</v>
      </c>
      <c r="C19" t="s">
        <v>1574</v>
      </c>
      <c r="E19" t="str">
        <f t="shared" si="0"/>
        <v>ITM_NULL,ITM_NULL,ITM_FB01+23,ITM_FB01+22,ITM_FB01+21,ITM_FB01+20,</v>
      </c>
      <c r="P19" t="s">
        <v>4247</v>
      </c>
    </row>
    <row r="20" spans="1:16">
      <c r="A20">
        <f t="shared" si="1"/>
        <v>24</v>
      </c>
      <c r="B20" t="s">
        <v>1574</v>
      </c>
      <c r="C20" t="s">
        <v>1574</v>
      </c>
      <c r="E20" t="str">
        <f t="shared" si="0"/>
        <v>ITM_NULL,ITM_NULL,ITM_FB01+27,ITM_FB01+26,ITM_FB01+25,ITM_FB01+24,</v>
      </c>
      <c r="P20" t="s">
        <v>4248</v>
      </c>
    </row>
    <row r="21" spans="1:16">
      <c r="A21">
        <f t="shared" si="1"/>
        <v>28</v>
      </c>
      <c r="B21" t="s">
        <v>1574</v>
      </c>
      <c r="C21" t="s">
        <v>1574</v>
      </c>
      <c r="E21" t="str">
        <f t="shared" si="0"/>
        <v>ITM_NULL,ITM_NULL,ITM_FB01+31,ITM_FB01+30,ITM_FB01+29,ITM_FB01+28,</v>
      </c>
      <c r="P21" t="s">
        <v>4249</v>
      </c>
    </row>
    <row r="22" spans="1:16">
      <c r="A22">
        <f t="shared" si="1"/>
        <v>32</v>
      </c>
      <c r="B22" t="s">
        <v>1574</v>
      </c>
      <c r="C22" t="s">
        <v>1574</v>
      </c>
      <c r="E22" t="str">
        <f t="shared" si="0"/>
        <v>ITM_NULL,ITM_NULL,ITM_FB01+35,ITM_FB01+34,ITM_FB01+33,ITM_FB01+32,</v>
      </c>
      <c r="P22" t="s">
        <v>4250</v>
      </c>
    </row>
    <row r="23" spans="1:16">
      <c r="A23">
        <f t="shared" si="1"/>
        <v>36</v>
      </c>
      <c r="B23" t="s">
        <v>1574</v>
      </c>
      <c r="C23" t="s">
        <v>1574</v>
      </c>
      <c r="E23" t="str">
        <f t="shared" si="0"/>
        <v>ITM_NULL,ITM_NULL,ITM_FB01+39,ITM_FB01+38,ITM_FB01+37,ITM_FB01+36,</v>
      </c>
      <c r="P23" t="s">
        <v>4251</v>
      </c>
    </row>
    <row r="24" spans="1:16">
      <c r="A24">
        <f t="shared" si="1"/>
        <v>40</v>
      </c>
      <c r="B24" t="s">
        <v>1574</v>
      </c>
      <c r="C24" t="s">
        <v>1574</v>
      </c>
      <c r="E24" t="str">
        <f t="shared" si="0"/>
        <v>ITM_NULL,ITM_NULL,ITM_FB01+43,ITM_FB01+42,ITM_FB01+41,ITM_FB01+40,</v>
      </c>
      <c r="P24" t="s">
        <v>4252</v>
      </c>
    </row>
    <row r="25" spans="1:16">
      <c r="A25">
        <f t="shared" si="1"/>
        <v>44</v>
      </c>
      <c r="B25" t="s">
        <v>1574</v>
      </c>
      <c r="C25" t="s">
        <v>1574</v>
      </c>
      <c r="E25" t="str">
        <f t="shared" si="0"/>
        <v>ITM_NULL,ITM_NULL,ITM_FB01+47,ITM_FB01+46,ITM_FB01+45,ITM_FB01+44,</v>
      </c>
      <c r="P25" t="s">
        <v>4253</v>
      </c>
    </row>
    <row r="26" spans="1:16">
      <c r="A26">
        <f t="shared" si="1"/>
        <v>48</v>
      </c>
      <c r="B26" t="s">
        <v>1574</v>
      </c>
      <c r="C26" t="s">
        <v>1574</v>
      </c>
      <c r="E26" t="str">
        <f t="shared" si="0"/>
        <v>ITM_NULL,ITM_NULL,ITM_FB01+51,ITM_FB01+50,ITM_FB01+49,ITM_FB01+48,</v>
      </c>
      <c r="P26" t="s">
        <v>4254</v>
      </c>
    </row>
    <row r="27" spans="1:16">
      <c r="A27">
        <f t="shared" si="1"/>
        <v>52</v>
      </c>
      <c r="B27" t="s">
        <v>1574</v>
      </c>
      <c r="C27" t="s">
        <v>1574</v>
      </c>
      <c r="E27" t="str">
        <f t="shared" si="0"/>
        <v>ITM_NULL,ITM_NULL,ITM_FB01+55,ITM_FB01+54,ITM_FB01+53,ITM_FB01+52,</v>
      </c>
      <c r="P27" t="s">
        <v>4255</v>
      </c>
    </row>
    <row r="28" spans="1:16">
      <c r="A28">
        <f t="shared" si="1"/>
        <v>56</v>
      </c>
      <c r="B28" t="s">
        <v>1574</v>
      </c>
      <c r="C28" t="s">
        <v>1574</v>
      </c>
      <c r="E28" t="str">
        <f t="shared" si="0"/>
        <v>ITM_NULL,ITM_NULL,ITM_FB01+59,ITM_FB01+58,ITM_FB01+57,ITM_FB01+56,</v>
      </c>
      <c r="P28" t="s">
        <v>4256</v>
      </c>
    </row>
    <row r="29" spans="1:16">
      <c r="A29">
        <f t="shared" si="1"/>
        <v>60</v>
      </c>
      <c r="B29" t="s">
        <v>1574</v>
      </c>
      <c r="C29" t="s">
        <v>1574</v>
      </c>
      <c r="E29" t="str">
        <f t="shared" si="0"/>
        <v>ITM_NULL,ITM_NULL,ITM_FB01+63,ITM_FB01+62,ITM_FB01+61,ITM_FB01+60,</v>
      </c>
      <c r="P29" t="s">
        <v>4257</v>
      </c>
    </row>
    <row r="30" spans="1:16">
      <c r="P30" t="s">
        <v>4258</v>
      </c>
    </row>
    <row r="31" spans="1:16">
      <c r="P31" t="s">
        <v>4259</v>
      </c>
    </row>
    <row r="32" spans="1:16">
      <c r="P32" t="s">
        <v>4260</v>
      </c>
    </row>
    <row r="33" spans="16:16">
      <c r="P33" t="s">
        <v>4261</v>
      </c>
    </row>
    <row r="34" spans="16:16">
      <c r="P34" t="s">
        <v>4262</v>
      </c>
    </row>
    <row r="35" spans="16:16">
      <c r="P35" t="s">
        <v>4263</v>
      </c>
    </row>
    <row r="36" spans="16:16">
      <c r="P36" t="s">
        <v>4264</v>
      </c>
    </row>
    <row r="37" spans="16:16">
      <c r="P37" t="s">
        <v>4265</v>
      </c>
    </row>
    <row r="38" spans="16:16">
      <c r="P38" t="s">
        <v>4314</v>
      </c>
    </row>
    <row r="39" spans="16:16">
      <c r="P39" t="s">
        <v>4315</v>
      </c>
    </row>
    <row r="40" spans="16:16">
      <c r="P40" t="s">
        <v>4266</v>
      </c>
    </row>
    <row r="41" spans="16:16">
      <c r="P41" t="s">
        <v>4267</v>
      </c>
    </row>
    <row r="42" spans="16:16">
      <c r="P42" t="s">
        <v>4268</v>
      </c>
    </row>
    <row r="43" spans="16:16">
      <c r="P43" t="s">
        <v>4269</v>
      </c>
    </row>
    <row r="44" spans="16:16">
      <c r="P44" t="s">
        <v>4270</v>
      </c>
    </row>
    <row r="45" spans="16:16">
      <c r="P45" t="s">
        <v>4271</v>
      </c>
    </row>
    <row r="46" spans="16:16">
      <c r="P46" t="s">
        <v>4272</v>
      </c>
    </row>
    <row r="47" spans="16:16">
      <c r="P47" t="s">
        <v>4273</v>
      </c>
    </row>
    <row r="48" spans="16:16">
      <c r="P48" t="s">
        <v>4274</v>
      </c>
    </row>
    <row r="49" spans="16:16">
      <c r="P49" t="s">
        <v>4275</v>
      </c>
    </row>
    <row r="50" spans="16:16">
      <c r="P50" t="s">
        <v>4276</v>
      </c>
    </row>
    <row r="51" spans="16:16">
      <c r="P51" t="s">
        <v>4277</v>
      </c>
    </row>
    <row r="52" spans="16:16">
      <c r="P52" t="s">
        <v>4278</v>
      </c>
    </row>
    <row r="53" spans="16:16">
      <c r="P53" t="s">
        <v>4279</v>
      </c>
    </row>
    <row r="54" spans="16:16">
      <c r="P54" t="s">
        <v>4280</v>
      </c>
    </row>
    <row r="55" spans="16:16">
      <c r="P55" t="s">
        <v>4281</v>
      </c>
    </row>
    <row r="56" spans="16:16">
      <c r="P56" t="s">
        <v>4282</v>
      </c>
    </row>
    <row r="57" spans="16:16">
      <c r="P57" t="s">
        <v>4283</v>
      </c>
    </row>
    <row r="58" spans="16:16">
      <c r="P58" t="s">
        <v>4284</v>
      </c>
    </row>
    <row r="59" spans="16:16">
      <c r="P59" t="s">
        <v>4285</v>
      </c>
    </row>
    <row r="60" spans="16:16">
      <c r="P60" t="s">
        <v>4286</v>
      </c>
    </row>
    <row r="61" spans="16:16">
      <c r="P61" t="s">
        <v>4316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2021-05-22T22:10:27Z</dcterms:modified>
</cp:coreProperties>
</file>