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723D9BF3-4580-514D-88C6-0A26D5055152}" xr6:coauthVersionLast="46" xr6:coauthVersionMax="46" xr10:uidLastSave="{00000000-0000-0000-0000-000000000000}"/>
  <bookViews>
    <workbookView xWindow="-2200" yWindow="-2090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98" i="1" l="1"/>
  <c r="W1898" i="1"/>
  <c r="X1898" i="1" s="1"/>
  <c r="P1898" i="1"/>
  <c r="B1898" i="1"/>
  <c r="Y1898" i="1" s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1898" i="1" l="1"/>
  <c r="AD1898" i="1" s="1"/>
  <c r="S1898" i="1"/>
  <c r="A1898" i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C640" i="1"/>
  <c r="AD640" i="1" s="1"/>
  <c r="AC643" i="1"/>
  <c r="AD643" i="1" s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1898" i="1" l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932" i="1" l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D7" i="9"/>
  <c r="A16" i="7"/>
  <c r="C16" i="7" s="1"/>
  <c r="B15" i="7"/>
  <c r="D15" i="7" s="1"/>
  <c r="S11" i="1"/>
  <c r="Y11" i="1"/>
  <c r="B12" i="1"/>
  <c r="A11" i="1"/>
  <c r="E25" i="8"/>
  <c r="A26" i="8"/>
  <c r="F7" i="9" l="1"/>
  <c r="E9" i="9"/>
  <c r="E8" i="9"/>
  <c r="F8" i="9" s="1"/>
  <c r="D8" i="9"/>
  <c r="A17" i="7"/>
  <c r="C17" i="7" s="1"/>
  <c r="B16" i="7"/>
  <c r="D16" i="7" s="1"/>
  <c r="S12" i="1"/>
  <c r="Y12" i="1"/>
  <c r="B13" i="1"/>
  <c r="A12" i="1"/>
  <c r="E26" i="8"/>
  <c r="A27" i="8"/>
  <c r="D9" i="9" l="1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U83" i="9" l="1"/>
  <c r="N82" i="9"/>
  <c r="Y82" i="9" s="1"/>
  <c r="C476" i="7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U84" i="9" l="1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A1509" i="4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E1767" i="1"/>
  <c r="F1767" i="1" s="1"/>
  <c r="P1767" i="1" s="1"/>
  <c r="C1762" i="7"/>
  <c r="A1763" i="7" s="1"/>
  <c r="B1762" i="7"/>
  <c r="D1762" i="7" s="1"/>
  <c r="A1766" i="4"/>
  <c r="C1763" i="7" l="1"/>
  <c r="A1764" i="7" s="1"/>
  <c r="B1763" i="7"/>
  <c r="D1763" i="7" s="1"/>
  <c r="A1767" i="4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A1796" i="4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A1896" i="1"/>
  <c r="A1896" i="4" s="1"/>
  <c r="C1893" i="7" l="1"/>
  <c r="A1894" i="7" s="1"/>
  <c r="B1893" i="7"/>
  <c r="D1893" i="7" s="1"/>
  <c r="A1897" i="1"/>
  <c r="A1897" i="4" s="1"/>
  <c r="Y1897" i="1"/>
  <c r="C1894" i="7" l="1"/>
  <c r="A1895" i="7" s="1"/>
  <c r="B1894" i="7"/>
  <c r="D1894" i="7" s="1"/>
  <c r="A1898" i="4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B1911" i="1"/>
  <c r="B1912" i="1" s="1"/>
  <c r="Y1910" i="1"/>
  <c r="Y1909" i="1"/>
  <c r="A1909" i="1"/>
  <c r="C1904" i="7"/>
  <c r="A1905" i="7" s="1"/>
  <c r="B1904" i="7"/>
  <c r="D1904" i="7" s="1"/>
  <c r="Y1908" i="1"/>
  <c r="A1908" i="1"/>
  <c r="A1908" i="4" s="1"/>
  <c r="Y1912" i="1" l="1"/>
  <c r="A1912" i="1"/>
  <c r="B1913" i="1"/>
  <c r="A1911" i="1"/>
  <c r="Y1911" i="1"/>
  <c r="C1905" i="7"/>
  <c r="A1906" i="7" s="1"/>
  <c r="B1905" i="7"/>
  <c r="D1905" i="7" s="1"/>
  <c r="A1909" i="4"/>
  <c r="B1914" i="1" l="1"/>
  <c r="A1913" i="1"/>
  <c r="Y1913" i="1"/>
  <c r="C1906" i="7"/>
  <c r="A1907" i="7" s="1"/>
  <c r="B1906" i="7"/>
  <c r="D1906" i="7" s="1"/>
  <c r="A1910" i="4"/>
  <c r="E1914" i="1" l="1"/>
  <c r="F1914" i="1" s="1"/>
  <c r="P1914" i="1" s="1"/>
  <c r="Y1914" i="1"/>
  <c r="A1914" i="1"/>
  <c r="M1914" i="1"/>
  <c r="Z1914" i="1" s="1"/>
  <c r="C1907" i="7"/>
  <c r="A1908" i="7" s="1"/>
  <c r="B1907" i="7"/>
  <c r="D1907" i="7" s="1"/>
  <c r="A1911" i="4"/>
  <c r="C1908" i="7" l="1"/>
  <c r="A1909" i="7" s="1"/>
  <c r="B1908" i="7"/>
  <c r="D1908" i="7" s="1"/>
  <c r="C1909" i="7" l="1"/>
  <c r="A1910" i="7" s="1"/>
  <c r="B1909" i="7"/>
  <c r="D1909" i="7" s="1"/>
  <c r="A1912" i="4"/>
  <c r="C1910" i="7" l="1"/>
  <c r="A1911" i="7" s="1"/>
  <c r="B1910" i="7"/>
  <c r="D1910" i="7" s="1"/>
  <c r="A1913" i="4"/>
  <c r="A1914" i="4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A1917" i="4" s="1"/>
  <c r="Y1919" i="1" l="1"/>
  <c r="A1919" i="1"/>
  <c r="C1914" i="7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E316" i="9"/>
  <c r="D316" i="9"/>
  <c r="C2227" i="7"/>
  <c r="A2228" i="7" s="1"/>
  <c r="B2227" i="7"/>
  <c r="D2227" i="7" s="1"/>
  <c r="A2231" i="1"/>
  <c r="A2231" i="4" s="1"/>
  <c r="B2232" i="1"/>
  <c r="Y2231" i="1"/>
  <c r="S1915" i="1" l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F181" i="9" s="1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8" i="9" l="1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<sst xmlns="http://schemas.openxmlformats.org/spreadsheetml/2006/main" count="23679" uniqueCount="5175">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</sst>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8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851" zoomScale="87" zoomScaleNormal="75" zoomScalePageLayoutView="75" workbookViewId="0">
      <selection activeCell="C1900" sqref="C1900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4550</v>
      </c>
      <c r="D18" s="60" t="s">
        <v>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4550</v>
      </c>
      <c r="D19" s="60" t="s">
        <v>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4550</v>
      </c>
      <c r="D20" s="60" t="s">
        <v>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4550</v>
      </c>
      <c r="D22" s="60" t="s">
        <v>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4550</v>
      </c>
      <c r="D29" s="60" t="s">
        <v>7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4550</v>
      </c>
      <c r="D34" s="60" t="s">
        <v>7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4550</v>
      </c>
      <c r="D35" s="60" t="s">
        <v>7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4550</v>
      </c>
      <c r="D37" s="60" t="s">
        <v>7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4550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4550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4550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4550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5154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5155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5156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5157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5158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5159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5160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5161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4550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4550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4550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4550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4550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>
      <c r="A1898" s="58">
        <f t="shared" si="568"/>
        <v>1898</v>
      </c>
      <c r="B1898" s="55">
        <f t="shared" si="567"/>
        <v>1852</v>
      </c>
      <c r="C1898" s="99" t="s">
        <v>4488</v>
      </c>
      <c r="D1898" s="181" t="s">
        <v>5174</v>
      </c>
      <c r="E1898" s="100" t="s">
        <v>5171</v>
      </c>
      <c r="F1898" s="100" t="s">
        <v>5171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4639</v>
      </c>
      <c r="L1898" s="99" t="s">
        <v>5172</v>
      </c>
      <c r="M1898" s="104" t="s">
        <v>5173</v>
      </c>
      <c r="N1898" s="104"/>
      <c r="O1898"/>
      <c r="P1898" t="str">
        <f t="shared" si="560"/>
        <v/>
      </c>
      <c r="Q1898" t="str">
        <f>IF(ISNA(VLOOKUP(AC1898,#REF!,1)),"//","")</f>
        <v/>
      </c>
      <c r="R1898"/>
      <c r="S1898" s="43">
        <f t="shared" si="561"/>
        <v>597</v>
      </c>
      <c r="T1898" s="94" t="s">
        <v>3088</v>
      </c>
      <c r="U1898" s="72" t="s">
        <v>2569</v>
      </c>
      <c r="V1898" s="72" t="s">
        <v>2569</v>
      </c>
      <c r="W1898" s="44" t="str">
        <f t="shared" si="562"/>
        <v/>
      </c>
      <c r="X1898" s="25" t="str">
        <f t="shared" si="563"/>
        <v/>
      </c>
      <c r="Y1898" s="1">
        <f t="shared" si="564"/>
        <v>1852</v>
      </c>
      <c r="Z1898" t="str">
        <f t="shared" si="565"/>
        <v>ITM_GGREEK</v>
      </c>
      <c r="AA1898" s="177" t="str">
        <f>IF(ISNA(VLOOKUP(AC1898,Sheet2!J:J,1,0)),"//","")</f>
        <v/>
      </c>
      <c r="AC1898" s="113" t="str">
        <f t="shared" ref="AC1898" si="569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7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7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7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7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7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7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7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7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7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7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72"/>
        <v>&gt;I</v>
      </c>
      <c r="AD1907" t="b">
        <f t="shared" si="57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72"/>
        <v/>
      </c>
      <c r="AD1908" t="b">
        <f t="shared" si="57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72"/>
        <v>HOUR</v>
      </c>
      <c r="AD1909" t="b">
        <f t="shared" si="571"/>
        <v>1</v>
      </c>
    </row>
    <row r="1910" spans="1:30">
      <c r="A1910" s="57">
        <f t="shared" ref="A1910:A1913" si="573">IF(B1910=INT(B1910),ROW(),"")</f>
        <v>1910</v>
      </c>
      <c r="B1910" s="56">
        <f t="shared" ref="B1910:B1913" si="57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75">IF(E1910=F1910,"","NOT EQUAL")</f>
        <v/>
      </c>
      <c r="Q1910" t="str">
        <f>IF(ISNA(VLOOKUP(AC1910,#REF!,1)),"//","")</f>
        <v/>
      </c>
      <c r="R1910"/>
      <c r="S1910" s="43">
        <f t="shared" ref="S1910:S1913" si="57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9">B1910</f>
        <v>1864</v>
      </c>
      <c r="Z1910" t="str">
        <f t="shared" ref="Z1910:Z1913" si="580">M1910</f>
        <v>ITM_MINUTE</v>
      </c>
      <c r="AA1910" s="177" t="str">
        <f>IF(ISNA(VLOOKUP(AC1910,Sheet2!J:J,1,0)),"//","")</f>
        <v>//</v>
      </c>
      <c r="AC1910" s="113" t="str">
        <f t="shared" ref="AC1910:AC1915" si="58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82">X1910=AC1910</f>
        <v>1</v>
      </c>
    </row>
    <row r="1911" spans="1:30">
      <c r="A1911" s="57">
        <f t="shared" si="573"/>
        <v>1911</v>
      </c>
      <c r="B1911" s="56">
        <f t="shared" si="57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75"/>
        <v/>
      </c>
      <c r="Q1911" t="str">
        <f>IF(ISNA(VLOOKUP(AC1911,#REF!,1)),"//","")</f>
        <v/>
      </c>
      <c r="R1911"/>
      <c r="S1911" s="43">
        <f t="shared" si="57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77"/>
        <v>"SEC"</v>
      </c>
      <c r="X1911" s="25" t="str">
        <f t="shared" si="578"/>
        <v>SEC</v>
      </c>
      <c r="Y1911" s="1">
        <f t="shared" si="579"/>
        <v>1865</v>
      </c>
      <c r="Z1911" t="str">
        <f t="shared" si="580"/>
        <v>ITM_SECOND</v>
      </c>
      <c r="AA1911" s="177" t="str">
        <f>IF(ISNA(VLOOKUP(AC1911,Sheet2!J:J,1,0)),"//","")</f>
        <v>//</v>
      </c>
      <c r="AC1911" s="113" t="str">
        <f t="shared" si="581"/>
        <v>SEC</v>
      </c>
      <c r="AD1911" t="b">
        <f t="shared" si="582"/>
        <v>1</v>
      </c>
    </row>
    <row r="1912" spans="1:30">
      <c r="A1912" s="57">
        <f t="shared" si="573"/>
        <v>1912</v>
      </c>
      <c r="B1912" s="56">
        <f t="shared" si="57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75"/>
        <v/>
      </c>
      <c r="Q1912" t="str">
        <f>IF(ISNA(VLOOKUP(AC1912,#REF!,1)),"//","")</f>
        <v/>
      </c>
      <c r="R1912"/>
      <c r="S1912" s="43">
        <f t="shared" si="57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77"/>
        <v>STD_RIGHT_ARROW "TIME"</v>
      </c>
      <c r="X1912" s="25" t="str">
        <f t="shared" si="578"/>
        <v>&gt;TIME</v>
      </c>
      <c r="Y1912" s="1">
        <f t="shared" si="579"/>
        <v>1866</v>
      </c>
      <c r="Z1912" t="str">
        <f t="shared" si="580"/>
        <v>ITM_toTIME</v>
      </c>
      <c r="AA1912" s="177" t="str">
        <f>IF(ISNA(VLOOKUP(AC1912,Sheet2!J:J,1,0)),"//","")</f>
        <v>//</v>
      </c>
      <c r="AC1912" s="113" t="str">
        <f t="shared" si="581"/>
        <v>&gt;TIME</v>
      </c>
      <c r="AD1912" t="b">
        <f t="shared" si="582"/>
        <v>1</v>
      </c>
    </row>
    <row r="1913" spans="1:30">
      <c r="A1913" s="57">
        <f t="shared" si="573"/>
        <v>1913</v>
      </c>
      <c r="B1913" s="56">
        <f t="shared" si="57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75"/>
        <v/>
      </c>
      <c r="Q1913" t="str">
        <f>IF(ISNA(VLOOKUP(AC1913,#REF!,1)),"//","")</f>
        <v/>
      </c>
      <c r="R1913"/>
      <c r="S1913" s="43">
        <f t="shared" si="57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77"/>
        <v>"TIME" STD_RIGHT_ARROW</v>
      </c>
      <c r="X1913" s="25" t="str">
        <f t="shared" si="578"/>
        <v>TIME&gt;</v>
      </c>
      <c r="Y1913" s="1">
        <f t="shared" si="579"/>
        <v>1867</v>
      </c>
      <c r="Z1913" t="str">
        <f t="shared" si="580"/>
        <v>ITM_TIMEto</v>
      </c>
      <c r="AA1913" s="177" t="str">
        <f>IF(ISNA(VLOOKUP(AC1913,Sheet2!J:J,1,0)),"//","")</f>
        <v>//</v>
      </c>
      <c r="AC1913" s="113" t="str">
        <f t="shared" si="581"/>
        <v>TIME&gt;</v>
      </c>
      <c r="AD1913" t="b">
        <f t="shared" si="58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83">CHAR(34)&amp;IF(B1914&lt;10,"000",IF(B1914&lt;100,"00",IF(B1914&lt;1000,"0","")))&amp;$B1914&amp;CHAR(34)</f>
        <v>"1868"</v>
      </c>
      <c r="F1914" s="116" t="str">
        <f t="shared" ref="F1914:F1915" si="58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8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81"/>
        <v/>
      </c>
      <c r="AD1914" t="b">
        <f t="shared" si="57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83"/>
        <v>"1869"</v>
      </c>
      <c r="F1915" s="116" t="str">
        <f t="shared" si="58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8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81"/>
        <v/>
      </c>
      <c r="AD1915" t="b">
        <f t="shared" si="57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72"/>
        <v/>
      </c>
      <c r="AD1916" t="b">
        <f t="shared" si="57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72"/>
        <v/>
      </c>
      <c r="AD1917" t="b">
        <f t="shared" si="57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72"/>
        <v/>
      </c>
      <c r="AD1918" t="b">
        <f t="shared" si="57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72"/>
        <v/>
      </c>
      <c r="AD1919" t="b">
        <f t="shared" si="57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72"/>
        <v/>
      </c>
      <c r="AD1920" t="b">
        <f t="shared" si="57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72"/>
        <v/>
      </c>
      <c r="AD1921" t="b">
        <f t="shared" si="57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86">IF(E1922=F1922,"","NOT EQUAL")</f>
        <v/>
      </c>
      <c r="Q1922" t="str">
        <f>IF(ISNA(VLOOKUP(AC1922,#REF!,1)),"//","")</f>
        <v/>
      </c>
      <c r="R1922"/>
      <c r="S1922" s="43">
        <f t="shared" ref="S1922" si="587">IF(X1922&lt;&gt;"",S1921+1,S1921)</f>
        <v>610</v>
      </c>
      <c r="T1922" s="94"/>
      <c r="U1922" s="72" t="s">
        <v>3000</v>
      </c>
      <c r="V1922" s="72"/>
      <c r="W1922" s="44" t="str">
        <f t="shared" ref="W1922" si="58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90">B1922</f>
        <v>1876</v>
      </c>
      <c r="Z1922" t="str">
        <f t="shared" ref="Z1922" si="591">M1922</f>
        <v>ITM_LISTXY</v>
      </c>
      <c r="AA1922" s="177" t="str">
        <f>IF(ISNA(VLOOKUP(AC1922,Sheet2!J:J,1,0)),"//","")</f>
        <v/>
      </c>
      <c r="AC1922" s="113" t="str">
        <f t="shared" si="572"/>
        <v>LISTXY</v>
      </c>
      <c r="AD1922" t="b">
        <f t="shared" si="57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72"/>
        <v/>
      </c>
      <c r="AD1923" t="b">
        <f t="shared" si="57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72"/>
        <v/>
      </c>
      <c r="AD1924" t="b">
        <f t="shared" si="57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72"/>
        <v>ERPN?</v>
      </c>
      <c r="AD1925" t="b">
        <f t="shared" si="57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72"/>
        <v/>
      </c>
      <c r="AD1926" t="b">
        <f t="shared" si="57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72"/>
        <v/>
      </c>
      <c r="AD1927" t="b">
        <f t="shared" si="57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59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59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6">B1928</f>
        <v>1880</v>
      </c>
      <c r="Z1928" t="str">
        <f t="shared" ref="Z1928:Z1991" si="597">M1928</f>
        <v>ITM_TEST</v>
      </c>
      <c r="AA1928" s="177" t="str">
        <f>IF(ISNA(VLOOKUP(AC1928,Sheet2!J:J,1,0)),"//","")</f>
        <v/>
      </c>
      <c r="AC1928" s="113" t="str">
        <f t="shared" si="572"/>
        <v/>
      </c>
      <c r="AD1928" t="b">
        <f t="shared" si="57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592"/>
        <v>NOT EQUAL</v>
      </c>
      <c r="Q1929" s="17" t="str">
        <f>IF(ISNA(VLOOKUP(AC1929,#REF!,1)),"//","")</f>
        <v/>
      </c>
      <c r="R1929" s="17"/>
      <c r="S1929" s="43">
        <f t="shared" si="59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594"/>
        <v/>
      </c>
      <c r="X1929" s="25" t="str">
        <f t="shared" si="595"/>
        <v/>
      </c>
      <c r="Y1929" s="1">
        <f t="shared" si="596"/>
        <v>1881</v>
      </c>
      <c r="Z1929" t="str">
        <f t="shared" si="597"/>
        <v>ITM_GET_TEST_BS</v>
      </c>
      <c r="AA1929" s="177" t="str">
        <f>IF(ISNA(VLOOKUP(AC1929,Sheet2!J:J,1,0)),"//","")</f>
        <v/>
      </c>
      <c r="AC1929" s="113" t="str">
        <f t="shared" si="572"/>
        <v/>
      </c>
      <c r="AD1929" t="b">
        <f t="shared" si="57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592"/>
        <v>NOT EQUAL</v>
      </c>
      <c r="Q1930" s="17" t="str">
        <f>IF(ISNA(VLOOKUP(AC1930,#REF!,1)),"//","")</f>
        <v/>
      </c>
      <c r="R1930" s="17"/>
      <c r="S1930" s="43">
        <f t="shared" si="59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594"/>
        <v/>
      </c>
      <c r="X1930" s="25" t="str">
        <f t="shared" si="595"/>
        <v/>
      </c>
      <c r="Y1930" s="1">
        <f t="shared" si="596"/>
        <v>1882</v>
      </c>
      <c r="Z1930" t="str">
        <f t="shared" si="597"/>
        <v>ITM_SET_TEST_BS</v>
      </c>
      <c r="AA1930" s="177" t="str">
        <f>IF(ISNA(VLOOKUP(AC1930,Sheet2!J:J,1,0)),"//","")</f>
        <v/>
      </c>
      <c r="AC1930" s="113" t="str">
        <f t="shared" si="572"/>
        <v/>
      </c>
      <c r="AD1930" t="b">
        <f t="shared" si="571"/>
        <v>1</v>
      </c>
    </row>
    <row r="1931" spans="1:30">
      <c r="A1931" s="58">
        <f t="shared" si="568"/>
        <v>1931</v>
      </c>
      <c r="B1931" s="55">
        <f t="shared" ref="B1931:B1994" si="59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592"/>
        <v/>
      </c>
      <c r="Q1931" s="17" t="str">
        <f>IF(ISNA(VLOOKUP(AC1931,#REF!,1)),"//","")</f>
        <v/>
      </c>
      <c r="R1931" s="17"/>
      <c r="S1931" s="43">
        <f t="shared" si="59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594"/>
        <v/>
      </c>
      <c r="X1931" s="25" t="str">
        <f t="shared" si="595"/>
        <v/>
      </c>
      <c r="Y1931" s="1">
        <f t="shared" si="596"/>
        <v>1883</v>
      </c>
      <c r="Z1931" t="str">
        <f t="shared" si="597"/>
        <v>ITM_INP_DEF_DP</v>
      </c>
      <c r="AA1931" s="177" t="str">
        <f>IF(ISNA(VLOOKUP(AC1931,Sheet2!J:J,1,0)),"//","")</f>
        <v/>
      </c>
      <c r="AC1931" s="113" t="str">
        <f t="shared" si="572"/>
        <v/>
      </c>
      <c r="AD1931" t="b">
        <f t="shared" si="571"/>
        <v>1</v>
      </c>
    </row>
    <row r="1932" spans="1:30">
      <c r="A1932" s="58">
        <f t="shared" si="568"/>
        <v>1932</v>
      </c>
      <c r="B1932" s="55">
        <f t="shared" si="59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592"/>
        <v/>
      </c>
      <c r="Q1932" t="str">
        <f>IF(ISNA(VLOOKUP(AC1932,#REF!,1)),"//","")</f>
        <v/>
      </c>
      <c r="R1932"/>
      <c r="S1932" s="43">
        <f t="shared" si="59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594"/>
        <v/>
      </c>
      <c r="X1932" s="25" t="str">
        <f t="shared" si="595"/>
        <v/>
      </c>
      <c r="Y1932" s="1">
        <f t="shared" si="596"/>
        <v>1884</v>
      </c>
      <c r="Z1932" t="str">
        <f t="shared" si="597"/>
        <v>ITM_SH_INP_DEF</v>
      </c>
      <c r="AA1932" s="177" t="str">
        <f>IF(ISNA(VLOOKUP(AC1932,Sheet2!J:J,1,0)),"//","")</f>
        <v/>
      </c>
      <c r="AC1932" s="113" t="str">
        <f t="shared" si="572"/>
        <v/>
      </c>
      <c r="AD1932" t="b">
        <f t="shared" si="571"/>
        <v>1</v>
      </c>
    </row>
    <row r="1933" spans="1:30">
      <c r="A1933" s="58">
        <f t="shared" si="568"/>
        <v>1933</v>
      </c>
      <c r="B1933" s="55">
        <f t="shared" si="59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592"/>
        <v/>
      </c>
      <c r="Q1933" t="str">
        <f>IF(ISNA(VLOOKUP(AC1933,#REF!,1)),"//","")</f>
        <v/>
      </c>
      <c r="R1933"/>
      <c r="S1933" s="43">
        <f t="shared" si="59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594"/>
        <v/>
      </c>
      <c r="X1933" s="25" t="str">
        <f t="shared" si="595"/>
        <v/>
      </c>
      <c r="Y1933" s="1">
        <f t="shared" si="596"/>
        <v>1885</v>
      </c>
      <c r="Z1933" t="str">
        <f t="shared" si="597"/>
        <v>ITM_INP_DEF_CPXDP</v>
      </c>
      <c r="AA1933" s="177" t="str">
        <f>IF(ISNA(VLOOKUP(AC1933,Sheet2!J:J,1,0)),"//","")</f>
        <v/>
      </c>
      <c r="AC1933" s="113" t="str">
        <f t="shared" si="572"/>
        <v/>
      </c>
      <c r="AD1933" t="b">
        <f t="shared" si="571"/>
        <v>1</v>
      </c>
    </row>
    <row r="1934" spans="1:30">
      <c r="A1934" s="58">
        <f t="shared" si="568"/>
        <v>1934</v>
      </c>
      <c r="B1934" s="55">
        <f t="shared" si="59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592"/>
        <v/>
      </c>
      <c r="Q1934" t="str">
        <f>IF(ISNA(VLOOKUP(AC1934,#REF!,1)),"//","")</f>
        <v/>
      </c>
      <c r="R1934"/>
      <c r="S1934" s="43">
        <f t="shared" si="59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594"/>
        <v/>
      </c>
      <c r="X1934" s="25" t="str">
        <f t="shared" si="595"/>
        <v/>
      </c>
      <c r="Y1934" s="1">
        <f t="shared" si="596"/>
        <v>1886</v>
      </c>
      <c r="Z1934" t="str">
        <f t="shared" si="597"/>
        <v>ITM_INP_DEF_SI</v>
      </c>
      <c r="AA1934" s="177" t="str">
        <f>IF(ISNA(VLOOKUP(AC1934,Sheet2!J:J,1,0)),"//","")</f>
        <v/>
      </c>
      <c r="AC1934" s="113" t="str">
        <f t="shared" si="572"/>
        <v/>
      </c>
      <c r="AD1934" t="b">
        <f t="shared" si="571"/>
        <v>1</v>
      </c>
    </row>
    <row r="1935" spans="1:30">
      <c r="A1935" s="58">
        <f t="shared" si="568"/>
        <v>1935</v>
      </c>
      <c r="B1935" s="55">
        <f t="shared" si="59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592"/>
        <v/>
      </c>
      <c r="Q1935" t="str">
        <f>IF(ISNA(VLOOKUP(AC1935,#REF!,1)),"//","")</f>
        <v/>
      </c>
      <c r="R1935"/>
      <c r="S1935" s="43">
        <f t="shared" si="59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594"/>
        <v/>
      </c>
      <c r="X1935" s="25" t="str">
        <f t="shared" si="595"/>
        <v/>
      </c>
      <c r="Y1935" s="1">
        <f t="shared" si="596"/>
        <v>1887</v>
      </c>
      <c r="Z1935" t="str">
        <f t="shared" si="597"/>
        <v>ITM_INP_DEF_LI</v>
      </c>
      <c r="AA1935" s="177" t="str">
        <f>IF(ISNA(VLOOKUP(AC1935,Sheet2!J:J,1,0)),"//","")</f>
        <v/>
      </c>
      <c r="AC1935" s="113" t="str">
        <f t="shared" si="572"/>
        <v/>
      </c>
      <c r="AD1935" t="b">
        <f t="shared" si="571"/>
        <v>1</v>
      </c>
    </row>
    <row r="1936" spans="1:30">
      <c r="A1936" s="58">
        <f t="shared" si="568"/>
        <v>1936</v>
      </c>
      <c r="B1936" s="55">
        <f t="shared" si="59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592"/>
        <v/>
      </c>
      <c r="Q1936" t="str">
        <f>IF(ISNA(VLOOKUP(AC1936,#REF!,1)),"//","")</f>
        <v/>
      </c>
      <c r="R1936"/>
      <c r="S1936" s="43">
        <f t="shared" si="59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594"/>
        <v/>
      </c>
      <c r="X1936" s="25" t="str">
        <f t="shared" si="595"/>
        <v/>
      </c>
      <c r="Y1936" s="1">
        <f t="shared" si="596"/>
        <v>1888</v>
      </c>
      <c r="Z1936" t="str">
        <f t="shared" si="597"/>
        <v>ITM_USER_V43</v>
      </c>
      <c r="AA1936" s="177" t="str">
        <f>IF(ISNA(VLOOKUP(AC1936,Sheet2!J:J,1,0)),"//","")</f>
        <v/>
      </c>
      <c r="AC1936" s="113" t="str">
        <f t="shared" si="572"/>
        <v/>
      </c>
      <c r="AD1936" t="b">
        <f t="shared" si="571"/>
        <v>1</v>
      </c>
    </row>
    <row r="1937" spans="1:30">
      <c r="A1937" s="58">
        <f t="shared" ref="A1937:A2000" si="599">IF(B1937=INT(B1937),ROW(),"")</f>
        <v>1937</v>
      </c>
      <c r="B1937" s="55">
        <f t="shared" si="59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592"/>
        <v/>
      </c>
      <c r="Q1937" t="str">
        <f>IF(ISNA(VLOOKUP(AC1937,#REF!,1)),"//","")</f>
        <v/>
      </c>
      <c r="R1937"/>
      <c r="S1937" s="43">
        <f t="shared" si="59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594"/>
        <v/>
      </c>
      <c r="X1937" s="25" t="str">
        <f t="shared" si="595"/>
        <v/>
      </c>
      <c r="Y1937" s="1">
        <f t="shared" si="596"/>
        <v>1889</v>
      </c>
      <c r="Z1937" t="str">
        <f t="shared" si="597"/>
        <v>KEY_fg</v>
      </c>
      <c r="AA1937" s="177" t="str">
        <f>IF(ISNA(VLOOKUP(AC1937,Sheet2!J:J,1,0)),"//","")</f>
        <v/>
      </c>
      <c r="AC1937" s="113" t="str">
        <f t="shared" si="572"/>
        <v/>
      </c>
      <c r="AD1937" t="b">
        <f t="shared" si="571"/>
        <v>1</v>
      </c>
    </row>
    <row r="1938" spans="1:30">
      <c r="A1938" s="58">
        <f t="shared" si="599"/>
        <v>1938</v>
      </c>
      <c r="B1938" s="55">
        <f t="shared" si="59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592"/>
        <v/>
      </c>
      <c r="Q1938" t="str">
        <f>IF(ISNA(VLOOKUP(AC1938,#REF!,1)),"//","")</f>
        <v/>
      </c>
      <c r="R1938"/>
      <c r="S1938" s="43">
        <f t="shared" si="59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594"/>
        <v/>
      </c>
      <c r="X1938" s="25" t="str">
        <f t="shared" si="595"/>
        <v/>
      </c>
      <c r="Y1938" s="1">
        <f t="shared" si="596"/>
        <v>1890</v>
      </c>
      <c r="Z1938" t="str">
        <f t="shared" si="597"/>
        <v>ITM_USER_DEFAULTS</v>
      </c>
      <c r="AA1938" s="177" t="str">
        <f>IF(ISNA(VLOOKUP(AC1938,Sheet2!J:J,1,0)),"//","")</f>
        <v/>
      </c>
      <c r="AC1938" s="113" t="str">
        <f t="shared" si="572"/>
        <v/>
      </c>
      <c r="AD1938" t="b">
        <f t="shared" si="571"/>
        <v>1</v>
      </c>
    </row>
    <row r="1939" spans="1:30">
      <c r="A1939" s="58">
        <f t="shared" si="599"/>
        <v>1939</v>
      </c>
      <c r="B1939" s="55">
        <f t="shared" si="59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592"/>
        <v/>
      </c>
      <c r="Q1939" t="str">
        <f>IF(ISNA(VLOOKUP(AC1939,#REF!,1)),"//","")</f>
        <v/>
      </c>
      <c r="R1939"/>
      <c r="S1939" s="43">
        <f t="shared" si="59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594"/>
        <v/>
      </c>
      <c r="X1939" s="25" t="str">
        <f t="shared" si="595"/>
        <v/>
      </c>
      <c r="Y1939" s="1">
        <f t="shared" si="596"/>
        <v>1891</v>
      </c>
      <c r="Z1939" t="str">
        <f t="shared" si="597"/>
        <v>ITM_USER_COMPLEX</v>
      </c>
      <c r="AA1939" s="177" t="str">
        <f>IF(ISNA(VLOOKUP(AC1939,Sheet2!J:J,1,0)),"//","")</f>
        <v/>
      </c>
      <c r="AC1939" s="113" t="str">
        <f t="shared" si="572"/>
        <v/>
      </c>
      <c r="AD1939" t="b">
        <f t="shared" si="571"/>
        <v>1</v>
      </c>
    </row>
    <row r="1940" spans="1:30">
      <c r="A1940" s="58">
        <f t="shared" si="599"/>
        <v>1940</v>
      </c>
      <c r="B1940" s="55">
        <f t="shared" si="59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592"/>
        <v/>
      </c>
      <c r="Q1940" t="str">
        <f>IF(ISNA(VLOOKUP(AC1940,#REF!,1)),"//","")</f>
        <v/>
      </c>
      <c r="R1940"/>
      <c r="S1940" s="43">
        <f t="shared" si="59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594"/>
        <v/>
      </c>
      <c r="X1940" s="25" t="str">
        <f t="shared" si="595"/>
        <v/>
      </c>
      <c r="Y1940" s="1">
        <f t="shared" si="596"/>
        <v>1892</v>
      </c>
      <c r="Z1940" t="str">
        <f t="shared" si="597"/>
        <v>ITM_USER_SHIFTS</v>
      </c>
      <c r="AA1940" s="177" t="str">
        <f>IF(ISNA(VLOOKUP(AC1940,Sheet2!J:J,1,0)),"//","")</f>
        <v/>
      </c>
      <c r="AC1940" s="113" t="str">
        <f t="shared" si="572"/>
        <v/>
      </c>
      <c r="AD1940" t="b">
        <f t="shared" si="571"/>
        <v>1</v>
      </c>
    </row>
    <row r="1941" spans="1:30">
      <c r="A1941" s="58">
        <f t="shared" si="599"/>
        <v>1941</v>
      </c>
      <c r="B1941" s="55">
        <f t="shared" si="59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592"/>
        <v/>
      </c>
      <c r="Q1941" t="str">
        <f>IF(ISNA(VLOOKUP(AC1941,#REF!,1)),"//","")</f>
        <v/>
      </c>
      <c r="R1941"/>
      <c r="S1941" s="43">
        <f t="shared" si="59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594"/>
        <v/>
      </c>
      <c r="X1941" s="25" t="str">
        <f t="shared" si="595"/>
        <v/>
      </c>
      <c r="Y1941" s="1">
        <f t="shared" si="596"/>
        <v>1893</v>
      </c>
      <c r="Z1941" t="str">
        <f t="shared" si="597"/>
        <v>ITM_USER_RESET</v>
      </c>
      <c r="AA1941" s="177" t="str">
        <f>IF(ISNA(VLOOKUP(AC1941,Sheet2!J:J,1,0)),"//","")</f>
        <v/>
      </c>
      <c r="AC1941" s="113" t="str">
        <f t="shared" si="572"/>
        <v/>
      </c>
      <c r="AD1941" t="b">
        <f t="shared" si="571"/>
        <v>1</v>
      </c>
    </row>
    <row r="1942" spans="1:30">
      <c r="A1942" s="58">
        <f t="shared" si="599"/>
        <v>1942</v>
      </c>
      <c r="B1942" s="55">
        <f t="shared" si="59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592"/>
        <v/>
      </c>
      <c r="Q1942" t="str">
        <f>IF(ISNA(VLOOKUP(AC1942,#REF!,1)),"//","")</f>
        <v/>
      </c>
      <c r="R1942"/>
      <c r="S1942" s="43">
        <f t="shared" si="59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594"/>
        <v/>
      </c>
      <c r="X1942" s="25" t="str">
        <f t="shared" si="595"/>
        <v/>
      </c>
      <c r="Y1942" s="1">
        <f t="shared" si="596"/>
        <v>1894</v>
      </c>
      <c r="Z1942" t="str">
        <f t="shared" si="597"/>
        <v>ITM_U_KEY_USER</v>
      </c>
      <c r="AA1942" s="177" t="str">
        <f>IF(ISNA(VLOOKUP(AC1942,Sheet2!J:J,1,0)),"//","")</f>
        <v/>
      </c>
      <c r="AC1942" s="113" t="str">
        <f t="shared" si="572"/>
        <v/>
      </c>
      <c r="AD1942" t="b">
        <f t="shared" si="571"/>
        <v>1</v>
      </c>
    </row>
    <row r="1943" spans="1:30">
      <c r="A1943" s="58">
        <f t="shared" si="599"/>
        <v>1943</v>
      </c>
      <c r="B1943" s="55">
        <f t="shared" si="59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592"/>
        <v/>
      </c>
      <c r="Q1943" t="str">
        <f>IF(ISNA(VLOOKUP(AC1943,#REF!,1)),"//","")</f>
        <v/>
      </c>
      <c r="R1943"/>
      <c r="S1943" s="43">
        <f t="shared" si="59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594"/>
        <v/>
      </c>
      <c r="X1943" s="25" t="str">
        <f t="shared" si="595"/>
        <v/>
      </c>
      <c r="Y1943" s="1">
        <f t="shared" si="596"/>
        <v>1895</v>
      </c>
      <c r="Z1943" t="str">
        <f t="shared" si="597"/>
        <v>ITM_U_KEY_CC</v>
      </c>
      <c r="AA1943" s="177" t="str">
        <f>IF(ISNA(VLOOKUP(AC1943,Sheet2!J:J,1,0)),"//","")</f>
        <v/>
      </c>
      <c r="AC1943" s="113" t="str">
        <f t="shared" si="572"/>
        <v/>
      </c>
      <c r="AD1943" t="b">
        <f t="shared" si="571"/>
        <v>1</v>
      </c>
    </row>
    <row r="1944" spans="1:30">
      <c r="A1944" s="58">
        <f t="shared" si="599"/>
        <v>1944</v>
      </c>
      <c r="B1944" s="55">
        <f t="shared" si="59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592"/>
        <v/>
      </c>
      <c r="Q1944" t="str">
        <f>IF(ISNA(VLOOKUP(AC1944,#REF!,1)),"//","")</f>
        <v/>
      </c>
      <c r="R1944"/>
      <c r="S1944" s="43">
        <f t="shared" si="59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594"/>
        <v/>
      </c>
      <c r="X1944" s="25" t="str">
        <f t="shared" si="595"/>
        <v/>
      </c>
      <c r="Y1944" s="1">
        <f t="shared" si="596"/>
        <v>1896</v>
      </c>
      <c r="Z1944" t="str">
        <f t="shared" si="597"/>
        <v>ITM_U_KEY_MM</v>
      </c>
      <c r="AA1944" s="177" t="str">
        <f>IF(ISNA(VLOOKUP(AC1944,Sheet2!J:J,1,0)),"//","")</f>
        <v/>
      </c>
      <c r="AC1944" s="113" t="str">
        <f t="shared" si="572"/>
        <v/>
      </c>
      <c r="AD1944" t="b">
        <f t="shared" si="571"/>
        <v>1</v>
      </c>
    </row>
    <row r="1945" spans="1:30">
      <c r="A1945" s="58">
        <f t="shared" si="599"/>
        <v>1945</v>
      </c>
      <c r="B1945" s="55">
        <f t="shared" si="59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592"/>
        <v/>
      </c>
      <c r="Q1945" t="str">
        <f>IF(ISNA(VLOOKUP(AC1945,#REF!,1)),"//","")</f>
        <v/>
      </c>
      <c r="R1945"/>
      <c r="S1945" s="43">
        <f t="shared" si="59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594"/>
        <v/>
      </c>
      <c r="X1945" s="25" t="str">
        <f t="shared" si="595"/>
        <v/>
      </c>
      <c r="Y1945" s="1">
        <f t="shared" si="596"/>
        <v>1897</v>
      </c>
      <c r="Z1945" t="str">
        <f t="shared" si="597"/>
        <v>ITM_U_KEY_SIGMA</v>
      </c>
      <c r="AA1945" s="177" t="str">
        <f>IF(ISNA(VLOOKUP(AC1945,Sheet2!J:J,1,0)),"//","")</f>
        <v/>
      </c>
      <c r="AC1945" s="113" t="str">
        <f t="shared" si="572"/>
        <v/>
      </c>
      <c r="AD1945" t="b">
        <f t="shared" si="571"/>
        <v>1</v>
      </c>
    </row>
    <row r="1946" spans="1:30">
      <c r="A1946" s="58">
        <f t="shared" si="599"/>
        <v>1946</v>
      </c>
      <c r="B1946" s="55">
        <f t="shared" si="59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592"/>
        <v/>
      </c>
      <c r="Q1946" t="str">
        <f>IF(ISNA(VLOOKUP(AC1946,#REF!,1)),"//","")</f>
        <v/>
      </c>
      <c r="R1946"/>
      <c r="S1946" s="43">
        <f t="shared" si="59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594"/>
        <v/>
      </c>
      <c r="X1946" s="25" t="str">
        <f t="shared" si="595"/>
        <v/>
      </c>
      <c r="Y1946" s="1">
        <f t="shared" si="596"/>
        <v>1898</v>
      </c>
      <c r="Z1946" t="str">
        <f t="shared" si="597"/>
        <v>ITM_U_KEY_PRGM</v>
      </c>
      <c r="AA1946" s="177" t="str">
        <f>IF(ISNA(VLOOKUP(AC1946,Sheet2!J:J,1,0)),"//","")</f>
        <v/>
      </c>
      <c r="AC1946" s="113" t="str">
        <f t="shared" si="572"/>
        <v/>
      </c>
      <c r="AD1946" t="b">
        <f t="shared" si="571"/>
        <v>1</v>
      </c>
    </row>
    <row r="1947" spans="1:30">
      <c r="A1947" s="58">
        <f t="shared" si="599"/>
        <v>1947</v>
      </c>
      <c r="B1947" s="55">
        <f t="shared" si="59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592"/>
        <v/>
      </c>
      <c r="Q1947" t="str">
        <f>IF(ISNA(VLOOKUP(AC1947,#REF!,1)),"//","")</f>
        <v/>
      </c>
      <c r="R1947"/>
      <c r="S1947" s="43">
        <f t="shared" si="59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594"/>
        <v/>
      </c>
      <c r="X1947" s="25" t="str">
        <f t="shared" si="595"/>
        <v/>
      </c>
      <c r="Y1947" s="1">
        <f t="shared" si="596"/>
        <v>1899</v>
      </c>
      <c r="Z1947" t="str">
        <f t="shared" si="597"/>
        <v>ITM_U_KEY_ALPHA</v>
      </c>
      <c r="AA1947" s="177" t="str">
        <f>IF(ISNA(VLOOKUP(AC1947,Sheet2!J:J,1,0)),"//","")</f>
        <v/>
      </c>
      <c r="AC1947" s="113" t="str">
        <f t="shared" si="572"/>
        <v/>
      </c>
      <c r="AD1947" t="b">
        <f t="shared" si="571"/>
        <v>1</v>
      </c>
    </row>
    <row r="1948" spans="1:30">
      <c r="A1948" s="58">
        <f t="shared" si="599"/>
        <v>1948</v>
      </c>
      <c r="B1948" s="55">
        <f t="shared" si="59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592"/>
        <v/>
      </c>
      <c r="Q1948" t="str">
        <f>IF(ISNA(VLOOKUP(AC1948,#REF!,1)),"//","")</f>
        <v/>
      </c>
      <c r="R1948"/>
      <c r="S1948" s="43">
        <f t="shared" si="59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594"/>
        <v/>
      </c>
      <c r="X1948" s="25" t="str">
        <f t="shared" si="595"/>
        <v/>
      </c>
      <c r="Y1948" s="1">
        <f t="shared" si="596"/>
        <v>1900</v>
      </c>
      <c r="Z1948" t="str">
        <f t="shared" si="597"/>
        <v>ITM_SH_NORM_E</v>
      </c>
      <c r="AA1948" s="177" t="str">
        <f>IF(ISNA(VLOOKUP(AC1948,Sheet2!J:J,1,0)),"//","")</f>
        <v/>
      </c>
      <c r="AC1948" s="113" t="str">
        <f t="shared" si="572"/>
        <v/>
      </c>
      <c r="AD1948" t="b">
        <f t="shared" si="571"/>
        <v>1</v>
      </c>
    </row>
    <row r="1949" spans="1:30">
      <c r="A1949" s="58">
        <f t="shared" si="599"/>
        <v>1949</v>
      </c>
      <c r="B1949" s="55">
        <f t="shared" si="59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592"/>
        <v/>
      </c>
      <c r="Q1949" t="str">
        <f>IF(ISNA(VLOOKUP(AC1949,#REF!,1)),"//","")</f>
        <v/>
      </c>
      <c r="R1949"/>
      <c r="S1949" s="43">
        <f t="shared" si="59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594"/>
        <v/>
      </c>
      <c r="X1949" s="25" t="str">
        <f t="shared" si="595"/>
        <v/>
      </c>
      <c r="Y1949" s="1">
        <f t="shared" si="596"/>
        <v>1901</v>
      </c>
      <c r="Z1949" t="str">
        <f t="shared" si="597"/>
        <v>ITM_JM_ASN</v>
      </c>
      <c r="AA1949" s="177" t="str">
        <f>IF(ISNA(VLOOKUP(AC1949,Sheet2!J:J,1,0)),"//","")</f>
        <v/>
      </c>
      <c r="AC1949" s="113" t="str">
        <f t="shared" si="572"/>
        <v/>
      </c>
      <c r="AD1949" t="b">
        <f t="shared" si="571"/>
        <v>1</v>
      </c>
    </row>
    <row r="1950" spans="1:30">
      <c r="A1950" s="58">
        <f t="shared" si="599"/>
        <v>1950</v>
      </c>
      <c r="B1950" s="55">
        <f t="shared" si="59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592"/>
        <v/>
      </c>
      <c r="Q1950" t="str">
        <f>IF(ISNA(VLOOKUP(AC1950,#REF!,1)),"//","")</f>
        <v/>
      </c>
      <c r="R1950"/>
      <c r="S1950" s="43">
        <f t="shared" si="59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594"/>
        <v/>
      </c>
      <c r="X1950" s="25" t="str">
        <f t="shared" si="595"/>
        <v/>
      </c>
      <c r="Y1950" s="1">
        <f t="shared" si="596"/>
        <v>1902</v>
      </c>
      <c r="Z1950" t="str">
        <f t="shared" si="597"/>
        <v>ITM_JM_SEEK</v>
      </c>
      <c r="AA1950" s="177" t="str">
        <f>IF(ISNA(VLOOKUP(AC1950,Sheet2!J:J,1,0)),"//","")</f>
        <v/>
      </c>
      <c r="AC1950" s="113" t="str">
        <f t="shared" si="572"/>
        <v/>
      </c>
      <c r="AD1950" t="b">
        <f t="shared" si="571"/>
        <v>1</v>
      </c>
    </row>
    <row r="1951" spans="1:30">
      <c r="A1951" s="58">
        <f t="shared" si="599"/>
        <v>1951</v>
      </c>
      <c r="B1951" s="55">
        <f t="shared" si="59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592"/>
        <v/>
      </c>
      <c r="Q1951" t="str">
        <f>IF(ISNA(VLOOKUP(AC1951,#REF!,1)),"//","")</f>
        <v/>
      </c>
      <c r="R1951"/>
      <c r="S1951" s="43">
        <f t="shared" si="59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594"/>
        <v/>
      </c>
      <c r="X1951" s="25" t="str">
        <f t="shared" si="595"/>
        <v/>
      </c>
      <c r="Y1951" s="1">
        <f t="shared" si="596"/>
        <v>1903</v>
      </c>
      <c r="Z1951" t="str">
        <f t="shared" si="597"/>
        <v>ITM_INP_DEF_43S</v>
      </c>
      <c r="AA1951" s="177" t="str">
        <f>IF(ISNA(VLOOKUP(AC1951,Sheet2!J:J,1,0)),"//","")</f>
        <v/>
      </c>
      <c r="AC1951" s="113" t="str">
        <f t="shared" si="572"/>
        <v/>
      </c>
      <c r="AD1951" t="b">
        <f t="shared" si="571"/>
        <v>1</v>
      </c>
    </row>
    <row r="1952" spans="1:30">
      <c r="A1952" s="58">
        <f t="shared" si="599"/>
        <v>1952</v>
      </c>
      <c r="B1952" s="55">
        <f t="shared" si="59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592"/>
        <v/>
      </c>
      <c r="Q1952" t="str">
        <f>IF(ISNA(VLOOKUP(AC1952,#REF!,1)),"//","")</f>
        <v/>
      </c>
      <c r="R1952"/>
      <c r="S1952" s="43">
        <f t="shared" si="59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594"/>
        <v>"X.XEQ"</v>
      </c>
      <c r="X1952" s="25" t="str">
        <f t="shared" si="595"/>
        <v>X.XEQ</v>
      </c>
      <c r="Y1952" s="1">
        <f t="shared" si="596"/>
        <v>1904</v>
      </c>
      <c r="Z1952" t="str">
        <f t="shared" si="597"/>
        <v>ITM_XXEQ</v>
      </c>
      <c r="AA1952" s="177" t="str">
        <f>IF(ISNA(VLOOKUP(AC1952,Sheet2!J:J,1,0)),"//","")</f>
        <v>//</v>
      </c>
      <c r="AC1952" s="113" t="str">
        <f t="shared" si="572"/>
        <v>X.XEQ</v>
      </c>
      <c r="AD1952" t="b">
        <f t="shared" si="571"/>
        <v>1</v>
      </c>
    </row>
    <row r="1953" spans="1:30">
      <c r="A1953" s="58">
        <f t="shared" si="599"/>
        <v>1953</v>
      </c>
      <c r="B1953" s="55">
        <f t="shared" si="59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592"/>
        <v/>
      </c>
      <c r="Q1953" t="str">
        <f>IF(ISNA(VLOOKUP(AC1953,#REF!,1)),"//","")</f>
        <v/>
      </c>
      <c r="R1953"/>
      <c r="S1953" s="43">
        <f t="shared" si="59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594"/>
        <v/>
      </c>
      <c r="X1953" s="25" t="str">
        <f t="shared" si="595"/>
        <v/>
      </c>
      <c r="Y1953" s="1">
        <f t="shared" si="596"/>
        <v>1905</v>
      </c>
      <c r="Z1953" t="str">
        <f t="shared" si="597"/>
        <v>ITM_USER_ALPHA</v>
      </c>
      <c r="AA1953" s="177" t="str">
        <f>IF(ISNA(VLOOKUP(AC1953,Sheet2!J:J,1,0)),"//","")</f>
        <v/>
      </c>
      <c r="AC1953" s="113" t="str">
        <f t="shared" si="572"/>
        <v/>
      </c>
      <c r="AD1953" t="b">
        <f t="shared" si="571"/>
        <v>1</v>
      </c>
    </row>
    <row r="1954" spans="1:30">
      <c r="A1954" s="58">
        <f t="shared" si="599"/>
        <v>1954</v>
      </c>
      <c r="B1954" s="55">
        <f t="shared" si="59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592"/>
        <v/>
      </c>
      <c r="Q1954" t="str">
        <f>IF(ISNA(VLOOKUP(AC1954,#REF!,1)),"//","")</f>
        <v/>
      </c>
      <c r="R1954"/>
      <c r="S1954" s="43">
        <f t="shared" si="59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594"/>
        <v/>
      </c>
      <c r="X1954" s="25" t="str">
        <f t="shared" si="595"/>
        <v/>
      </c>
      <c r="Y1954" s="1">
        <f t="shared" si="596"/>
        <v>1906</v>
      </c>
      <c r="Z1954" t="str">
        <f t="shared" si="597"/>
        <v>ITM_USER_GSHFT</v>
      </c>
      <c r="AA1954" s="177" t="str">
        <f>IF(ISNA(VLOOKUP(AC1954,Sheet2!J:J,1,0)),"//","")</f>
        <v/>
      </c>
      <c r="AC1954" s="113" t="str">
        <f t="shared" si="572"/>
        <v/>
      </c>
      <c r="AD1954" t="b">
        <f t="shared" si="571"/>
        <v>1</v>
      </c>
    </row>
    <row r="1955" spans="1:30">
      <c r="A1955" s="58">
        <f t="shared" si="599"/>
        <v>1955</v>
      </c>
      <c r="B1955" s="55">
        <f t="shared" si="59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592"/>
        <v/>
      </c>
      <c r="Q1955" t="str">
        <f>IF(ISNA(VLOOKUP(AC1955,#REF!,1)),"//","")</f>
        <v/>
      </c>
      <c r="R1955"/>
      <c r="S1955" s="43">
        <f t="shared" si="59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594"/>
        <v/>
      </c>
      <c r="X1955" s="25" t="str">
        <f t="shared" si="595"/>
        <v/>
      </c>
      <c r="Y1955" s="1">
        <f t="shared" si="596"/>
        <v>1907</v>
      </c>
      <c r="Z1955" t="str">
        <f t="shared" si="597"/>
        <v>ITM_USER_CC</v>
      </c>
      <c r="AA1955" s="177" t="str">
        <f>IF(ISNA(VLOOKUP(AC1955,Sheet2!J:J,1,0)),"//","")</f>
        <v/>
      </c>
      <c r="AC1955" s="113" t="str">
        <f t="shared" si="572"/>
        <v/>
      </c>
      <c r="AD1955" t="b">
        <f t="shared" si="571"/>
        <v>1</v>
      </c>
    </row>
    <row r="1956" spans="1:30">
      <c r="A1956" s="58">
        <f t="shared" si="599"/>
        <v>1956</v>
      </c>
      <c r="B1956" s="55">
        <f t="shared" si="59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592"/>
        <v/>
      </c>
      <c r="Q1956" t="str">
        <f>IF(ISNA(VLOOKUP(AC1956,#REF!,1)),"//","")</f>
        <v/>
      </c>
      <c r="R1956"/>
      <c r="S1956" s="43">
        <f t="shared" si="59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594"/>
        <v/>
      </c>
      <c r="X1956" s="25" t="str">
        <f t="shared" si="595"/>
        <v/>
      </c>
      <c r="Y1956" s="1">
        <f t="shared" si="596"/>
        <v>1908</v>
      </c>
      <c r="Z1956" t="str">
        <f t="shared" si="597"/>
        <v>ITM_USER_MYM</v>
      </c>
      <c r="AA1956" s="177" t="str">
        <f>IF(ISNA(VLOOKUP(AC1956,Sheet2!J:J,1,0)),"//","")</f>
        <v/>
      </c>
      <c r="AC1956" s="113" t="str">
        <f t="shared" si="572"/>
        <v/>
      </c>
      <c r="AD1956" t="b">
        <f t="shared" si="571"/>
        <v>1</v>
      </c>
    </row>
    <row r="1957" spans="1:30">
      <c r="A1957" s="58">
        <f t="shared" si="599"/>
        <v>1957</v>
      </c>
      <c r="B1957" s="55">
        <f t="shared" si="59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592"/>
        <v/>
      </c>
      <c r="Q1957" t="str">
        <f>IF(ISNA(VLOOKUP(AC1957,#REF!,1)),"//","")</f>
        <v/>
      </c>
      <c r="R1957"/>
      <c r="S1957" s="43">
        <f t="shared" si="59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594"/>
        <v/>
      </c>
      <c r="X1957" s="25" t="str">
        <f t="shared" si="595"/>
        <v/>
      </c>
      <c r="Y1957" s="1">
        <f t="shared" si="596"/>
        <v>1909</v>
      </c>
      <c r="Z1957" t="str">
        <f t="shared" si="597"/>
        <v>ITM_USER_PRGM</v>
      </c>
      <c r="AA1957" s="177" t="str">
        <f>IF(ISNA(VLOOKUP(AC1957,Sheet2!J:J,1,0)),"//","")</f>
        <v/>
      </c>
      <c r="AC1957" s="113" t="str">
        <f t="shared" si="572"/>
        <v/>
      </c>
      <c r="AD1957" t="b">
        <f t="shared" si="571"/>
        <v>1</v>
      </c>
    </row>
    <row r="1958" spans="1:30">
      <c r="A1958" s="58">
        <f t="shared" si="599"/>
        <v>1958</v>
      </c>
      <c r="B1958" s="55">
        <f t="shared" si="59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592"/>
        <v/>
      </c>
      <c r="Q1958" t="str">
        <f>IF(ISNA(VLOOKUP(AC1958,#REF!,1)),"//","")</f>
        <v/>
      </c>
      <c r="R1958"/>
      <c r="S1958" s="43">
        <f t="shared" si="59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594"/>
        <v/>
      </c>
      <c r="X1958" s="25" t="str">
        <f t="shared" si="595"/>
        <v/>
      </c>
      <c r="Y1958" s="1">
        <f t="shared" si="596"/>
        <v>1910</v>
      </c>
      <c r="Z1958" t="str">
        <f t="shared" si="597"/>
        <v>ITM_USER_USER</v>
      </c>
      <c r="AA1958" s="177" t="str">
        <f>IF(ISNA(VLOOKUP(AC1958,Sheet2!J:J,1,0)),"//","")</f>
        <v/>
      </c>
      <c r="AC1958" s="113" t="str">
        <f t="shared" si="572"/>
        <v/>
      </c>
      <c r="AD1958" t="b">
        <f t="shared" si="571"/>
        <v>1</v>
      </c>
    </row>
    <row r="1959" spans="1:30">
      <c r="A1959" s="58">
        <f t="shared" si="599"/>
        <v>1959</v>
      </c>
      <c r="B1959" s="55">
        <f t="shared" si="59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592"/>
        <v/>
      </c>
      <c r="Q1959" t="str">
        <f>IF(ISNA(VLOOKUP(AC1959,#REF!,1)),"//","")</f>
        <v/>
      </c>
      <c r="R1959"/>
      <c r="S1959" s="43">
        <f t="shared" si="59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594"/>
        <v/>
      </c>
      <c r="X1959" s="25" t="str">
        <f t="shared" si="595"/>
        <v/>
      </c>
      <c r="Y1959" s="1">
        <f t="shared" si="596"/>
        <v>1911</v>
      </c>
      <c r="Z1959" t="str">
        <f t="shared" si="597"/>
        <v>ITM_USER_SIGMAPLUS</v>
      </c>
      <c r="AA1959" s="177" t="str">
        <f>IF(ISNA(VLOOKUP(AC1959,Sheet2!J:J,1,0)),"//","")</f>
        <v/>
      </c>
      <c r="AC1959" s="113" t="str">
        <f t="shared" si="572"/>
        <v/>
      </c>
      <c r="AD1959" t="b">
        <f t="shared" si="571"/>
        <v>1</v>
      </c>
    </row>
    <row r="1960" spans="1:30">
      <c r="A1960" s="58">
        <f t="shared" si="599"/>
        <v>1960</v>
      </c>
      <c r="B1960" s="55">
        <f t="shared" si="59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592"/>
        <v/>
      </c>
      <c r="Q1960" t="str">
        <f>IF(ISNA(VLOOKUP(AC1960,#REF!,1)),"//","")</f>
        <v/>
      </c>
      <c r="R1960"/>
      <c r="S1960" s="43">
        <f t="shared" si="59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594"/>
        <v/>
      </c>
      <c r="X1960" s="25" t="str">
        <f t="shared" si="595"/>
        <v/>
      </c>
      <c r="Y1960" s="1">
        <f t="shared" si="596"/>
        <v>1912</v>
      </c>
      <c r="Z1960" t="str">
        <f t="shared" si="597"/>
        <v>ITM_USER_V43MIN</v>
      </c>
      <c r="AA1960" s="177" t="str">
        <f>IF(ISNA(VLOOKUP(AC1960,Sheet2!J:J,1,0)),"//","")</f>
        <v/>
      </c>
      <c r="AC1960" s="113" t="str">
        <f t="shared" si="572"/>
        <v/>
      </c>
      <c r="AD1960" t="b">
        <f t="shared" si="571"/>
        <v>1</v>
      </c>
    </row>
    <row r="1961" spans="1:30">
      <c r="A1961" s="58">
        <f t="shared" si="599"/>
        <v>1961</v>
      </c>
      <c r="B1961" s="55">
        <f t="shared" si="59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592"/>
        <v/>
      </c>
      <c r="Q1961" t="str">
        <f>IF(ISNA(VLOOKUP(AC1961,#REF!,1)),"//","")</f>
        <v/>
      </c>
      <c r="R1961"/>
      <c r="S1961" s="43">
        <f t="shared" si="59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594"/>
        <v/>
      </c>
      <c r="X1961" s="25" t="str">
        <f t="shared" si="595"/>
        <v/>
      </c>
      <c r="Y1961" s="1">
        <f t="shared" si="596"/>
        <v>1913</v>
      </c>
      <c r="Z1961" t="str">
        <f t="shared" si="597"/>
        <v>ITM_USER_SHIFTS2</v>
      </c>
      <c r="AA1961" s="177" t="str">
        <f>IF(ISNA(VLOOKUP(AC1961,Sheet2!J:J,1,0)),"//","")</f>
        <v/>
      </c>
      <c r="AC1961" s="113" t="str">
        <f t="shared" si="572"/>
        <v/>
      </c>
      <c r="AD1961" t="b">
        <f t="shared" si="571"/>
        <v>1</v>
      </c>
    </row>
    <row r="1962" spans="1:30">
      <c r="A1962" s="58">
        <f t="shared" si="599"/>
        <v>1962</v>
      </c>
      <c r="B1962" s="55">
        <f t="shared" si="59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592"/>
        <v/>
      </c>
      <c r="Q1962" t="str">
        <f>IF(ISNA(VLOOKUP(AC1962,#REF!,1)),"//","")</f>
        <v/>
      </c>
      <c r="R1962"/>
      <c r="S1962" s="43">
        <f t="shared" si="59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594"/>
        <v/>
      </c>
      <c r="X1962" s="25" t="str">
        <f t="shared" si="595"/>
        <v/>
      </c>
      <c r="Y1962" s="1">
        <f t="shared" si="596"/>
        <v>1914</v>
      </c>
      <c r="Z1962" t="str">
        <f t="shared" si="597"/>
        <v>ITM_USER_HOME</v>
      </c>
      <c r="AA1962" s="177" t="str">
        <f>IF(ISNA(VLOOKUP(AC1962,Sheet2!J:J,1,0)),"//","")</f>
        <v/>
      </c>
      <c r="AC1962" s="113" t="str">
        <f t="shared" si="572"/>
        <v/>
      </c>
      <c r="AD1962" t="b">
        <f t="shared" ref="AD1962:AD2025" si="600">X1962=AC1962</f>
        <v>1</v>
      </c>
    </row>
    <row r="1963" spans="1:30">
      <c r="A1963" s="58">
        <f t="shared" si="599"/>
        <v>1963</v>
      </c>
      <c r="B1963" s="55">
        <f t="shared" si="59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592"/>
        <v/>
      </c>
      <c r="Q1963" t="str">
        <f>IF(ISNA(VLOOKUP(AC1963,#REF!,1)),"//","")</f>
        <v/>
      </c>
      <c r="R1963"/>
      <c r="S1963" s="43">
        <f t="shared" si="59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594"/>
        <v/>
      </c>
      <c r="X1963" s="25" t="str">
        <f t="shared" si="595"/>
        <v/>
      </c>
      <c r="Y1963" s="1">
        <f t="shared" si="596"/>
        <v>1915</v>
      </c>
      <c r="Z1963" t="str">
        <f t="shared" si="597"/>
        <v>ITM_USER_WP43S</v>
      </c>
      <c r="AA1963" s="177" t="str">
        <f>IF(ISNA(VLOOKUP(AC1963,Sheet2!J:J,1,0)),"//","")</f>
        <v/>
      </c>
      <c r="AC1963" s="113" t="str">
        <f t="shared" si="572"/>
        <v/>
      </c>
      <c r="AD1963" t="b">
        <f t="shared" si="600"/>
        <v>1</v>
      </c>
    </row>
    <row r="1964" spans="1:30">
      <c r="A1964" s="58">
        <f t="shared" si="599"/>
        <v>1964</v>
      </c>
      <c r="B1964" s="55">
        <f t="shared" si="59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592"/>
        <v/>
      </c>
      <c r="Q1964" t="str">
        <f>IF(ISNA(VLOOKUP(AC1964,#REF!,1)),"//","")</f>
        <v/>
      </c>
      <c r="R1964"/>
      <c r="S1964" s="43">
        <f t="shared" si="59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594"/>
        <v/>
      </c>
      <c r="X1964" s="25" t="str">
        <f t="shared" si="595"/>
        <v/>
      </c>
      <c r="Y1964" s="1">
        <f t="shared" si="596"/>
        <v>1916</v>
      </c>
      <c r="Z1964" t="str">
        <f t="shared" si="597"/>
        <v>ITM_USER_DM42</v>
      </c>
      <c r="AA1964" s="177" t="str">
        <f>IF(ISNA(VLOOKUP(AC1964,Sheet2!J:J,1,0)),"//","")</f>
        <v/>
      </c>
      <c r="AC1964" s="113" t="str">
        <f t="shared" si="572"/>
        <v/>
      </c>
      <c r="AD1964" t="b">
        <f t="shared" si="600"/>
        <v>1</v>
      </c>
    </row>
    <row r="1965" spans="1:30">
      <c r="A1965" s="58">
        <f t="shared" si="599"/>
        <v>1965</v>
      </c>
      <c r="B1965" s="55">
        <f t="shared" si="59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592"/>
        <v/>
      </c>
      <c r="Q1965" t="str">
        <f>IF(ISNA(VLOOKUP(AC1965,#REF!,1)),"//","")</f>
        <v/>
      </c>
      <c r="R1965"/>
      <c r="S1965" s="43">
        <f t="shared" si="59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594"/>
        <v/>
      </c>
      <c r="X1965" s="25" t="str">
        <f t="shared" si="595"/>
        <v/>
      </c>
      <c r="Y1965" s="1">
        <f t="shared" si="596"/>
        <v>1917</v>
      </c>
      <c r="Z1965" t="str">
        <f t="shared" si="597"/>
        <v>ITM_USER_C43</v>
      </c>
      <c r="AA1965" s="177" t="str">
        <f>IF(ISNA(VLOOKUP(AC1965,Sheet2!J:J,1,0)),"//","")</f>
        <v/>
      </c>
      <c r="AC1965" s="113" t="str">
        <f t="shared" si="572"/>
        <v/>
      </c>
      <c r="AD1965" t="b">
        <f t="shared" si="600"/>
        <v>1</v>
      </c>
    </row>
    <row r="1966" spans="1:30">
      <c r="A1966" s="58">
        <f t="shared" si="599"/>
        <v>1966</v>
      </c>
      <c r="B1966" s="55">
        <f t="shared" si="59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592"/>
        <v/>
      </c>
      <c r="Q1966" s="43" t="str">
        <f>IF(ISNA(VLOOKUP(AC1966,#REF!,1)),"//","")</f>
        <v/>
      </c>
      <c r="R1966" s="43"/>
      <c r="S1966" s="43">
        <f t="shared" si="59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594"/>
        <v/>
      </c>
      <c r="X1966" s="25" t="str">
        <f t="shared" si="595"/>
        <v/>
      </c>
      <c r="Y1966" s="1">
        <f t="shared" si="596"/>
        <v>1918</v>
      </c>
      <c r="Z1966" t="str">
        <f t="shared" si="597"/>
        <v>ITM_GET_NORM_E</v>
      </c>
      <c r="AA1966" s="177" t="str">
        <f>IF(ISNA(VLOOKUP(AC1966,Sheet2!J:J,1,0)),"//","")</f>
        <v/>
      </c>
      <c r="AC1966" s="113" t="str">
        <f t="shared" si="572"/>
        <v/>
      </c>
      <c r="AD1966" t="b">
        <f t="shared" si="600"/>
        <v>1</v>
      </c>
    </row>
    <row r="1967" spans="1:30">
      <c r="A1967" s="58">
        <f t="shared" ref="A1967" si="601">IF(B1967=INT(B1967),ROW(),"")</f>
        <v>1967</v>
      </c>
      <c r="B1967" s="55">
        <f t="shared" ref="B1967" si="60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03">IF(E1967=F1967,"","NOT EQUAL")</f>
        <v/>
      </c>
      <c r="Q1967" t="str">
        <f>IF(ISNA(VLOOKUP(AC1967,#REF!,1)),"//","")</f>
        <v/>
      </c>
      <c r="R1967"/>
      <c r="S1967" s="43">
        <f t="shared" ref="S1967" si="60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0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7">B1967</f>
        <v>1919</v>
      </c>
      <c r="Z1967" t="str">
        <f t="shared" ref="Z1967" si="608">M1967</f>
        <v>ITM_RESERVE</v>
      </c>
      <c r="AA1967" s="177" t="str">
        <f>IF(ISNA(VLOOKUP(AC1967,Sheet2!J:J,1,0)),"//","")</f>
        <v/>
      </c>
      <c r="AC1967" s="113" t="str">
        <f t="shared" ref="AC1967" si="60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10">X1967=AC1967</f>
        <v>1</v>
      </c>
    </row>
    <row r="1968" spans="1:30">
      <c r="A1968" s="58">
        <f t="shared" si="599"/>
        <v>1968</v>
      </c>
      <c r="B1968" s="55">
        <f t="shared" si="59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592"/>
        <v>NOT EQUAL</v>
      </c>
      <c r="Q1968" t="str">
        <f>IF(ISNA(VLOOKUP(AC1968,#REF!,1)),"//","")</f>
        <v/>
      </c>
      <c r="R1968"/>
      <c r="S1968" s="43">
        <f t="shared" si="59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594"/>
        <v/>
      </c>
      <c r="X1968" s="25" t="str">
        <f t="shared" si="595"/>
        <v/>
      </c>
      <c r="Y1968" s="1">
        <f t="shared" si="596"/>
        <v>1920</v>
      </c>
      <c r="Z1968" t="str">
        <f t="shared" si="597"/>
        <v>MNU_ASN_N</v>
      </c>
      <c r="AA1968" s="177" t="str">
        <f>IF(ISNA(VLOOKUP(AC1968,Sheet2!J:J,1,0)),"//","")</f>
        <v/>
      </c>
      <c r="AC1968" s="113" t="str">
        <f t="shared" si="572"/>
        <v/>
      </c>
      <c r="AD1968" t="b">
        <f t="shared" si="600"/>
        <v>1</v>
      </c>
    </row>
    <row r="1969" spans="1:30">
      <c r="A1969" s="58">
        <f t="shared" si="599"/>
        <v>1969</v>
      </c>
      <c r="B1969" s="55">
        <f t="shared" si="59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592"/>
        <v/>
      </c>
      <c r="Q1969" t="str">
        <f>IF(ISNA(VLOOKUP(AC1969,#REF!,1)),"//","")</f>
        <v/>
      </c>
      <c r="R1969"/>
      <c r="S1969" s="43">
        <f t="shared" si="59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594"/>
        <v/>
      </c>
      <c r="X1969" s="25" t="str">
        <f t="shared" si="595"/>
        <v/>
      </c>
      <c r="Y1969" s="1">
        <f t="shared" si="596"/>
        <v>1921</v>
      </c>
      <c r="Z1969" t="str">
        <f t="shared" si="597"/>
        <v>MNU_HOME</v>
      </c>
      <c r="AA1969" s="177" t="str">
        <f>IF(ISNA(VLOOKUP(AC1969,Sheet2!J:J,1,0)),"//","")</f>
        <v/>
      </c>
      <c r="AC1969" s="113" t="str">
        <f t="shared" si="572"/>
        <v/>
      </c>
      <c r="AD1969" t="b">
        <f t="shared" si="600"/>
        <v>1</v>
      </c>
    </row>
    <row r="1970" spans="1:30">
      <c r="A1970" s="58">
        <f t="shared" si="599"/>
        <v>1970</v>
      </c>
      <c r="B1970" s="55">
        <f t="shared" si="59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592"/>
        <v/>
      </c>
      <c r="Q1970" t="str">
        <f>IF(ISNA(VLOOKUP(AC1970,#REF!,1)),"//","")</f>
        <v/>
      </c>
      <c r="R1970"/>
      <c r="S1970" s="43">
        <f t="shared" si="59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594"/>
        <v/>
      </c>
      <c r="X1970" s="25" t="str">
        <f t="shared" si="595"/>
        <v/>
      </c>
      <c r="Y1970" s="1">
        <f t="shared" si="596"/>
        <v>1922</v>
      </c>
      <c r="Z1970" t="str">
        <f t="shared" si="597"/>
        <v>MNU_ALPHA</v>
      </c>
      <c r="AA1970" s="177" t="str">
        <f>IF(ISNA(VLOOKUP(AC1970,Sheet2!J:J,1,0)),"//","")</f>
        <v/>
      </c>
      <c r="AC1970" s="113" t="str">
        <f t="shared" ref="AC1970:AC2033" si="61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00"/>
        <v>1</v>
      </c>
    </row>
    <row r="1971" spans="1:30">
      <c r="A1971" s="58">
        <f t="shared" si="599"/>
        <v>1971</v>
      </c>
      <c r="B1971" s="55">
        <f t="shared" si="59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592"/>
        <v/>
      </c>
      <c r="Q1971" t="str">
        <f>IF(ISNA(VLOOKUP(AC1971,#REF!,1)),"//","")</f>
        <v/>
      </c>
      <c r="R1971"/>
      <c r="S1971" s="43">
        <f t="shared" si="59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594"/>
        <v/>
      </c>
      <c r="X1971" s="25" t="str">
        <f t="shared" si="595"/>
        <v/>
      </c>
      <c r="Y1971" s="1">
        <f t="shared" si="596"/>
        <v>1923</v>
      </c>
      <c r="Z1971" t="str">
        <f t="shared" si="597"/>
        <v>MNU_BASE</v>
      </c>
      <c r="AA1971" s="177" t="str">
        <f>IF(ISNA(VLOOKUP(AC1971,Sheet2!J:J,1,0)),"//","")</f>
        <v/>
      </c>
      <c r="AC1971" s="113" t="str">
        <f t="shared" si="611"/>
        <v/>
      </c>
      <c r="AD1971" t="b">
        <f t="shared" si="600"/>
        <v>1</v>
      </c>
    </row>
    <row r="1972" spans="1:30">
      <c r="A1972" s="58">
        <f t="shared" si="599"/>
        <v>1972</v>
      </c>
      <c r="B1972" s="55">
        <f t="shared" si="59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592"/>
        <v/>
      </c>
      <c r="Q1972" t="str">
        <f>IF(ISNA(VLOOKUP(AC1972,#REF!,1)),"//","")</f>
        <v/>
      </c>
      <c r="R1972"/>
      <c r="S1972" s="43">
        <f t="shared" si="59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594"/>
        <v/>
      </c>
      <c r="X1972" s="25" t="str">
        <f t="shared" si="595"/>
        <v/>
      </c>
      <c r="Y1972" s="1">
        <f t="shared" si="596"/>
        <v>1924</v>
      </c>
      <c r="Z1972" t="str">
        <f t="shared" si="597"/>
        <v>MNU_XEQ</v>
      </c>
      <c r="AA1972" s="177" t="str">
        <f>IF(ISNA(VLOOKUP(AC1972,Sheet2!J:J,1,0)),"//","")</f>
        <v/>
      </c>
      <c r="AC1972" s="113" t="str">
        <f t="shared" si="611"/>
        <v/>
      </c>
      <c r="AD1972" t="b">
        <f t="shared" si="600"/>
        <v>1</v>
      </c>
    </row>
    <row r="1973" spans="1:30">
      <c r="A1973" s="58">
        <f t="shared" si="599"/>
        <v>1973</v>
      </c>
      <c r="B1973" s="55">
        <f t="shared" si="59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592"/>
        <v>NOT EQUAL</v>
      </c>
      <c r="Q1973" t="str">
        <f>IF(ISNA(VLOOKUP(AC1973,#REF!,1)),"//","")</f>
        <v/>
      </c>
      <c r="R1973"/>
      <c r="S1973" s="43">
        <f t="shared" si="59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594"/>
        <v/>
      </c>
      <c r="X1973" s="25" t="str">
        <f t="shared" si="595"/>
        <v/>
      </c>
      <c r="Y1973" s="1">
        <f t="shared" si="596"/>
        <v>1925</v>
      </c>
      <c r="Z1973" t="str">
        <f t="shared" si="597"/>
        <v>MNU_EE</v>
      </c>
      <c r="AA1973" s="177" t="str">
        <f>IF(ISNA(VLOOKUP(AC1973,Sheet2!J:J,1,0)),"//","")</f>
        <v/>
      </c>
      <c r="AC1973" s="113" t="str">
        <f t="shared" si="611"/>
        <v/>
      </c>
      <c r="AD1973" t="b">
        <f t="shared" si="600"/>
        <v>1</v>
      </c>
    </row>
    <row r="1974" spans="1:30">
      <c r="A1974" s="58">
        <f t="shared" si="599"/>
        <v>1974</v>
      </c>
      <c r="B1974" s="55">
        <f t="shared" si="59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592"/>
        <v/>
      </c>
      <c r="Q1974" t="str">
        <f>IF(ISNA(VLOOKUP(AC1974,#REF!,1)),"//","")</f>
        <v/>
      </c>
      <c r="R1974"/>
      <c r="S1974" s="43">
        <f t="shared" si="59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594"/>
        <v/>
      </c>
      <c r="X1974" s="25" t="str">
        <f t="shared" si="595"/>
        <v/>
      </c>
      <c r="Y1974" s="1">
        <f t="shared" si="596"/>
        <v>1926</v>
      </c>
      <c r="Z1974" t="str">
        <f t="shared" si="597"/>
        <v>ITM_T_UP_ARROW</v>
      </c>
      <c r="AA1974" s="177" t="str">
        <f>IF(ISNA(VLOOKUP(AC1974,Sheet2!J:J,1,0)),"//","")</f>
        <v/>
      </c>
      <c r="AC1974" s="113" t="str">
        <f t="shared" si="611"/>
        <v/>
      </c>
      <c r="AD1974" t="b">
        <f t="shared" si="600"/>
        <v>1</v>
      </c>
    </row>
    <row r="1975" spans="1:30">
      <c r="A1975" s="58">
        <f t="shared" si="599"/>
        <v>1975</v>
      </c>
      <c r="B1975" s="55">
        <f t="shared" si="59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592"/>
        <v/>
      </c>
      <c r="Q1975" t="str">
        <f>IF(ISNA(VLOOKUP(AC1975,#REF!,1)),"//","")</f>
        <v/>
      </c>
      <c r="R1975"/>
      <c r="S1975" s="43">
        <f t="shared" si="59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594"/>
        <v/>
      </c>
      <c r="X1975" s="25" t="str">
        <f t="shared" si="595"/>
        <v/>
      </c>
      <c r="Y1975" s="1">
        <f t="shared" si="596"/>
        <v>1927</v>
      </c>
      <c r="Z1975" t="str">
        <f t="shared" si="597"/>
        <v>MNU_ASN</v>
      </c>
      <c r="AA1975" s="177" t="str">
        <f>IF(ISNA(VLOOKUP(AC1975,Sheet2!J:J,1,0)),"//","")</f>
        <v/>
      </c>
      <c r="AC1975" s="113" t="str">
        <f t="shared" si="611"/>
        <v/>
      </c>
      <c r="AD1975" t="b">
        <f t="shared" si="600"/>
        <v>1</v>
      </c>
    </row>
    <row r="1976" spans="1:30">
      <c r="A1976" s="58">
        <f t="shared" si="599"/>
        <v>1976</v>
      </c>
      <c r="B1976" s="55">
        <f t="shared" si="59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592"/>
        <v/>
      </c>
      <c r="Q1976" t="str">
        <f>IF(ISNA(VLOOKUP(AC1976,#REF!,1)),"//","")</f>
        <v/>
      </c>
      <c r="R1976"/>
      <c r="S1976" s="43">
        <f t="shared" si="59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594"/>
        <v/>
      </c>
      <c r="X1976" s="25" t="str">
        <f t="shared" si="595"/>
        <v/>
      </c>
      <c r="Y1976" s="1">
        <f t="shared" si="596"/>
        <v>1928</v>
      </c>
      <c r="Z1976" t="str">
        <f t="shared" si="597"/>
        <v>ITM_T_DOWN_ARROW</v>
      </c>
      <c r="AA1976" s="177" t="str">
        <f>IF(ISNA(VLOOKUP(AC1976,Sheet2!J:J,1,0)),"//","")</f>
        <v/>
      </c>
      <c r="AC1976" s="113" t="str">
        <f t="shared" si="611"/>
        <v/>
      </c>
      <c r="AD1976" t="b">
        <f t="shared" si="600"/>
        <v>1</v>
      </c>
    </row>
    <row r="1977" spans="1:30">
      <c r="A1977" s="58">
        <f t="shared" si="599"/>
        <v>1977</v>
      </c>
      <c r="B1977" s="55">
        <f t="shared" si="59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592"/>
        <v/>
      </c>
      <c r="Q1977" t="str">
        <f>IF(ISNA(VLOOKUP(AC1977,#REF!,1)),"//","")</f>
        <v/>
      </c>
      <c r="R1977"/>
      <c r="S1977" s="43">
        <f t="shared" si="59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594"/>
        <v/>
      </c>
      <c r="X1977" s="25" t="str">
        <f t="shared" si="595"/>
        <v/>
      </c>
      <c r="Y1977" s="1">
        <f t="shared" si="596"/>
        <v>1929</v>
      </c>
      <c r="Z1977" t="str">
        <f t="shared" si="597"/>
        <v>ITM_T_HOME</v>
      </c>
      <c r="AA1977" s="177" t="str">
        <f>IF(ISNA(VLOOKUP(AC1977,Sheet2!J:J,1,0)),"//","")</f>
        <v/>
      </c>
      <c r="AC1977" s="113" t="str">
        <f t="shared" si="611"/>
        <v/>
      </c>
      <c r="AD1977" t="b">
        <f t="shared" si="600"/>
        <v>1</v>
      </c>
    </row>
    <row r="1978" spans="1:30">
      <c r="A1978" s="58">
        <f t="shared" si="599"/>
        <v>1978</v>
      </c>
      <c r="B1978" s="55">
        <f t="shared" si="59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12">IF(E1978=F1978,"","NOT EQUAL")</f>
        <v/>
      </c>
      <c r="Q1978" t="str">
        <f>IF(ISNA(VLOOKUP(AC1978,#REF!,1)),"//","")</f>
        <v/>
      </c>
      <c r="R1978"/>
      <c r="S1978" s="43">
        <f t="shared" ref="S1978:S1979" si="61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1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6">B1978</f>
        <v>1930</v>
      </c>
      <c r="Z1978" t="str">
        <f t="shared" ref="Z1978:Z1979" si="617">M1978</f>
        <v>ITM_T_END</v>
      </c>
      <c r="AA1978" s="177" t="str">
        <f>IF(ISNA(VLOOKUP(AC1978,Sheet2!J:J,1,0)),"//","")</f>
        <v/>
      </c>
      <c r="AC1978" s="113" t="str">
        <f t="shared" si="611"/>
        <v/>
      </c>
      <c r="AD1978" t="b">
        <f t="shared" si="600"/>
        <v>1</v>
      </c>
    </row>
    <row r="1979" spans="1:30">
      <c r="A1979" s="58">
        <f t="shared" si="599"/>
        <v>1979</v>
      </c>
      <c r="B1979" s="55">
        <f t="shared" si="59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12"/>
        <v>NOT EQUAL</v>
      </c>
      <c r="Q1979" t="str">
        <f>IF(ISNA(VLOOKUP(AC1979,#REF!,1)),"//","")</f>
        <v/>
      </c>
      <c r="R1979"/>
      <c r="S1979" s="43">
        <f t="shared" si="61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14"/>
        <v/>
      </c>
      <c r="X1979" s="25" t="str">
        <f t="shared" si="615"/>
        <v/>
      </c>
      <c r="Y1979" s="1">
        <f t="shared" si="616"/>
        <v>1931</v>
      </c>
      <c r="Z1979" t="str">
        <f t="shared" si="617"/>
        <v>MNU_ASN_U</v>
      </c>
      <c r="AA1979" s="177" t="str">
        <f>IF(ISNA(VLOOKUP(AC1979,Sheet2!J:J,1,0)),"//","")</f>
        <v/>
      </c>
      <c r="AC1979" s="113" t="str">
        <f t="shared" si="611"/>
        <v/>
      </c>
      <c r="AD1979" t="b">
        <f t="shared" si="600"/>
        <v>1</v>
      </c>
    </row>
    <row r="1980" spans="1:30">
      <c r="A1980" s="58">
        <f t="shared" si="599"/>
        <v>1980</v>
      </c>
      <c r="B1980" s="55">
        <f t="shared" si="59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592"/>
        <v/>
      </c>
      <c r="Q1980" t="str">
        <f>IF(ISNA(VLOOKUP(AC1980,#REF!,1)),"//","")</f>
        <v/>
      </c>
      <c r="R1980"/>
      <c r="S1980" s="43">
        <f t="shared" si="59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594"/>
        <v/>
      </c>
      <c r="X1980" s="25" t="str">
        <f t="shared" si="595"/>
        <v/>
      </c>
      <c r="Y1980" s="1">
        <f t="shared" si="596"/>
        <v>1932</v>
      </c>
      <c r="Z1980" t="str">
        <f t="shared" si="597"/>
        <v>MNU_T_EDIT</v>
      </c>
      <c r="AA1980" s="177" t="str">
        <f>IF(ISNA(VLOOKUP(AC1980,Sheet2!J:J,1,0)),"//","")</f>
        <v/>
      </c>
      <c r="AC1980" s="113" t="str">
        <f t="shared" si="611"/>
        <v/>
      </c>
      <c r="AD1980" t="b">
        <f t="shared" si="600"/>
        <v>1</v>
      </c>
    </row>
    <row r="1981" spans="1:30">
      <c r="A1981" s="58">
        <f t="shared" si="599"/>
        <v>1981</v>
      </c>
      <c r="B1981" s="55">
        <f t="shared" si="59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592"/>
        <v/>
      </c>
      <c r="Q1981" t="str">
        <f>IF(ISNA(VLOOKUP(AC1981,#REF!,1)),"//","")</f>
        <v/>
      </c>
      <c r="R1981"/>
      <c r="S1981" s="43">
        <f t="shared" si="59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594"/>
        <v/>
      </c>
      <c r="X1981" s="25" t="str">
        <f t="shared" si="595"/>
        <v/>
      </c>
      <c r="Y1981" s="1">
        <f t="shared" si="596"/>
        <v>1933</v>
      </c>
      <c r="Z1981" t="str">
        <f t="shared" si="597"/>
        <v>MNU_XXEQ</v>
      </c>
      <c r="AA1981" s="177" t="str">
        <f>IF(ISNA(VLOOKUP(AC1981,Sheet2!J:J,1,0)),"//","")</f>
        <v/>
      </c>
      <c r="AC1981" s="113" t="str">
        <f t="shared" si="611"/>
        <v/>
      </c>
      <c r="AD1981" t="b">
        <f t="shared" si="600"/>
        <v>1</v>
      </c>
    </row>
    <row r="1982" spans="1:30">
      <c r="A1982" s="58">
        <f t="shared" si="599"/>
        <v>1982</v>
      </c>
      <c r="B1982" s="55">
        <f t="shared" si="59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592"/>
        <v/>
      </c>
      <c r="Q1982" t="str">
        <f>IF(ISNA(VLOOKUP(AC1982,#REF!,1)),"//","")</f>
        <v/>
      </c>
      <c r="R1982"/>
      <c r="S1982" s="43">
        <f t="shared" si="59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594"/>
        <v/>
      </c>
      <c r="X1982" s="25" t="str">
        <f t="shared" si="595"/>
        <v/>
      </c>
      <c r="Y1982" s="1">
        <f t="shared" si="596"/>
        <v>1934</v>
      </c>
      <c r="Z1982" t="str">
        <f t="shared" si="597"/>
        <v>ITM_RNG</v>
      </c>
      <c r="AA1982" s="177" t="str">
        <f>IF(ISNA(VLOOKUP(AC1982,Sheet2!J:J,1,0)),"//","")</f>
        <v/>
      </c>
      <c r="AC1982" s="113" t="str">
        <f t="shared" si="611"/>
        <v/>
      </c>
      <c r="AD1982" t="b">
        <f t="shared" si="600"/>
        <v>1</v>
      </c>
    </row>
    <row r="1983" spans="1:30">
      <c r="A1983" s="58">
        <f t="shared" si="599"/>
        <v>1983</v>
      </c>
      <c r="B1983" s="55">
        <f t="shared" si="59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592"/>
        <v>NOT EQUAL</v>
      </c>
      <c r="Q1983" t="str">
        <f>IF(ISNA(VLOOKUP(AC1983,#REF!,1)),"//","")</f>
        <v/>
      </c>
      <c r="R1983"/>
      <c r="S1983" s="43">
        <f t="shared" si="59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594"/>
        <v>"FLAGS.V"</v>
      </c>
      <c r="X1983" s="25" t="str">
        <f t="shared" si="595"/>
        <v>FLAGS.V</v>
      </c>
      <c r="Y1983" s="1">
        <f t="shared" si="596"/>
        <v>1935</v>
      </c>
      <c r="Z1983" t="str">
        <f t="shared" si="597"/>
        <v>ITM_FLGSV</v>
      </c>
      <c r="AA1983" s="177" t="str">
        <f>IF(ISNA(VLOOKUP(AC1983,Sheet2!J:J,1,0)),"//","")</f>
        <v>//</v>
      </c>
      <c r="AC1983" s="113" t="str">
        <f t="shared" si="611"/>
        <v>FLAGS.V</v>
      </c>
      <c r="AD1983" t="b">
        <f t="shared" si="600"/>
        <v>1</v>
      </c>
    </row>
    <row r="1984" spans="1:30">
      <c r="A1984" s="58">
        <f t="shared" si="599"/>
        <v>1984</v>
      </c>
      <c r="B1984" s="55">
        <f t="shared" si="59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592"/>
        <v/>
      </c>
      <c r="Q1984" t="str">
        <f>IF(ISNA(VLOOKUP(AC1984,#REF!,1)),"//","")</f>
        <v/>
      </c>
      <c r="R1984"/>
      <c r="S1984" s="43">
        <f t="shared" si="59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594"/>
        <v>"CPXI"</v>
      </c>
      <c r="X1984" s="25" t="str">
        <f t="shared" si="595"/>
        <v>CPXI</v>
      </c>
      <c r="Y1984" s="1">
        <f t="shared" si="596"/>
        <v>1936</v>
      </c>
      <c r="Z1984" t="str">
        <f t="shared" si="597"/>
        <v>ITM_CPXI</v>
      </c>
      <c r="AA1984" s="177" t="str">
        <f>IF(ISNA(VLOOKUP(AC1984,Sheet2!J:J,1,0)),"//","")</f>
        <v>//</v>
      </c>
      <c r="AC1984" s="113" t="str">
        <f t="shared" si="611"/>
        <v>CPXI</v>
      </c>
      <c r="AD1984" t="b">
        <f t="shared" si="600"/>
        <v>1</v>
      </c>
    </row>
    <row r="1985" spans="1:30">
      <c r="A1985" s="58">
        <f t="shared" si="599"/>
        <v>1985</v>
      </c>
      <c r="B1985" s="55">
        <f t="shared" si="59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592"/>
        <v/>
      </c>
      <c r="Q1985" t="str">
        <f>IF(ISNA(VLOOKUP(AC1985,#REF!,1)),"//","")</f>
        <v/>
      </c>
      <c r="R1985"/>
      <c r="S1985" s="43">
        <f t="shared" si="59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594"/>
        <v>"CPXJ"</v>
      </c>
      <c r="X1985" s="25" t="str">
        <f t="shared" si="595"/>
        <v>CPXJ</v>
      </c>
      <c r="Y1985" s="1">
        <f t="shared" si="596"/>
        <v>1937</v>
      </c>
      <c r="Z1985" t="str">
        <f t="shared" si="597"/>
        <v>ITM_CPXJ</v>
      </c>
      <c r="AA1985" s="177" t="str">
        <f>IF(ISNA(VLOOKUP(AC1985,Sheet2!J:J,1,0)),"//","")</f>
        <v>//</v>
      </c>
      <c r="AC1985" s="113" t="str">
        <f t="shared" si="611"/>
        <v>CPXJ</v>
      </c>
      <c r="AD1985" t="b">
        <f t="shared" si="600"/>
        <v>1</v>
      </c>
    </row>
    <row r="1986" spans="1:30">
      <c r="A1986" s="58">
        <f t="shared" si="599"/>
        <v>1986</v>
      </c>
      <c r="B1986" s="55">
        <f t="shared" si="59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592"/>
        <v/>
      </c>
      <c r="Q1986" t="str">
        <f>IF(ISNA(VLOOKUP(AC1986,#REF!,1)),"//","")</f>
        <v/>
      </c>
      <c r="R1986"/>
      <c r="S1986" s="43">
        <f t="shared" si="59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594"/>
        <v>"SSIZE4"</v>
      </c>
      <c r="X1986" s="25" t="str">
        <f t="shared" si="595"/>
        <v>SSIZE4</v>
      </c>
      <c r="Y1986" s="1">
        <f t="shared" si="596"/>
        <v>1938</v>
      </c>
      <c r="Z1986" t="str">
        <f t="shared" si="597"/>
        <v>ITM_SSIZE4</v>
      </c>
      <c r="AA1986" s="177" t="str">
        <f>IF(ISNA(VLOOKUP(AC1986,Sheet2!J:J,1,0)),"//","")</f>
        <v>//</v>
      </c>
      <c r="AC1986" s="113" t="str">
        <f t="shared" si="611"/>
        <v>SSIZE4</v>
      </c>
      <c r="AD1986" t="b">
        <f t="shared" si="600"/>
        <v>1</v>
      </c>
    </row>
    <row r="1987" spans="1:30">
      <c r="A1987" s="58">
        <f t="shared" si="599"/>
        <v>1987</v>
      </c>
      <c r="B1987" s="55">
        <f t="shared" si="59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592"/>
        <v/>
      </c>
      <c r="Q1987" t="str">
        <f>IF(ISNA(VLOOKUP(AC1987,#REF!,1)),"//","")</f>
        <v/>
      </c>
      <c r="R1987"/>
      <c r="S1987" s="43">
        <f t="shared" si="59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594"/>
        <v>"SSIZE8"</v>
      </c>
      <c r="X1987" s="25" t="str">
        <f t="shared" si="595"/>
        <v>SSIZE8</v>
      </c>
      <c r="Y1987" s="1">
        <f t="shared" si="596"/>
        <v>1939</v>
      </c>
      <c r="Z1987" t="str">
        <f t="shared" si="597"/>
        <v>ITM_SSIZE8</v>
      </c>
      <c r="AA1987" s="177" t="str">
        <f>IF(ISNA(VLOOKUP(AC1987,Sheet2!J:J,1,0)),"//","")</f>
        <v>//</v>
      </c>
      <c r="AC1987" s="113" t="str">
        <f t="shared" si="611"/>
        <v>SSIZE8</v>
      </c>
      <c r="AD1987" t="b">
        <f t="shared" si="600"/>
        <v>1</v>
      </c>
    </row>
    <row r="1988" spans="1:30">
      <c r="A1988" s="58">
        <f t="shared" si="599"/>
        <v>1988</v>
      </c>
      <c r="B1988" s="55">
        <f t="shared" si="59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592"/>
        <v/>
      </c>
      <c r="Q1988" t="str">
        <f>IF(ISNA(VLOOKUP(AC1988,#REF!,1)),"//","")</f>
        <v/>
      </c>
      <c r="R1988"/>
      <c r="S1988" s="43">
        <f t="shared" si="59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594"/>
        <v/>
      </c>
      <c r="X1988" s="25" t="str">
        <f t="shared" si="595"/>
        <v/>
      </c>
      <c r="Y1988" s="1">
        <f t="shared" si="596"/>
        <v>1940</v>
      </c>
      <c r="Z1988" t="str">
        <f t="shared" si="597"/>
        <v>ITM_CB_SPCRES</v>
      </c>
      <c r="AA1988" s="177" t="str">
        <f>IF(ISNA(VLOOKUP(AC1988,Sheet2!J:J,1,0)),"//","")</f>
        <v/>
      </c>
      <c r="AC1988" s="113" t="str">
        <f t="shared" si="611"/>
        <v/>
      </c>
      <c r="AD1988" t="b">
        <f t="shared" si="600"/>
        <v>1</v>
      </c>
    </row>
    <row r="1989" spans="1:30">
      <c r="A1989" s="58">
        <f t="shared" si="599"/>
        <v>1989</v>
      </c>
      <c r="B1989" s="55">
        <f t="shared" si="59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592"/>
        <v/>
      </c>
      <c r="Q1989" t="str">
        <f>IF(ISNA(VLOOKUP(AC1989,#REF!,1)),"//","")</f>
        <v/>
      </c>
      <c r="R1989"/>
      <c r="S1989" s="43">
        <f t="shared" si="59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594"/>
        <v/>
      </c>
      <c r="X1989" s="25" t="str">
        <f t="shared" si="595"/>
        <v/>
      </c>
      <c r="Y1989" s="1">
        <f t="shared" si="596"/>
        <v>1941</v>
      </c>
      <c r="Z1989" t="str">
        <f t="shared" si="597"/>
        <v>ITM_CFG</v>
      </c>
      <c r="AA1989" s="177" t="str">
        <f>IF(ISNA(VLOOKUP(AC1989,Sheet2!J:J,1,0)),"//","")</f>
        <v/>
      </c>
      <c r="AC1989" s="113" t="str">
        <f t="shared" si="611"/>
        <v/>
      </c>
      <c r="AD1989" t="b">
        <f t="shared" si="600"/>
        <v>1</v>
      </c>
    </row>
    <row r="1990" spans="1:30">
      <c r="A1990" s="58">
        <f t="shared" si="599"/>
        <v>1990</v>
      </c>
      <c r="B1990" s="55">
        <f t="shared" si="59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592"/>
        <v/>
      </c>
      <c r="Q1990" t="str">
        <f>IF(ISNA(VLOOKUP(AC1990,#REF!,1)),"//","")</f>
        <v/>
      </c>
      <c r="R1990"/>
      <c r="S1990" s="43">
        <f t="shared" si="59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594"/>
        <v/>
      </c>
      <c r="X1990" s="25" t="str">
        <f t="shared" si="595"/>
        <v/>
      </c>
      <c r="Y1990" s="1">
        <f t="shared" si="596"/>
        <v>1942</v>
      </c>
      <c r="Z1990" t="str">
        <f t="shared" si="597"/>
        <v>ITM_CLK12</v>
      </c>
      <c r="AA1990" s="177" t="str">
        <f>IF(ISNA(VLOOKUP(AC1990,Sheet2!J:J,1,0)),"//","")</f>
        <v/>
      </c>
      <c r="AC1990" s="113" t="str">
        <f t="shared" si="611"/>
        <v/>
      </c>
      <c r="AD1990" t="b">
        <f t="shared" si="600"/>
        <v>1</v>
      </c>
    </row>
    <row r="1991" spans="1:30">
      <c r="A1991" s="58">
        <f t="shared" si="599"/>
        <v>1991</v>
      </c>
      <c r="B1991" s="55">
        <f t="shared" si="59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592"/>
        <v/>
      </c>
      <c r="Q1991" t="str">
        <f>IF(ISNA(VLOOKUP(AC1991,#REF!,1)),"//","")</f>
        <v/>
      </c>
      <c r="R1991"/>
      <c r="S1991" s="43">
        <f t="shared" si="59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594"/>
        <v/>
      </c>
      <c r="X1991" s="25" t="str">
        <f t="shared" si="595"/>
        <v/>
      </c>
      <c r="Y1991" s="1">
        <f t="shared" si="596"/>
        <v>1943</v>
      </c>
      <c r="Z1991" t="str">
        <f t="shared" si="597"/>
        <v>ITM_CLK24</v>
      </c>
      <c r="AA1991" s="177" t="str">
        <f>IF(ISNA(VLOOKUP(AC1991,Sheet2!J:J,1,0)),"//","")</f>
        <v/>
      </c>
      <c r="AC1991" s="113" t="str">
        <f t="shared" si="611"/>
        <v/>
      </c>
      <c r="AD1991" t="b">
        <f t="shared" si="600"/>
        <v>1</v>
      </c>
    </row>
    <row r="1992" spans="1:30">
      <c r="A1992" s="58">
        <f t="shared" si="599"/>
        <v>1992</v>
      </c>
      <c r="B1992" s="55">
        <f t="shared" si="59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18">IF(E1992=F1992,"","NOT EQUAL")</f>
        <v/>
      </c>
      <c r="Q1992" t="str">
        <f>IF(ISNA(VLOOKUP(AC1992,#REF!,1)),"//","")</f>
        <v/>
      </c>
      <c r="R1992"/>
      <c r="S1992" s="43">
        <f t="shared" ref="S1992:S2055" si="61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2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2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22">B1992</f>
        <v>1944</v>
      </c>
      <c r="Z1992" t="str">
        <f t="shared" ref="Z1992:Z2055" si="623">M1992</f>
        <v>ITM_MULTCR</v>
      </c>
      <c r="AA1992" s="177" t="str">
        <f>IF(ISNA(VLOOKUP(AC1992,Sheet2!J:J,1,0)),"//","")</f>
        <v/>
      </c>
      <c r="AC1992" s="113" t="str">
        <f t="shared" si="611"/>
        <v/>
      </c>
      <c r="AD1992" t="b">
        <f t="shared" si="600"/>
        <v>1</v>
      </c>
    </row>
    <row r="1993" spans="1:30">
      <c r="A1993" s="58">
        <f t="shared" si="599"/>
        <v>1993</v>
      </c>
      <c r="B1993" s="55">
        <f t="shared" si="59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18"/>
        <v/>
      </c>
      <c r="Q1993" t="str">
        <f>IF(ISNA(VLOOKUP(AC1993,#REF!,1)),"//","")</f>
        <v/>
      </c>
      <c r="R1993"/>
      <c r="S1993" s="43">
        <f t="shared" si="61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20"/>
        <v/>
      </c>
      <c r="X1993" s="25" t="str">
        <f t="shared" si="621"/>
        <v/>
      </c>
      <c r="Y1993" s="1">
        <f t="shared" si="622"/>
        <v>1945</v>
      </c>
      <c r="Z1993" t="str">
        <f t="shared" si="623"/>
        <v>ITM_MULTDOT</v>
      </c>
      <c r="AA1993" s="177" t="str">
        <f>IF(ISNA(VLOOKUP(AC1993,Sheet2!J:J,1,0)),"//","")</f>
        <v/>
      </c>
      <c r="AC1993" s="113" t="str">
        <f t="shared" si="611"/>
        <v/>
      </c>
      <c r="AD1993" t="b">
        <f t="shared" si="600"/>
        <v>1</v>
      </c>
    </row>
    <row r="1994" spans="1:30">
      <c r="A1994" s="58">
        <f t="shared" si="599"/>
        <v>1994</v>
      </c>
      <c r="B1994" s="55">
        <f t="shared" si="59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18"/>
        <v/>
      </c>
      <c r="Q1994" t="str">
        <f>IF(ISNA(VLOOKUP(AC1994,#REF!,1)),"//","")</f>
        <v/>
      </c>
      <c r="R1994"/>
      <c r="S1994" s="43">
        <f t="shared" si="61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20"/>
        <v/>
      </c>
      <c r="X1994" s="25" t="str">
        <f t="shared" si="621"/>
        <v/>
      </c>
      <c r="Y1994" s="1">
        <f t="shared" si="622"/>
        <v>1946</v>
      </c>
      <c r="Z1994" t="str">
        <f t="shared" si="623"/>
        <v>ITM_POLAR</v>
      </c>
      <c r="AA1994" s="177" t="str">
        <f>IF(ISNA(VLOOKUP(AC1994,Sheet2!J:J,1,0)),"//","")</f>
        <v/>
      </c>
      <c r="AC1994" s="113" t="str">
        <f t="shared" si="611"/>
        <v/>
      </c>
      <c r="AD1994" t="b">
        <f t="shared" si="600"/>
        <v>1</v>
      </c>
    </row>
    <row r="1995" spans="1:30">
      <c r="A1995" s="58">
        <f t="shared" si="599"/>
        <v>1995</v>
      </c>
      <c r="B1995" s="55">
        <f t="shared" ref="B1995:B2058" si="62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18"/>
        <v/>
      </c>
      <c r="Q1995" t="str">
        <f>IF(ISNA(VLOOKUP(AC1995,#REF!,1)),"//","")</f>
        <v/>
      </c>
      <c r="R1995"/>
      <c r="S1995" s="43">
        <f t="shared" si="61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ITM_RDXCOM</v>
      </c>
      <c r="AA1995" s="177" t="str">
        <f>IF(ISNA(VLOOKUP(AC1995,Sheet2!J:J,1,0)),"//","")</f>
        <v/>
      </c>
      <c r="AC1995" s="113" t="str">
        <f t="shared" si="611"/>
        <v/>
      </c>
      <c r="AD1995" t="b">
        <f t="shared" si="600"/>
        <v>1</v>
      </c>
    </row>
    <row r="1996" spans="1:30">
      <c r="A1996" s="58">
        <f t="shared" si="599"/>
        <v>1996</v>
      </c>
      <c r="B1996" s="55">
        <f t="shared" si="62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18"/>
        <v/>
      </c>
      <c r="Q1996" t="str">
        <f>IF(ISNA(VLOOKUP(AC1996,#REF!,1)),"//","")</f>
        <v/>
      </c>
      <c r="R1996"/>
      <c r="S1996" s="43">
        <f t="shared" si="61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20"/>
        <v/>
      </c>
      <c r="X1996" s="25" t="str">
        <f t="shared" si="621"/>
        <v/>
      </c>
      <c r="Y1996" s="1">
        <f t="shared" si="622"/>
        <v>1948</v>
      </c>
      <c r="Z1996" t="str">
        <f t="shared" si="623"/>
        <v>ITM_RDXPER</v>
      </c>
      <c r="AA1996" s="177" t="str">
        <f>IF(ISNA(VLOOKUP(AC1996,Sheet2!J:J,1,0)),"//","")</f>
        <v/>
      </c>
      <c r="AC1996" s="113" t="str">
        <f t="shared" si="611"/>
        <v/>
      </c>
      <c r="AD1996" t="b">
        <f t="shared" si="600"/>
        <v>1</v>
      </c>
    </row>
    <row r="1997" spans="1:30">
      <c r="A1997" s="58">
        <f t="shared" si="599"/>
        <v>1997</v>
      </c>
      <c r="B1997" s="55">
        <f t="shared" si="62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18"/>
        <v/>
      </c>
      <c r="Q1997" t="str">
        <f>IF(ISNA(VLOOKUP(AC1997,#REF!,1)),"//","")</f>
        <v/>
      </c>
      <c r="R1997"/>
      <c r="S1997" s="43">
        <f t="shared" si="61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20"/>
        <v/>
      </c>
      <c r="X1997" s="25" t="str">
        <f t="shared" si="621"/>
        <v/>
      </c>
      <c r="Y1997" s="1">
        <f t="shared" si="622"/>
        <v>1949</v>
      </c>
      <c r="Z1997" t="str">
        <f t="shared" si="623"/>
        <v>ITM_RECT</v>
      </c>
      <c r="AA1997" s="177" t="str">
        <f>IF(ISNA(VLOOKUP(AC1997,Sheet2!J:J,1,0)),"//","")</f>
        <v/>
      </c>
      <c r="AC1997" s="113" t="str">
        <f t="shared" si="611"/>
        <v/>
      </c>
      <c r="AD1997" t="b">
        <f t="shared" si="600"/>
        <v>1</v>
      </c>
    </row>
    <row r="1998" spans="1:30">
      <c r="A1998" s="58">
        <f t="shared" si="599"/>
        <v>1998</v>
      </c>
      <c r="B1998" s="55">
        <f t="shared" si="62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18"/>
        <v/>
      </c>
      <c r="Q1998" t="str">
        <f>IF(ISNA(VLOOKUP(AC1998,#REF!,1)),"//","")</f>
        <v/>
      </c>
      <c r="R1998"/>
      <c r="S1998" s="43">
        <f t="shared" si="61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20"/>
        <v/>
      </c>
      <c r="X1998" s="25" t="str">
        <f t="shared" si="621"/>
        <v/>
      </c>
      <c r="Y1998" s="1">
        <f t="shared" si="622"/>
        <v>1950</v>
      </c>
      <c r="Z1998" t="str">
        <f t="shared" si="623"/>
        <v>ITM_SCIOVR</v>
      </c>
      <c r="AA1998" s="177" t="str">
        <f>IF(ISNA(VLOOKUP(AC1998,Sheet2!J:J,1,0)),"//","")</f>
        <v/>
      </c>
      <c r="AC1998" s="113" t="str">
        <f t="shared" si="611"/>
        <v/>
      </c>
      <c r="AD1998" t="b">
        <f t="shared" si="600"/>
        <v>1</v>
      </c>
    </row>
    <row r="1999" spans="1:30">
      <c r="A1999" s="58">
        <f t="shared" si="599"/>
        <v>1999</v>
      </c>
      <c r="B1999" s="55">
        <f t="shared" si="62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18"/>
        <v/>
      </c>
      <c r="Q1999" t="str">
        <f>IF(ISNA(VLOOKUP(AC1999,#REF!,1)),"//","")</f>
        <v/>
      </c>
      <c r="R1999"/>
      <c r="S1999" s="43">
        <f t="shared" si="61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20"/>
        <v/>
      </c>
      <c r="X1999" s="25" t="str">
        <f t="shared" si="621"/>
        <v/>
      </c>
      <c r="Y1999" s="1">
        <f t="shared" si="622"/>
        <v>1951</v>
      </c>
      <c r="Z1999" t="str">
        <f t="shared" si="623"/>
        <v>ITM_ENGOVR</v>
      </c>
      <c r="AA1999" s="177" t="str">
        <f>IF(ISNA(VLOOKUP(AC1999,Sheet2!J:J,1,0)),"//","")</f>
        <v/>
      </c>
      <c r="AC1999" s="113" t="str">
        <f t="shared" si="611"/>
        <v/>
      </c>
      <c r="AD1999" t="b">
        <f t="shared" si="600"/>
        <v>1</v>
      </c>
    </row>
    <row r="2000" spans="1:30">
      <c r="A2000" s="58">
        <f t="shared" si="599"/>
        <v>2000</v>
      </c>
      <c r="B2000" s="55">
        <f t="shared" si="62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18"/>
        <v/>
      </c>
      <c r="Q2000" t="str">
        <f>IF(ISNA(VLOOKUP(AC2000,#REF!,1)),"//","")</f>
        <v/>
      </c>
      <c r="R2000"/>
      <c r="S2000" s="43">
        <f t="shared" si="61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20"/>
        <v/>
      </c>
      <c r="X2000" s="25" t="str">
        <f t="shared" si="621"/>
        <v/>
      </c>
      <c r="Y2000" s="1">
        <f t="shared" si="622"/>
        <v>1952</v>
      </c>
      <c r="Z2000" t="str">
        <f t="shared" si="623"/>
        <v>ITM_T_LEFT_ARROW</v>
      </c>
      <c r="AA2000" s="177" t="str">
        <f>IF(ISNA(VLOOKUP(AC2000,Sheet2!J:J,1,0)),"//","")</f>
        <v/>
      </c>
      <c r="AC2000" s="113" t="str">
        <f t="shared" si="611"/>
        <v/>
      </c>
      <c r="AD2000" t="b">
        <f t="shared" si="600"/>
        <v>1</v>
      </c>
    </row>
    <row r="2001" spans="1:30">
      <c r="A2001" s="58">
        <f t="shared" ref="A2001:A2064" si="625">IF(B2001=INT(B2001),ROW(),"")</f>
        <v>2001</v>
      </c>
      <c r="B2001" s="55">
        <f t="shared" si="62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18"/>
        <v/>
      </c>
      <c r="Q2001" t="str">
        <f>IF(ISNA(VLOOKUP(AC2001,#REF!,1)),"//","")</f>
        <v/>
      </c>
      <c r="R2001"/>
      <c r="S2001" s="43">
        <f t="shared" si="61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20"/>
        <v/>
      </c>
      <c r="X2001" s="25" t="str">
        <f t="shared" si="621"/>
        <v/>
      </c>
      <c r="Y2001" s="1">
        <f t="shared" si="622"/>
        <v>1953</v>
      </c>
      <c r="Z2001" t="str">
        <f t="shared" si="623"/>
        <v>ITM_T_RIGHT_ARROW</v>
      </c>
      <c r="AA2001" s="177" t="str">
        <f>IF(ISNA(VLOOKUP(AC2001,Sheet2!J:J,1,0)),"//","")</f>
        <v/>
      </c>
      <c r="AC2001" s="113" t="str">
        <f t="shared" si="611"/>
        <v/>
      </c>
      <c r="AD2001" t="b">
        <f t="shared" si="600"/>
        <v>1</v>
      </c>
    </row>
    <row r="2002" spans="1:30">
      <c r="A2002" s="58">
        <f t="shared" si="625"/>
        <v>2002</v>
      </c>
      <c r="B2002" s="55">
        <f t="shared" si="62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18"/>
        <v/>
      </c>
      <c r="Q2002" t="str">
        <f>IF(ISNA(VLOOKUP(AC2002,#REF!,1)),"//","")</f>
        <v/>
      </c>
      <c r="R2002"/>
      <c r="S2002" s="43">
        <f t="shared" si="61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20"/>
        <v/>
      </c>
      <c r="X2002" s="25" t="str">
        <f t="shared" si="621"/>
        <v/>
      </c>
      <c r="Y2002" s="1">
        <f t="shared" si="622"/>
        <v>1954</v>
      </c>
      <c r="Z2002" t="str">
        <f t="shared" si="623"/>
        <v>ITM_T_LLEFT_ARROW</v>
      </c>
      <c r="AA2002" s="177" t="str">
        <f>IF(ISNA(VLOOKUP(AC2002,Sheet2!J:J,1,0)),"//","")</f>
        <v/>
      </c>
      <c r="AC2002" s="113" t="str">
        <f t="shared" si="611"/>
        <v/>
      </c>
      <c r="AD2002" t="b">
        <f t="shared" si="600"/>
        <v>1</v>
      </c>
    </row>
    <row r="2003" spans="1:30">
      <c r="A2003" s="58">
        <f t="shared" si="625"/>
        <v>2003</v>
      </c>
      <c r="B2003" s="55">
        <f t="shared" si="62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18"/>
        <v/>
      </c>
      <c r="Q2003" t="str">
        <f>IF(ISNA(VLOOKUP(AC2003,#REF!,1)),"//","")</f>
        <v/>
      </c>
      <c r="R2003"/>
      <c r="S2003" s="43">
        <f t="shared" si="61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20"/>
        <v/>
      </c>
      <c r="X2003" s="25" t="str">
        <f t="shared" si="621"/>
        <v/>
      </c>
      <c r="Y2003" s="1">
        <f t="shared" si="622"/>
        <v>1955</v>
      </c>
      <c r="Z2003" t="str">
        <f t="shared" si="623"/>
        <v>ITM_T_RRIGHT_ARROW</v>
      </c>
      <c r="AA2003" s="177" t="str">
        <f>IF(ISNA(VLOOKUP(AC2003,Sheet2!J:J,1,0)),"//","")</f>
        <v/>
      </c>
      <c r="AC2003" s="113" t="str">
        <f t="shared" si="611"/>
        <v/>
      </c>
      <c r="AD2003" t="b">
        <f t="shared" si="600"/>
        <v>1</v>
      </c>
    </row>
    <row r="2004" spans="1:30">
      <c r="A2004" s="58">
        <f t="shared" si="625"/>
        <v>2004</v>
      </c>
      <c r="B2004" s="55">
        <f t="shared" si="62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18"/>
        <v/>
      </c>
      <c r="Q2004" t="str">
        <f>IF(ISNA(VLOOKUP(AC2004,#REF!,1)),"//","")</f>
        <v/>
      </c>
      <c r="R2004"/>
      <c r="S2004" s="43">
        <f t="shared" si="61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20"/>
        <v/>
      </c>
      <c r="X2004" s="25" t="str">
        <f t="shared" si="621"/>
        <v/>
      </c>
      <c r="Y2004" s="1">
        <f t="shared" si="622"/>
        <v>1956</v>
      </c>
      <c r="Z2004" t="str">
        <f t="shared" si="623"/>
        <v>ITM_XNEW</v>
      </c>
      <c r="AA2004" s="177" t="str">
        <f>IF(ISNA(VLOOKUP(AC2004,Sheet2!J:J,1,0)),"//","")</f>
        <v/>
      </c>
      <c r="AC2004" s="113" t="str">
        <f t="shared" si="611"/>
        <v/>
      </c>
      <c r="AD2004" t="b">
        <f t="shared" si="600"/>
        <v>1</v>
      </c>
    </row>
    <row r="2005" spans="1:30">
      <c r="A2005" s="58">
        <f t="shared" si="625"/>
        <v>2005</v>
      </c>
      <c r="B2005" s="55">
        <f t="shared" si="62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18"/>
        <v/>
      </c>
      <c r="Q2005" t="str">
        <f>IF(ISNA(VLOOKUP(AC2005,#REF!,1)),"//","")</f>
        <v/>
      </c>
      <c r="R2005"/>
      <c r="S2005" s="43">
        <f t="shared" si="61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20"/>
        <v/>
      </c>
      <c r="X2005" s="25" t="str">
        <f t="shared" si="621"/>
        <v/>
      </c>
      <c r="Y2005" s="1">
        <f t="shared" si="622"/>
        <v>1957</v>
      </c>
      <c r="Z2005" t="str">
        <f t="shared" si="623"/>
        <v>ITM_XEDIT</v>
      </c>
      <c r="AA2005" s="177" t="str">
        <f>IF(ISNA(VLOOKUP(AC2005,Sheet2!J:J,1,0)),"//","")</f>
        <v/>
      </c>
      <c r="AC2005" s="113" t="str">
        <f t="shared" si="611"/>
        <v/>
      </c>
      <c r="AD2005" t="b">
        <f t="shared" si="600"/>
        <v>1</v>
      </c>
    </row>
    <row r="2006" spans="1:30">
      <c r="A2006" s="58">
        <f t="shared" si="625"/>
        <v>2006</v>
      </c>
      <c r="B2006" s="55">
        <f t="shared" si="62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18"/>
        <v/>
      </c>
      <c r="Q2006" t="str">
        <f>IF(ISNA(VLOOKUP(AC2006,#REF!,1)),"//","")</f>
        <v/>
      </c>
      <c r="R2006"/>
      <c r="S2006" s="43">
        <f t="shared" si="61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20"/>
        <v>".MS"</v>
      </c>
      <c r="X2006" s="25" t="str">
        <f t="shared" si="621"/>
        <v>.MS</v>
      </c>
      <c r="Y2006" s="1">
        <f t="shared" si="622"/>
        <v>1958</v>
      </c>
      <c r="Z2006" t="str">
        <f t="shared" si="623"/>
        <v>ITM_ms</v>
      </c>
      <c r="AA2006" s="177" t="str">
        <f>IF(ISNA(VLOOKUP(AC2006,Sheet2!J:J,1,0)),"//","")</f>
        <v>//</v>
      </c>
      <c r="AC2006" s="113" t="str">
        <f t="shared" si="611"/>
        <v>.MS</v>
      </c>
      <c r="AD2006" t="b">
        <f t="shared" si="600"/>
        <v>1</v>
      </c>
    </row>
    <row r="2007" spans="1:30">
      <c r="A2007" s="58">
        <f t="shared" si="625"/>
        <v>2007</v>
      </c>
      <c r="B2007" s="55">
        <f t="shared" si="62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18"/>
        <v/>
      </c>
      <c r="Q2007" t="str">
        <f>IF(ISNA(VLOOKUP(AC2007,#REF!,1)),"//","")</f>
        <v/>
      </c>
      <c r="R2007"/>
      <c r="S2007" s="43">
        <f t="shared" si="61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20"/>
        <v>STD_RIGHT_DOUBLE_ANGLE "DEG"</v>
      </c>
      <c r="X2007" s="25" t="str">
        <f t="shared" si="621"/>
        <v>&gt;&gt;DEG</v>
      </c>
      <c r="Y2007" s="1">
        <f t="shared" si="622"/>
        <v>1959</v>
      </c>
      <c r="Z2007" t="str">
        <f t="shared" si="623"/>
        <v>ITM_DEG2</v>
      </c>
      <c r="AA2007" s="177" t="str">
        <f>IF(ISNA(VLOOKUP(AC2007,Sheet2!J:J,1,0)),"//","")</f>
        <v>//</v>
      </c>
      <c r="AC2007" s="113" t="str">
        <f t="shared" si="611"/>
        <v>&gt;&gt;DEG</v>
      </c>
      <c r="AD2007" t="b">
        <f t="shared" si="600"/>
        <v>1</v>
      </c>
    </row>
    <row r="2008" spans="1:30">
      <c r="A2008" s="58">
        <f t="shared" si="625"/>
        <v>2008</v>
      </c>
      <c r="B2008" s="55">
        <f t="shared" si="62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18"/>
        <v/>
      </c>
      <c r="Q2008" t="str">
        <f>IF(ISNA(VLOOKUP(AC2008,#REF!,1)),"//","")</f>
        <v/>
      </c>
      <c r="R2008"/>
      <c r="S2008" s="43">
        <f t="shared" si="61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20"/>
        <v>STD_RIGHT_DOUBLE_ANGLE "D.MS"</v>
      </c>
      <c r="X2008" s="25" t="str">
        <f t="shared" si="621"/>
        <v>&gt;&gt;D.MS</v>
      </c>
      <c r="Y2008" s="1">
        <f t="shared" si="622"/>
        <v>1960</v>
      </c>
      <c r="Z2008" t="str">
        <f t="shared" si="623"/>
        <v>ITM_DMS2</v>
      </c>
      <c r="AA2008" s="177" t="str">
        <f>IF(ISNA(VLOOKUP(AC2008,Sheet2!J:J,1,0)),"//","")</f>
        <v>//</v>
      </c>
      <c r="AC2008" s="113" t="str">
        <f t="shared" si="611"/>
        <v>&gt;&gt;D.MS</v>
      </c>
      <c r="AD2008" t="b">
        <f t="shared" si="600"/>
        <v>1</v>
      </c>
    </row>
    <row r="2009" spans="1:30">
      <c r="A2009" s="58">
        <f t="shared" si="625"/>
        <v>2009</v>
      </c>
      <c r="B2009" s="55">
        <f t="shared" si="62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18"/>
        <v/>
      </c>
      <c r="Q2009" t="str">
        <f>IF(ISNA(VLOOKUP(AC2009,#REF!,1)),"//","")</f>
        <v/>
      </c>
      <c r="R2009"/>
      <c r="S2009" s="43">
        <f t="shared" si="61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20"/>
        <v>STD_RIGHT_DOUBLE_ANGLE "GRAD"</v>
      </c>
      <c r="X2009" s="25" t="str">
        <f t="shared" si="621"/>
        <v>&gt;&gt;GRAD</v>
      </c>
      <c r="Y2009" s="1">
        <f t="shared" si="622"/>
        <v>1961</v>
      </c>
      <c r="Z2009" t="str">
        <f t="shared" si="623"/>
        <v>ITM_GRAD2</v>
      </c>
      <c r="AA2009" s="177" t="str">
        <f>IF(ISNA(VLOOKUP(AC2009,Sheet2!J:J,1,0)),"//","")</f>
        <v>//</v>
      </c>
      <c r="AC2009" s="113" t="str">
        <f t="shared" si="611"/>
        <v>&gt;&gt;GRAD</v>
      </c>
      <c r="AD2009" t="b">
        <f t="shared" si="600"/>
        <v>1</v>
      </c>
    </row>
    <row r="2010" spans="1:30">
      <c r="A2010" s="58">
        <f t="shared" si="625"/>
        <v>2010</v>
      </c>
      <c r="B2010" s="55">
        <f t="shared" si="62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18"/>
        <v/>
      </c>
      <c r="Q2010" t="str">
        <f>IF(ISNA(VLOOKUP(AC2010,#REF!,1)),"//","")</f>
        <v/>
      </c>
      <c r="R2010"/>
      <c r="S2010" s="43">
        <f t="shared" si="61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20"/>
        <v>STD_RIGHT_DOUBLE_ANGLE "MUL" STD_PI</v>
      </c>
      <c r="X2010" s="25" t="str">
        <f t="shared" si="621"/>
        <v>&gt;&gt;MULPI</v>
      </c>
      <c r="Y2010" s="1">
        <f t="shared" si="622"/>
        <v>1962</v>
      </c>
      <c r="Z2010" t="str">
        <f t="shared" si="623"/>
        <v>ITM_MULPI2</v>
      </c>
      <c r="AA2010" s="177" t="str">
        <f>IF(ISNA(VLOOKUP(AC2010,Sheet2!J:J,1,0)),"//","")</f>
        <v>//</v>
      </c>
      <c r="AC2010" s="113" t="str">
        <f t="shared" si="611"/>
        <v>&gt;&gt;MULPI</v>
      </c>
      <c r="AD2010" t="b">
        <f t="shared" si="600"/>
        <v>1</v>
      </c>
    </row>
    <row r="2011" spans="1:30">
      <c r="A2011" s="58">
        <f t="shared" si="625"/>
        <v>2011</v>
      </c>
      <c r="B2011" s="55">
        <f t="shared" si="62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18"/>
        <v/>
      </c>
      <c r="Q2011" t="str">
        <f>IF(ISNA(VLOOKUP(AC2011,#REF!,1)),"//","")</f>
        <v/>
      </c>
      <c r="R2011"/>
      <c r="S2011" s="43">
        <f t="shared" si="61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20"/>
        <v>STD_RIGHT_DOUBLE_ANGLE "RAD"</v>
      </c>
      <c r="X2011" s="25" t="str">
        <f t="shared" si="621"/>
        <v>&gt;&gt;RAD</v>
      </c>
      <c r="Y2011" s="1">
        <f t="shared" si="622"/>
        <v>1963</v>
      </c>
      <c r="Z2011" t="str">
        <f t="shared" si="623"/>
        <v>ITM_RAD2</v>
      </c>
      <c r="AA2011" s="177" t="str">
        <f>IF(ISNA(VLOOKUP(AC2011,Sheet2!J:J,1,0)),"//","")</f>
        <v>//</v>
      </c>
      <c r="AC2011" s="113" t="str">
        <f t="shared" si="611"/>
        <v>&gt;&gt;RAD</v>
      </c>
      <c r="AD2011" t="b">
        <f t="shared" si="600"/>
        <v>1</v>
      </c>
    </row>
    <row r="2012" spans="1:30">
      <c r="A2012" s="58">
        <f t="shared" si="625"/>
        <v>2012</v>
      </c>
      <c r="B2012" s="55">
        <f t="shared" si="62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18"/>
        <v/>
      </c>
      <c r="Q2012" t="str">
        <f>IF(ISNA(VLOOKUP(AC2012,#REF!,1)),"//","")</f>
        <v/>
      </c>
      <c r="R2012"/>
      <c r="S2012" s="43">
        <f t="shared" si="61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20"/>
        <v>STD_RIGHT_DOUBLE_ANGLE "H.MS"</v>
      </c>
      <c r="X2012" s="25" t="str">
        <f t="shared" si="621"/>
        <v>&gt;&gt;H.MS</v>
      </c>
      <c r="Y2012" s="1">
        <f t="shared" si="622"/>
        <v>1964</v>
      </c>
      <c r="Z2012" t="str">
        <f t="shared" si="623"/>
        <v>ITM_HMS2</v>
      </c>
      <c r="AA2012" s="177" t="str">
        <f>IF(ISNA(VLOOKUP(AC2012,Sheet2!J:J,1,0)),"//","")</f>
        <v>//</v>
      </c>
      <c r="AC2012" s="113" t="str">
        <f t="shared" si="611"/>
        <v>&gt;&gt;H.MS</v>
      </c>
      <c r="AD2012" t="b">
        <f t="shared" si="600"/>
        <v>1</v>
      </c>
    </row>
    <row r="2013" spans="1:30">
      <c r="A2013" s="58">
        <f t="shared" si="625"/>
        <v>2013</v>
      </c>
      <c r="B2013" s="55">
        <f t="shared" si="62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18"/>
        <v>NOT EQUAL</v>
      </c>
      <c r="Q2013" t="str">
        <f>IF(ISNA(VLOOKUP(AC2013,#REF!,1)),"//","")</f>
        <v/>
      </c>
      <c r="R2013"/>
      <c r="S2013" s="43">
        <f t="shared" si="619"/>
        <v>624</v>
      </c>
      <c r="T2013" s="94"/>
      <c r="U2013" s="72"/>
      <c r="V2013" s="72"/>
      <c r="W2013" s="44" t="str">
        <f t="shared" si="620"/>
        <v/>
      </c>
      <c r="X2013" s="25" t="str">
        <f t="shared" si="621"/>
        <v/>
      </c>
      <c r="Y2013" s="1">
        <f t="shared" si="622"/>
        <v>1965</v>
      </c>
      <c r="Z2013" t="str">
        <f t="shared" si="623"/>
        <v>USER_PRIM00U</v>
      </c>
      <c r="AA2013" s="177" t="str">
        <f>IF(ISNA(VLOOKUP(AC2013,Sheet2!J:J,1,0)),"//","")</f>
        <v/>
      </c>
      <c r="AC2013" s="113" t="str">
        <f t="shared" si="611"/>
        <v/>
      </c>
      <c r="AD2013" t="b">
        <f t="shared" si="600"/>
        <v>1</v>
      </c>
    </row>
    <row r="2014" spans="1:30">
      <c r="A2014" s="58">
        <f t="shared" si="625"/>
        <v>2014</v>
      </c>
      <c r="B2014" s="55">
        <f t="shared" si="62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18"/>
        <v>NOT EQUAL</v>
      </c>
      <c r="Q2014" t="str">
        <f>IF(ISNA(VLOOKUP(AC2014,#REF!,1)),"//","")</f>
        <v/>
      </c>
      <c r="R2014"/>
      <c r="S2014" s="43">
        <f t="shared" si="619"/>
        <v>624</v>
      </c>
      <c r="T2014" s="94"/>
      <c r="U2014" s="72"/>
      <c r="V2014" s="72"/>
      <c r="W2014" s="44" t="str">
        <f t="shared" si="620"/>
        <v/>
      </c>
      <c r="X2014" s="25" t="str">
        <f t="shared" si="621"/>
        <v/>
      </c>
      <c r="Y2014" s="1">
        <f t="shared" si="622"/>
        <v>1966</v>
      </c>
      <c r="Z2014" t="str">
        <f t="shared" si="623"/>
        <v>USER_SFTf00U</v>
      </c>
      <c r="AA2014" s="177" t="str">
        <f>IF(ISNA(VLOOKUP(AC2014,Sheet2!J:J,1,0)),"//","")</f>
        <v/>
      </c>
      <c r="AC2014" s="113" t="str">
        <f t="shared" si="611"/>
        <v/>
      </c>
      <c r="AD2014" t="b">
        <f t="shared" si="600"/>
        <v>1</v>
      </c>
    </row>
    <row r="2015" spans="1:30">
      <c r="A2015" s="58">
        <f t="shared" si="625"/>
        <v>2015</v>
      </c>
      <c r="B2015" s="55">
        <f t="shared" si="62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18"/>
        <v>NOT EQUAL</v>
      </c>
      <c r="Q2015" t="str">
        <f>IF(ISNA(VLOOKUP(AC2015,#REF!,1)),"//","")</f>
        <v/>
      </c>
      <c r="R2015"/>
      <c r="S2015" s="43">
        <f t="shared" si="619"/>
        <v>624</v>
      </c>
      <c r="T2015" s="94"/>
      <c r="U2015" s="72"/>
      <c r="V2015" s="72"/>
      <c r="W2015" s="44" t="str">
        <f t="shared" si="620"/>
        <v/>
      </c>
      <c r="X2015" s="25" t="str">
        <f t="shared" si="621"/>
        <v/>
      </c>
      <c r="Y2015" s="1">
        <f t="shared" si="622"/>
        <v>1967</v>
      </c>
      <c r="Z2015" t="str">
        <f t="shared" si="623"/>
        <v>USER_SFTg00U</v>
      </c>
      <c r="AA2015" s="177" t="str">
        <f>IF(ISNA(VLOOKUP(AC2015,Sheet2!J:J,1,0)),"//","")</f>
        <v/>
      </c>
      <c r="AC2015" s="113" t="str">
        <f t="shared" si="611"/>
        <v/>
      </c>
      <c r="AD2015" t="b">
        <f t="shared" si="600"/>
        <v>1</v>
      </c>
    </row>
    <row r="2016" spans="1:30">
      <c r="A2016" s="58">
        <f t="shared" si="625"/>
        <v>2016</v>
      </c>
      <c r="B2016" s="55">
        <f t="shared" si="62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18"/>
        <v>NOT EQUAL</v>
      </c>
      <c r="Q2016" t="str">
        <f>IF(ISNA(VLOOKUP(AC2016,#REF!,1)),"//","")</f>
        <v/>
      </c>
      <c r="R2016"/>
      <c r="S2016" s="43">
        <f t="shared" si="619"/>
        <v>624</v>
      </c>
      <c r="T2016" s="94"/>
      <c r="U2016" s="72"/>
      <c r="V2016" s="72"/>
      <c r="W2016" s="44" t="str">
        <f t="shared" si="620"/>
        <v/>
      </c>
      <c r="X2016" s="25" t="str">
        <f t="shared" si="621"/>
        <v/>
      </c>
      <c r="Y2016" s="1">
        <f t="shared" si="622"/>
        <v>1968</v>
      </c>
      <c r="Z2016" t="str">
        <f t="shared" si="623"/>
        <v>USER_PRIM01U</v>
      </c>
      <c r="AA2016" s="177" t="str">
        <f>IF(ISNA(VLOOKUP(AC2016,Sheet2!J:J,1,0)),"//","")</f>
        <v/>
      </c>
      <c r="AC2016" s="113" t="str">
        <f t="shared" si="611"/>
        <v/>
      </c>
      <c r="AD2016" t="b">
        <f t="shared" si="600"/>
        <v>1</v>
      </c>
    </row>
    <row r="2017" spans="1:30">
      <c r="A2017" s="58">
        <f t="shared" si="625"/>
        <v>2017</v>
      </c>
      <c r="B2017" s="55">
        <f t="shared" si="62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18"/>
        <v>NOT EQUAL</v>
      </c>
      <c r="Q2017" t="str">
        <f>IF(ISNA(VLOOKUP(AC2017,#REF!,1)),"//","")</f>
        <v/>
      </c>
      <c r="R2017"/>
      <c r="S2017" s="43">
        <f t="shared" si="619"/>
        <v>624</v>
      </c>
      <c r="T2017" s="94"/>
      <c r="U2017" s="72"/>
      <c r="V2017" s="72"/>
      <c r="W2017" s="44" t="str">
        <f t="shared" si="620"/>
        <v/>
      </c>
      <c r="X2017" s="25" t="str">
        <f t="shared" si="621"/>
        <v/>
      </c>
      <c r="Y2017" s="1">
        <f t="shared" si="622"/>
        <v>1969</v>
      </c>
      <c r="Z2017" t="str">
        <f t="shared" si="623"/>
        <v>USER_SFTf01U</v>
      </c>
      <c r="AA2017" s="177" t="str">
        <f>IF(ISNA(VLOOKUP(AC2017,Sheet2!J:J,1,0)),"//","")</f>
        <v/>
      </c>
      <c r="AC2017" s="113" t="str">
        <f t="shared" si="611"/>
        <v/>
      </c>
      <c r="AD2017" t="b">
        <f t="shared" si="600"/>
        <v>1</v>
      </c>
    </row>
    <row r="2018" spans="1:30">
      <c r="A2018" s="58">
        <f t="shared" si="625"/>
        <v>2018</v>
      </c>
      <c r="B2018" s="55">
        <f t="shared" si="62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18"/>
        <v>NOT EQUAL</v>
      </c>
      <c r="Q2018" t="str">
        <f>IF(ISNA(VLOOKUP(AC2018,#REF!,1)),"//","")</f>
        <v/>
      </c>
      <c r="R2018"/>
      <c r="S2018" s="43">
        <f t="shared" si="619"/>
        <v>624</v>
      </c>
      <c r="T2018" s="94"/>
      <c r="U2018" s="72"/>
      <c r="V2018" s="72"/>
      <c r="W2018" s="44" t="str">
        <f t="shared" si="620"/>
        <v/>
      </c>
      <c r="X2018" s="25" t="str">
        <f t="shared" si="621"/>
        <v/>
      </c>
      <c r="Y2018" s="1">
        <f t="shared" si="622"/>
        <v>1970</v>
      </c>
      <c r="Z2018" t="str">
        <f t="shared" si="623"/>
        <v>USER_SFTg01U</v>
      </c>
      <c r="AA2018" s="177" t="str">
        <f>IF(ISNA(VLOOKUP(AC2018,Sheet2!J:J,1,0)),"//","")</f>
        <v/>
      </c>
      <c r="AC2018" s="113" t="str">
        <f t="shared" si="611"/>
        <v/>
      </c>
      <c r="AD2018" t="b">
        <f t="shared" si="600"/>
        <v>1</v>
      </c>
    </row>
    <row r="2019" spans="1:30">
      <c r="A2019" s="58">
        <f t="shared" si="625"/>
        <v>2019</v>
      </c>
      <c r="B2019" s="55">
        <f t="shared" si="62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18"/>
        <v>NOT EQUAL</v>
      </c>
      <c r="Q2019" t="str">
        <f>IF(ISNA(VLOOKUP(AC2019,#REF!,1)),"//","")</f>
        <v/>
      </c>
      <c r="R2019"/>
      <c r="S2019" s="43">
        <f t="shared" si="619"/>
        <v>624</v>
      </c>
      <c r="T2019" s="94"/>
      <c r="U2019" s="72"/>
      <c r="V2019" s="72"/>
      <c r="W2019" s="44" t="str">
        <f t="shared" si="620"/>
        <v/>
      </c>
      <c r="X2019" s="25" t="str">
        <f t="shared" si="621"/>
        <v/>
      </c>
      <c r="Y2019" s="1">
        <f t="shared" si="622"/>
        <v>1971</v>
      </c>
      <c r="Z2019" t="str">
        <f t="shared" si="623"/>
        <v>USER_PRIM02U</v>
      </c>
      <c r="AA2019" s="177" t="str">
        <f>IF(ISNA(VLOOKUP(AC2019,Sheet2!J:J,1,0)),"//","")</f>
        <v/>
      </c>
      <c r="AC2019" s="113" t="str">
        <f t="shared" si="611"/>
        <v/>
      </c>
      <c r="AD2019" t="b">
        <f t="shared" si="600"/>
        <v>1</v>
      </c>
    </row>
    <row r="2020" spans="1:30">
      <c r="A2020" s="58">
        <f t="shared" si="625"/>
        <v>2020</v>
      </c>
      <c r="B2020" s="55">
        <f t="shared" si="62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18"/>
        <v>NOT EQUAL</v>
      </c>
      <c r="Q2020" t="str">
        <f>IF(ISNA(VLOOKUP(AC2020,#REF!,1)),"//","")</f>
        <v/>
      </c>
      <c r="R2020"/>
      <c r="S2020" s="43">
        <f t="shared" si="619"/>
        <v>624</v>
      </c>
      <c r="T2020" s="94"/>
      <c r="U2020" s="72"/>
      <c r="V2020" s="72"/>
      <c r="W2020" s="44" t="str">
        <f t="shared" si="620"/>
        <v/>
      </c>
      <c r="X2020" s="25" t="str">
        <f t="shared" si="621"/>
        <v/>
      </c>
      <c r="Y2020" s="1">
        <f t="shared" si="622"/>
        <v>1972</v>
      </c>
      <c r="Z2020" t="str">
        <f t="shared" si="623"/>
        <v>USER_SFTf02U</v>
      </c>
      <c r="AA2020" s="177" t="str">
        <f>IF(ISNA(VLOOKUP(AC2020,Sheet2!J:J,1,0)),"//","")</f>
        <v/>
      </c>
      <c r="AC2020" s="113" t="str">
        <f t="shared" si="611"/>
        <v/>
      </c>
      <c r="AD2020" t="b">
        <f t="shared" si="600"/>
        <v>1</v>
      </c>
    </row>
    <row r="2021" spans="1:30">
      <c r="A2021" s="58">
        <f t="shared" si="625"/>
        <v>2021</v>
      </c>
      <c r="B2021" s="55">
        <f t="shared" si="62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18"/>
        <v>NOT EQUAL</v>
      </c>
      <c r="Q2021" t="str">
        <f>IF(ISNA(VLOOKUP(AC2021,#REF!,1)),"//","")</f>
        <v/>
      </c>
      <c r="R2021"/>
      <c r="S2021" s="43">
        <f t="shared" si="619"/>
        <v>624</v>
      </c>
      <c r="T2021" s="94"/>
      <c r="U2021" s="72"/>
      <c r="V2021" s="72"/>
      <c r="W2021" s="44" t="str">
        <f t="shared" si="620"/>
        <v/>
      </c>
      <c r="X2021" s="25" t="str">
        <f t="shared" si="621"/>
        <v/>
      </c>
      <c r="Y2021" s="1">
        <f t="shared" si="622"/>
        <v>1973</v>
      </c>
      <c r="Z2021" t="str">
        <f t="shared" si="623"/>
        <v>USER_SFTg02U</v>
      </c>
      <c r="AA2021" s="177" t="str">
        <f>IF(ISNA(VLOOKUP(AC2021,Sheet2!J:J,1,0)),"//","")</f>
        <v/>
      </c>
      <c r="AC2021" s="113" t="str">
        <f t="shared" si="611"/>
        <v/>
      </c>
      <c r="AD2021" t="b">
        <f t="shared" si="600"/>
        <v>1</v>
      </c>
    </row>
    <row r="2022" spans="1:30">
      <c r="A2022" s="58">
        <f t="shared" si="625"/>
        <v>2022</v>
      </c>
      <c r="B2022" s="55">
        <f t="shared" si="62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18"/>
        <v>NOT EQUAL</v>
      </c>
      <c r="Q2022" t="str">
        <f>IF(ISNA(VLOOKUP(AC2022,#REF!,1)),"//","")</f>
        <v/>
      </c>
      <c r="R2022"/>
      <c r="S2022" s="43">
        <f t="shared" si="619"/>
        <v>624</v>
      </c>
      <c r="T2022" s="94"/>
      <c r="U2022" s="72"/>
      <c r="V2022" s="72"/>
      <c r="W2022" s="44" t="str">
        <f t="shared" si="620"/>
        <v/>
      </c>
      <c r="X2022" s="25" t="str">
        <f t="shared" si="621"/>
        <v/>
      </c>
      <c r="Y2022" s="1">
        <f t="shared" si="622"/>
        <v>1974</v>
      </c>
      <c r="Z2022" t="str">
        <f t="shared" si="623"/>
        <v>USER_PRIM03U</v>
      </c>
      <c r="AA2022" s="177" t="str">
        <f>IF(ISNA(VLOOKUP(AC2022,Sheet2!J:J,1,0)),"//","")</f>
        <v/>
      </c>
      <c r="AC2022" s="113" t="str">
        <f t="shared" si="611"/>
        <v/>
      </c>
      <c r="AD2022" t="b">
        <f t="shared" si="600"/>
        <v>1</v>
      </c>
    </row>
    <row r="2023" spans="1:30">
      <c r="A2023" s="58">
        <f t="shared" si="625"/>
        <v>2023</v>
      </c>
      <c r="B2023" s="55">
        <f t="shared" si="62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18"/>
        <v>NOT EQUAL</v>
      </c>
      <c r="Q2023" t="str">
        <f>IF(ISNA(VLOOKUP(AC2023,#REF!,1)),"//","")</f>
        <v/>
      </c>
      <c r="R2023"/>
      <c r="S2023" s="43">
        <f t="shared" si="619"/>
        <v>624</v>
      </c>
      <c r="T2023" s="94"/>
      <c r="U2023" s="72"/>
      <c r="V2023" s="72"/>
      <c r="W2023" s="44" t="str">
        <f t="shared" si="620"/>
        <v/>
      </c>
      <c r="X2023" s="25" t="str">
        <f t="shared" si="621"/>
        <v/>
      </c>
      <c r="Y2023" s="1">
        <f t="shared" si="622"/>
        <v>1975</v>
      </c>
      <c r="Z2023" t="str">
        <f t="shared" si="623"/>
        <v>USER_SFTf03U</v>
      </c>
      <c r="AA2023" s="177" t="str">
        <f>IF(ISNA(VLOOKUP(AC2023,Sheet2!J:J,1,0)),"//","")</f>
        <v/>
      </c>
      <c r="AC2023" s="113" t="str">
        <f t="shared" si="611"/>
        <v/>
      </c>
      <c r="AD2023" t="b">
        <f t="shared" si="600"/>
        <v>1</v>
      </c>
    </row>
    <row r="2024" spans="1:30">
      <c r="A2024" s="58">
        <f t="shared" si="625"/>
        <v>2024</v>
      </c>
      <c r="B2024" s="55">
        <f t="shared" si="62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18"/>
        <v>NOT EQUAL</v>
      </c>
      <c r="Q2024" t="str">
        <f>IF(ISNA(VLOOKUP(AC2024,#REF!,1)),"//","")</f>
        <v/>
      </c>
      <c r="R2024"/>
      <c r="S2024" s="43">
        <f t="shared" si="619"/>
        <v>624</v>
      </c>
      <c r="T2024" s="94"/>
      <c r="U2024" s="72"/>
      <c r="V2024" s="72"/>
      <c r="W2024" s="44" t="str">
        <f t="shared" si="620"/>
        <v/>
      </c>
      <c r="X2024" s="25" t="str">
        <f t="shared" si="621"/>
        <v/>
      </c>
      <c r="Y2024" s="1">
        <f t="shared" si="622"/>
        <v>1976</v>
      </c>
      <c r="Z2024" t="str">
        <f t="shared" si="623"/>
        <v>USER_SFTg03U</v>
      </c>
      <c r="AA2024" s="177" t="str">
        <f>IF(ISNA(VLOOKUP(AC2024,Sheet2!J:J,1,0)),"//","")</f>
        <v/>
      </c>
      <c r="AC2024" s="113" t="str">
        <f t="shared" si="611"/>
        <v/>
      </c>
      <c r="AD2024" t="b">
        <f t="shared" si="600"/>
        <v>1</v>
      </c>
    </row>
    <row r="2025" spans="1:30">
      <c r="A2025" s="58">
        <f t="shared" si="625"/>
        <v>2025</v>
      </c>
      <c r="B2025" s="55">
        <f t="shared" si="62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18"/>
        <v>NOT EQUAL</v>
      </c>
      <c r="Q2025" t="str">
        <f>IF(ISNA(VLOOKUP(AC2025,#REF!,1)),"//","")</f>
        <v/>
      </c>
      <c r="R2025"/>
      <c r="S2025" s="43">
        <f t="shared" si="619"/>
        <v>624</v>
      </c>
      <c r="T2025" s="94"/>
      <c r="U2025" s="72"/>
      <c r="V2025" s="72"/>
      <c r="W2025" s="44" t="str">
        <f t="shared" si="620"/>
        <v/>
      </c>
      <c r="X2025" s="25" t="str">
        <f t="shared" si="621"/>
        <v/>
      </c>
      <c r="Y2025" s="1">
        <f t="shared" si="622"/>
        <v>1977</v>
      </c>
      <c r="Z2025" t="str">
        <f t="shared" si="623"/>
        <v>USER_PRIM04U</v>
      </c>
      <c r="AA2025" s="177" t="str">
        <f>IF(ISNA(VLOOKUP(AC2025,Sheet2!J:J,1,0)),"//","")</f>
        <v/>
      </c>
      <c r="AC2025" s="113" t="str">
        <f t="shared" si="611"/>
        <v/>
      </c>
      <c r="AD2025" t="b">
        <f t="shared" si="600"/>
        <v>1</v>
      </c>
    </row>
    <row r="2026" spans="1:30">
      <c r="A2026" s="58">
        <f t="shared" si="625"/>
        <v>2026</v>
      </c>
      <c r="B2026" s="55">
        <f t="shared" si="62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18"/>
        <v>NOT EQUAL</v>
      </c>
      <c r="Q2026" t="str">
        <f>IF(ISNA(VLOOKUP(AC2026,#REF!,1)),"//","")</f>
        <v/>
      </c>
      <c r="R2026"/>
      <c r="S2026" s="43">
        <f t="shared" si="619"/>
        <v>624</v>
      </c>
      <c r="T2026" s="94"/>
      <c r="U2026" s="72"/>
      <c r="V2026" s="72"/>
      <c r="W2026" s="44" t="str">
        <f t="shared" si="620"/>
        <v/>
      </c>
      <c r="X2026" s="25" t="str">
        <f t="shared" si="621"/>
        <v/>
      </c>
      <c r="Y2026" s="1">
        <f t="shared" si="622"/>
        <v>1978</v>
      </c>
      <c r="Z2026" t="str">
        <f t="shared" si="623"/>
        <v>USER_SFTf04U</v>
      </c>
      <c r="AA2026" s="177" t="str">
        <f>IF(ISNA(VLOOKUP(AC2026,Sheet2!J:J,1,0)),"//","")</f>
        <v/>
      </c>
      <c r="AC2026" s="113" t="str">
        <f t="shared" si="611"/>
        <v/>
      </c>
      <c r="AD2026" t="b">
        <f t="shared" ref="AD2026:AD2089" si="626">X2026=AC2026</f>
        <v>1</v>
      </c>
    </row>
    <row r="2027" spans="1:30">
      <c r="A2027" s="58">
        <f t="shared" si="625"/>
        <v>2027</v>
      </c>
      <c r="B2027" s="55">
        <f t="shared" si="62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18"/>
        <v>NOT EQUAL</v>
      </c>
      <c r="Q2027" t="str">
        <f>IF(ISNA(VLOOKUP(AC2027,#REF!,1)),"//","")</f>
        <v/>
      </c>
      <c r="R2027"/>
      <c r="S2027" s="43">
        <f t="shared" si="619"/>
        <v>624</v>
      </c>
      <c r="T2027" s="94"/>
      <c r="U2027" s="72"/>
      <c r="V2027" s="72"/>
      <c r="W2027" s="44" t="str">
        <f t="shared" si="620"/>
        <v/>
      </c>
      <c r="X2027" s="25" t="str">
        <f t="shared" si="621"/>
        <v/>
      </c>
      <c r="Y2027" s="1">
        <f t="shared" si="622"/>
        <v>1979</v>
      </c>
      <c r="Z2027" t="str">
        <f t="shared" si="623"/>
        <v>USER_SFTg04U</v>
      </c>
      <c r="AA2027" s="177" t="str">
        <f>IF(ISNA(VLOOKUP(AC2027,Sheet2!J:J,1,0)),"//","")</f>
        <v/>
      </c>
      <c r="AC2027" s="113" t="str">
        <f t="shared" si="611"/>
        <v/>
      </c>
      <c r="AD2027" t="b">
        <f t="shared" si="626"/>
        <v>1</v>
      </c>
    </row>
    <row r="2028" spans="1:30">
      <c r="A2028" s="58">
        <f t="shared" si="625"/>
        <v>2028</v>
      </c>
      <c r="B2028" s="55">
        <f t="shared" si="62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18"/>
        <v>NOT EQUAL</v>
      </c>
      <c r="Q2028" t="str">
        <f>IF(ISNA(VLOOKUP(AC2028,#REF!,1)),"//","")</f>
        <v/>
      </c>
      <c r="R2028"/>
      <c r="S2028" s="43">
        <f t="shared" si="619"/>
        <v>624</v>
      </c>
      <c r="T2028" s="94"/>
      <c r="U2028" s="72"/>
      <c r="V2028" s="72"/>
      <c r="W2028" s="44" t="str">
        <f t="shared" si="620"/>
        <v/>
      </c>
      <c r="X2028" s="25" t="str">
        <f t="shared" si="621"/>
        <v/>
      </c>
      <c r="Y2028" s="1">
        <f t="shared" si="622"/>
        <v>1980</v>
      </c>
      <c r="Z2028" t="str">
        <f t="shared" si="623"/>
        <v>USER_PRIM05U</v>
      </c>
      <c r="AA2028" s="177" t="str">
        <f>IF(ISNA(VLOOKUP(AC2028,Sheet2!J:J,1,0)),"//","")</f>
        <v/>
      </c>
      <c r="AC2028" s="113" t="str">
        <f t="shared" si="611"/>
        <v/>
      </c>
      <c r="AD2028" t="b">
        <f t="shared" si="626"/>
        <v>1</v>
      </c>
    </row>
    <row r="2029" spans="1:30">
      <c r="A2029" s="58">
        <f t="shared" si="625"/>
        <v>2029</v>
      </c>
      <c r="B2029" s="55">
        <f t="shared" si="62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18"/>
        <v>NOT EQUAL</v>
      </c>
      <c r="Q2029" t="str">
        <f>IF(ISNA(VLOOKUP(AC2029,#REF!,1)),"//","")</f>
        <v/>
      </c>
      <c r="R2029"/>
      <c r="S2029" s="43">
        <f t="shared" si="619"/>
        <v>624</v>
      </c>
      <c r="T2029" s="94"/>
      <c r="U2029" s="72"/>
      <c r="V2029" s="72"/>
      <c r="W2029" s="44" t="str">
        <f t="shared" si="620"/>
        <v/>
      </c>
      <c r="X2029" s="25" t="str">
        <f t="shared" si="621"/>
        <v/>
      </c>
      <c r="Y2029" s="1">
        <f t="shared" si="622"/>
        <v>1981</v>
      </c>
      <c r="Z2029" t="str">
        <f t="shared" si="623"/>
        <v>USER_SFTf05U</v>
      </c>
      <c r="AA2029" s="177" t="str">
        <f>IF(ISNA(VLOOKUP(AC2029,Sheet2!J:J,1,0)),"//","")</f>
        <v/>
      </c>
      <c r="AC2029" s="113" t="str">
        <f t="shared" si="611"/>
        <v/>
      </c>
      <c r="AD2029" t="b">
        <f t="shared" si="626"/>
        <v>1</v>
      </c>
    </row>
    <row r="2030" spans="1:30">
      <c r="A2030" s="58">
        <f t="shared" si="625"/>
        <v>2030</v>
      </c>
      <c r="B2030" s="55">
        <f t="shared" si="62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18"/>
        <v>NOT EQUAL</v>
      </c>
      <c r="Q2030" t="str">
        <f>IF(ISNA(VLOOKUP(AC2030,#REF!,1)),"//","")</f>
        <v/>
      </c>
      <c r="R2030"/>
      <c r="S2030" s="43">
        <f t="shared" si="619"/>
        <v>624</v>
      </c>
      <c r="T2030" s="94"/>
      <c r="U2030" s="72"/>
      <c r="V2030" s="72"/>
      <c r="W2030" s="44" t="str">
        <f t="shared" si="620"/>
        <v/>
      </c>
      <c r="X2030" s="25" t="str">
        <f t="shared" si="621"/>
        <v/>
      </c>
      <c r="Y2030" s="1">
        <f t="shared" si="622"/>
        <v>1982</v>
      </c>
      <c r="Z2030" t="str">
        <f t="shared" si="623"/>
        <v>USER_SFTg05U</v>
      </c>
      <c r="AA2030" s="177" t="str">
        <f>IF(ISNA(VLOOKUP(AC2030,Sheet2!J:J,1,0)),"//","")</f>
        <v/>
      </c>
      <c r="AC2030" s="113" t="str">
        <f t="shared" si="611"/>
        <v/>
      </c>
      <c r="AD2030" t="b">
        <f t="shared" si="626"/>
        <v>1</v>
      </c>
    </row>
    <row r="2031" spans="1:30">
      <c r="A2031" s="58">
        <f t="shared" si="625"/>
        <v>2031</v>
      </c>
      <c r="B2031" s="55">
        <f t="shared" si="62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18"/>
        <v>NOT EQUAL</v>
      </c>
      <c r="Q2031" t="str">
        <f>IF(ISNA(VLOOKUP(AC2031,#REF!,1)),"//","")</f>
        <v/>
      </c>
      <c r="R2031"/>
      <c r="S2031" s="43">
        <f t="shared" si="619"/>
        <v>624</v>
      </c>
      <c r="T2031" s="94"/>
      <c r="U2031" s="72"/>
      <c r="V2031" s="72"/>
      <c r="W2031" s="44" t="str">
        <f t="shared" si="620"/>
        <v/>
      </c>
      <c r="X2031" s="25" t="str">
        <f t="shared" si="621"/>
        <v/>
      </c>
      <c r="Y2031" s="1">
        <f t="shared" si="622"/>
        <v>1983</v>
      </c>
      <c r="Z2031" t="str">
        <f t="shared" si="623"/>
        <v>USER_PRIM06U</v>
      </c>
      <c r="AA2031" s="177" t="str">
        <f>IF(ISNA(VLOOKUP(AC2031,Sheet2!J:J,1,0)),"//","")</f>
        <v/>
      </c>
      <c r="AC2031" s="113" t="str">
        <f t="shared" si="611"/>
        <v/>
      </c>
      <c r="AD2031" t="b">
        <f t="shared" si="626"/>
        <v>1</v>
      </c>
    </row>
    <row r="2032" spans="1:30">
      <c r="A2032" s="58">
        <f t="shared" si="625"/>
        <v>2032</v>
      </c>
      <c r="B2032" s="55">
        <f t="shared" si="62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18"/>
        <v>NOT EQUAL</v>
      </c>
      <c r="Q2032" t="str">
        <f>IF(ISNA(VLOOKUP(AC2032,#REF!,1)),"//","")</f>
        <v/>
      </c>
      <c r="R2032"/>
      <c r="S2032" s="43">
        <f t="shared" si="619"/>
        <v>624</v>
      </c>
      <c r="T2032" s="94"/>
      <c r="U2032" s="72"/>
      <c r="V2032" s="72"/>
      <c r="W2032" s="44" t="str">
        <f t="shared" si="620"/>
        <v/>
      </c>
      <c r="X2032" s="25" t="str">
        <f t="shared" si="621"/>
        <v/>
      </c>
      <c r="Y2032" s="1">
        <f t="shared" si="622"/>
        <v>1984</v>
      </c>
      <c r="Z2032" t="str">
        <f t="shared" si="623"/>
        <v>USER_SFTf06U</v>
      </c>
      <c r="AA2032" s="177" t="str">
        <f>IF(ISNA(VLOOKUP(AC2032,Sheet2!J:J,1,0)),"//","")</f>
        <v/>
      </c>
      <c r="AC2032" s="113" t="str">
        <f t="shared" si="611"/>
        <v/>
      </c>
      <c r="AD2032" t="b">
        <f t="shared" si="626"/>
        <v>1</v>
      </c>
    </row>
    <row r="2033" spans="1:30">
      <c r="A2033" s="58">
        <f t="shared" si="625"/>
        <v>2033</v>
      </c>
      <c r="B2033" s="55">
        <f t="shared" si="62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18"/>
        <v>NOT EQUAL</v>
      </c>
      <c r="Q2033" t="str">
        <f>IF(ISNA(VLOOKUP(AC2033,#REF!,1)),"//","")</f>
        <v/>
      </c>
      <c r="R2033"/>
      <c r="S2033" s="43">
        <f t="shared" si="619"/>
        <v>624</v>
      </c>
      <c r="T2033" s="94"/>
      <c r="U2033" s="72"/>
      <c r="V2033" s="72"/>
      <c r="W2033" s="44" t="str">
        <f t="shared" si="620"/>
        <v/>
      </c>
      <c r="X2033" s="25" t="str">
        <f t="shared" si="621"/>
        <v/>
      </c>
      <c r="Y2033" s="1">
        <f t="shared" si="622"/>
        <v>1985</v>
      </c>
      <c r="Z2033" t="str">
        <f t="shared" si="623"/>
        <v>USER_SFTg06U</v>
      </c>
      <c r="AA2033" s="177" t="str">
        <f>IF(ISNA(VLOOKUP(AC2033,Sheet2!J:J,1,0)),"//","")</f>
        <v/>
      </c>
      <c r="AC2033" s="113" t="str">
        <f t="shared" si="611"/>
        <v/>
      </c>
      <c r="AD2033" t="b">
        <f t="shared" si="626"/>
        <v>1</v>
      </c>
    </row>
    <row r="2034" spans="1:30">
      <c r="A2034" s="58">
        <f t="shared" si="625"/>
        <v>2034</v>
      </c>
      <c r="B2034" s="55">
        <f t="shared" si="62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18"/>
        <v>NOT EQUAL</v>
      </c>
      <c r="Q2034" t="str">
        <f>IF(ISNA(VLOOKUP(AC2034,#REF!,1)),"//","")</f>
        <v/>
      </c>
      <c r="R2034"/>
      <c r="S2034" s="43">
        <f t="shared" si="619"/>
        <v>624</v>
      </c>
      <c r="T2034" s="94"/>
      <c r="U2034" s="72"/>
      <c r="V2034" s="72"/>
      <c r="W2034" s="44" t="str">
        <f t="shared" si="620"/>
        <v/>
      </c>
      <c r="X2034" s="25" t="str">
        <f t="shared" si="621"/>
        <v/>
      </c>
      <c r="Y2034" s="1">
        <f t="shared" si="622"/>
        <v>1986</v>
      </c>
      <c r="Z2034" t="str">
        <f t="shared" si="623"/>
        <v>USER_PRIM07U</v>
      </c>
      <c r="AA2034" s="177" t="str">
        <f>IF(ISNA(VLOOKUP(AC2034,Sheet2!J:J,1,0)),"//","")</f>
        <v/>
      </c>
      <c r="AC2034" s="113" t="str">
        <f t="shared" ref="AC2034:AC2097" si="62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6"/>
        <v>1</v>
      </c>
    </row>
    <row r="2035" spans="1:30">
      <c r="A2035" s="58">
        <f t="shared" si="625"/>
        <v>2035</v>
      </c>
      <c r="B2035" s="55">
        <f t="shared" si="62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18"/>
        <v>NOT EQUAL</v>
      </c>
      <c r="Q2035" t="str">
        <f>IF(ISNA(VLOOKUP(AC2035,#REF!,1)),"//","")</f>
        <v/>
      </c>
      <c r="R2035"/>
      <c r="S2035" s="43">
        <f t="shared" si="619"/>
        <v>624</v>
      </c>
      <c r="T2035" s="94"/>
      <c r="U2035" s="72"/>
      <c r="V2035" s="72"/>
      <c r="W2035" s="44" t="str">
        <f t="shared" si="620"/>
        <v/>
      </c>
      <c r="X2035" s="25" t="str">
        <f t="shared" si="621"/>
        <v/>
      </c>
      <c r="Y2035" s="1">
        <f t="shared" si="622"/>
        <v>1987</v>
      </c>
      <c r="Z2035" t="str">
        <f t="shared" si="623"/>
        <v>USER_SFTf07U</v>
      </c>
      <c r="AA2035" s="177" t="str">
        <f>IF(ISNA(VLOOKUP(AC2035,Sheet2!J:J,1,0)),"//","")</f>
        <v/>
      </c>
      <c r="AC2035" s="113" t="str">
        <f t="shared" si="627"/>
        <v/>
      </c>
      <c r="AD2035" t="b">
        <f t="shared" si="626"/>
        <v>1</v>
      </c>
    </row>
    <row r="2036" spans="1:30">
      <c r="A2036" s="58">
        <f t="shared" si="625"/>
        <v>2036</v>
      </c>
      <c r="B2036" s="55">
        <f t="shared" si="62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18"/>
        <v>NOT EQUAL</v>
      </c>
      <c r="Q2036" t="str">
        <f>IF(ISNA(VLOOKUP(AC2036,#REF!,1)),"//","")</f>
        <v/>
      </c>
      <c r="R2036"/>
      <c r="S2036" s="43">
        <f t="shared" si="619"/>
        <v>624</v>
      </c>
      <c r="T2036" s="94"/>
      <c r="U2036" s="72"/>
      <c r="V2036" s="72"/>
      <c r="W2036" s="44" t="str">
        <f t="shared" si="620"/>
        <v/>
      </c>
      <c r="X2036" s="25" t="str">
        <f t="shared" si="621"/>
        <v/>
      </c>
      <c r="Y2036" s="1">
        <f t="shared" si="622"/>
        <v>1988</v>
      </c>
      <c r="Z2036" t="str">
        <f t="shared" si="623"/>
        <v>USER_SFTg07U</v>
      </c>
      <c r="AA2036" s="177" t="str">
        <f>IF(ISNA(VLOOKUP(AC2036,Sheet2!J:J,1,0)),"//","")</f>
        <v/>
      </c>
      <c r="AC2036" s="113" t="str">
        <f t="shared" si="627"/>
        <v/>
      </c>
      <c r="AD2036" t="b">
        <f t="shared" si="626"/>
        <v>1</v>
      </c>
    </row>
    <row r="2037" spans="1:30">
      <c r="A2037" s="58">
        <f t="shared" si="625"/>
        <v>2037</v>
      </c>
      <c r="B2037" s="55">
        <f t="shared" si="62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18"/>
        <v>NOT EQUAL</v>
      </c>
      <c r="Q2037" t="str">
        <f>IF(ISNA(VLOOKUP(AC2037,#REF!,1)),"//","")</f>
        <v/>
      </c>
      <c r="R2037"/>
      <c r="S2037" s="43">
        <f t="shared" si="619"/>
        <v>624</v>
      </c>
      <c r="T2037" s="94"/>
      <c r="U2037" s="72"/>
      <c r="V2037" s="72"/>
      <c r="W2037" s="44" t="str">
        <f t="shared" si="620"/>
        <v/>
      </c>
      <c r="X2037" s="25" t="str">
        <f t="shared" si="621"/>
        <v/>
      </c>
      <c r="Y2037" s="1">
        <f t="shared" si="622"/>
        <v>1989</v>
      </c>
      <c r="Z2037" t="str">
        <f t="shared" si="623"/>
        <v>USER_PRIM08U</v>
      </c>
      <c r="AA2037" s="177" t="str">
        <f>IF(ISNA(VLOOKUP(AC2037,Sheet2!J:J,1,0)),"//","")</f>
        <v/>
      </c>
      <c r="AC2037" s="113" t="str">
        <f t="shared" si="627"/>
        <v/>
      </c>
      <c r="AD2037" t="b">
        <f t="shared" si="626"/>
        <v>1</v>
      </c>
    </row>
    <row r="2038" spans="1:30">
      <c r="A2038" s="58">
        <f t="shared" si="625"/>
        <v>2038</v>
      </c>
      <c r="B2038" s="55">
        <f t="shared" si="62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18"/>
        <v>NOT EQUAL</v>
      </c>
      <c r="Q2038" t="str">
        <f>IF(ISNA(VLOOKUP(AC2038,#REF!,1)),"//","")</f>
        <v/>
      </c>
      <c r="R2038"/>
      <c r="S2038" s="43">
        <f t="shared" si="619"/>
        <v>624</v>
      </c>
      <c r="T2038" s="94"/>
      <c r="U2038" s="72"/>
      <c r="V2038" s="72"/>
      <c r="W2038" s="44" t="str">
        <f t="shared" si="620"/>
        <v/>
      </c>
      <c r="X2038" s="25" t="str">
        <f t="shared" si="621"/>
        <v/>
      </c>
      <c r="Y2038" s="1">
        <f t="shared" si="622"/>
        <v>1990</v>
      </c>
      <c r="Z2038" t="str">
        <f t="shared" si="623"/>
        <v>USER_SFTf08U</v>
      </c>
      <c r="AA2038" s="177" t="str">
        <f>IF(ISNA(VLOOKUP(AC2038,Sheet2!J:J,1,0)),"//","")</f>
        <v/>
      </c>
      <c r="AC2038" s="113" t="str">
        <f t="shared" si="627"/>
        <v/>
      </c>
      <c r="AD2038" t="b">
        <f t="shared" si="626"/>
        <v>1</v>
      </c>
    </row>
    <row r="2039" spans="1:30">
      <c r="A2039" s="58">
        <f t="shared" si="625"/>
        <v>2039</v>
      </c>
      <c r="B2039" s="55">
        <f t="shared" si="62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18"/>
        <v>NOT EQUAL</v>
      </c>
      <c r="Q2039" t="str">
        <f>IF(ISNA(VLOOKUP(AC2039,#REF!,1)),"//","")</f>
        <v/>
      </c>
      <c r="R2039"/>
      <c r="S2039" s="43">
        <f t="shared" si="619"/>
        <v>624</v>
      </c>
      <c r="T2039" s="94"/>
      <c r="U2039" s="72"/>
      <c r="V2039" s="72"/>
      <c r="W2039" s="44" t="str">
        <f t="shared" si="620"/>
        <v/>
      </c>
      <c r="X2039" s="25" t="str">
        <f t="shared" si="621"/>
        <v/>
      </c>
      <c r="Y2039" s="1">
        <f t="shared" si="622"/>
        <v>1991</v>
      </c>
      <c r="Z2039" t="str">
        <f t="shared" si="623"/>
        <v>USER_SFTg08U</v>
      </c>
      <c r="AA2039" s="177" t="str">
        <f>IF(ISNA(VLOOKUP(AC2039,Sheet2!J:J,1,0)),"//","")</f>
        <v/>
      </c>
      <c r="AC2039" s="113" t="str">
        <f t="shared" si="627"/>
        <v/>
      </c>
      <c r="AD2039" t="b">
        <f t="shared" si="626"/>
        <v>1</v>
      </c>
    </row>
    <row r="2040" spans="1:30">
      <c r="A2040" s="58">
        <f t="shared" si="625"/>
        <v>2040</v>
      </c>
      <c r="B2040" s="55">
        <f t="shared" si="62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18"/>
        <v>NOT EQUAL</v>
      </c>
      <c r="Q2040" t="str">
        <f>IF(ISNA(VLOOKUP(AC2040,#REF!,1)),"//","")</f>
        <v/>
      </c>
      <c r="R2040"/>
      <c r="S2040" s="43">
        <f t="shared" si="619"/>
        <v>624</v>
      </c>
      <c r="T2040" s="94"/>
      <c r="U2040" s="72"/>
      <c r="V2040" s="72"/>
      <c r="W2040" s="44" t="str">
        <f t="shared" si="620"/>
        <v/>
      </c>
      <c r="X2040" s="25" t="str">
        <f t="shared" si="621"/>
        <v/>
      </c>
      <c r="Y2040" s="1">
        <f t="shared" si="622"/>
        <v>1992</v>
      </c>
      <c r="Z2040" t="str">
        <f t="shared" si="623"/>
        <v>USER_PRIM09U</v>
      </c>
      <c r="AA2040" s="177" t="str">
        <f>IF(ISNA(VLOOKUP(AC2040,Sheet2!J:J,1,0)),"//","")</f>
        <v/>
      </c>
      <c r="AC2040" s="113" t="str">
        <f t="shared" si="627"/>
        <v/>
      </c>
      <c r="AD2040" t="b">
        <f t="shared" si="626"/>
        <v>1</v>
      </c>
    </row>
    <row r="2041" spans="1:30">
      <c r="A2041" s="58">
        <f t="shared" si="625"/>
        <v>2041</v>
      </c>
      <c r="B2041" s="55">
        <f t="shared" si="62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18"/>
        <v>NOT EQUAL</v>
      </c>
      <c r="Q2041" t="str">
        <f>IF(ISNA(VLOOKUP(AC2041,#REF!,1)),"//","")</f>
        <v/>
      </c>
      <c r="R2041"/>
      <c r="S2041" s="43">
        <f t="shared" si="619"/>
        <v>624</v>
      </c>
      <c r="T2041" s="94"/>
      <c r="U2041" s="72"/>
      <c r="V2041" s="72"/>
      <c r="W2041" s="44" t="str">
        <f t="shared" si="620"/>
        <v/>
      </c>
      <c r="X2041" s="25" t="str">
        <f t="shared" si="621"/>
        <v/>
      </c>
      <c r="Y2041" s="1">
        <f t="shared" si="622"/>
        <v>1993</v>
      </c>
      <c r="Z2041" t="str">
        <f t="shared" si="623"/>
        <v>USER_SFTf09U</v>
      </c>
      <c r="AA2041" s="177" t="str">
        <f>IF(ISNA(VLOOKUP(AC2041,Sheet2!J:J,1,0)),"//","")</f>
        <v/>
      </c>
      <c r="AC2041" s="113" t="str">
        <f t="shared" si="627"/>
        <v/>
      </c>
      <c r="AD2041" t="b">
        <f t="shared" si="626"/>
        <v>1</v>
      </c>
    </row>
    <row r="2042" spans="1:30">
      <c r="A2042" s="58">
        <f t="shared" si="625"/>
        <v>2042</v>
      </c>
      <c r="B2042" s="55">
        <f t="shared" si="62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18"/>
        <v>NOT EQUAL</v>
      </c>
      <c r="Q2042" t="str">
        <f>IF(ISNA(VLOOKUP(AC2042,#REF!,1)),"//","")</f>
        <v/>
      </c>
      <c r="R2042"/>
      <c r="S2042" s="43">
        <f t="shared" si="619"/>
        <v>624</v>
      </c>
      <c r="T2042" s="94"/>
      <c r="U2042" s="72"/>
      <c r="V2042" s="72"/>
      <c r="W2042" s="44" t="str">
        <f t="shared" si="620"/>
        <v/>
      </c>
      <c r="X2042" s="25" t="str">
        <f t="shared" si="621"/>
        <v/>
      </c>
      <c r="Y2042" s="1">
        <f t="shared" si="622"/>
        <v>1994</v>
      </c>
      <c r="Z2042" t="str">
        <f t="shared" si="623"/>
        <v>USER_SFTg09U</v>
      </c>
      <c r="AA2042" s="177" t="str">
        <f>IF(ISNA(VLOOKUP(AC2042,Sheet2!J:J,1,0)),"//","")</f>
        <v/>
      </c>
      <c r="AC2042" s="113" t="str">
        <f t="shared" si="627"/>
        <v/>
      </c>
      <c r="AD2042" t="b">
        <f t="shared" si="626"/>
        <v>1</v>
      </c>
    </row>
    <row r="2043" spans="1:30">
      <c r="A2043" s="58">
        <f t="shared" si="625"/>
        <v>2043</v>
      </c>
      <c r="B2043" s="55">
        <f t="shared" si="62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18"/>
        <v>NOT EQUAL</v>
      </c>
      <c r="Q2043" t="str">
        <f>IF(ISNA(VLOOKUP(AC2043,#REF!,1)),"//","")</f>
        <v/>
      </c>
      <c r="R2043"/>
      <c r="S2043" s="43">
        <f t="shared" si="619"/>
        <v>624</v>
      </c>
      <c r="T2043" s="94"/>
      <c r="U2043" s="72"/>
      <c r="V2043" s="72"/>
      <c r="W2043" s="44" t="str">
        <f t="shared" si="620"/>
        <v/>
      </c>
      <c r="X2043" s="25" t="str">
        <f t="shared" si="621"/>
        <v/>
      </c>
      <c r="Y2043" s="1">
        <f t="shared" si="622"/>
        <v>1995</v>
      </c>
      <c r="Z2043" t="str">
        <f t="shared" si="623"/>
        <v>USER_PRIM10U</v>
      </c>
      <c r="AA2043" s="177" t="str">
        <f>IF(ISNA(VLOOKUP(AC2043,Sheet2!J:J,1,0)),"//","")</f>
        <v/>
      </c>
      <c r="AC2043" s="113" t="str">
        <f t="shared" si="627"/>
        <v/>
      </c>
      <c r="AD2043" t="b">
        <f t="shared" si="626"/>
        <v>1</v>
      </c>
    </row>
    <row r="2044" spans="1:30">
      <c r="A2044" s="58">
        <f t="shared" si="625"/>
        <v>2044</v>
      </c>
      <c r="B2044" s="55">
        <f t="shared" si="62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18"/>
        <v>NOT EQUAL</v>
      </c>
      <c r="Q2044" t="str">
        <f>IF(ISNA(VLOOKUP(AC2044,#REF!,1)),"//","")</f>
        <v/>
      </c>
      <c r="R2044"/>
      <c r="S2044" s="43">
        <f t="shared" si="619"/>
        <v>624</v>
      </c>
      <c r="T2044" s="94"/>
      <c r="U2044" s="72"/>
      <c r="V2044" s="72"/>
      <c r="W2044" s="44" t="str">
        <f t="shared" si="620"/>
        <v/>
      </c>
      <c r="X2044" s="25" t="str">
        <f t="shared" si="621"/>
        <v/>
      </c>
      <c r="Y2044" s="1">
        <f t="shared" si="622"/>
        <v>1996</v>
      </c>
      <c r="Z2044" t="str">
        <f t="shared" si="623"/>
        <v>USER_SFTf10U</v>
      </c>
      <c r="AA2044" s="177" t="str">
        <f>IF(ISNA(VLOOKUP(AC2044,Sheet2!J:J,1,0)),"//","")</f>
        <v/>
      </c>
      <c r="AC2044" s="113" t="str">
        <f t="shared" si="627"/>
        <v/>
      </c>
      <c r="AD2044" t="b">
        <f t="shared" si="626"/>
        <v>1</v>
      </c>
    </row>
    <row r="2045" spans="1:30">
      <c r="A2045" s="58">
        <f t="shared" si="625"/>
        <v>2045</v>
      </c>
      <c r="B2045" s="55">
        <f t="shared" si="62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18"/>
        <v>NOT EQUAL</v>
      </c>
      <c r="Q2045" t="str">
        <f>IF(ISNA(VLOOKUP(AC2045,#REF!,1)),"//","")</f>
        <v/>
      </c>
      <c r="R2045"/>
      <c r="S2045" s="43">
        <f t="shared" si="619"/>
        <v>624</v>
      </c>
      <c r="T2045" s="94"/>
      <c r="U2045" s="72"/>
      <c r="V2045" s="72"/>
      <c r="W2045" s="44" t="str">
        <f t="shared" si="620"/>
        <v/>
      </c>
      <c r="X2045" s="25" t="str">
        <f t="shared" si="621"/>
        <v/>
      </c>
      <c r="Y2045" s="1">
        <f t="shared" si="622"/>
        <v>1997</v>
      </c>
      <c r="Z2045" t="str">
        <f t="shared" si="623"/>
        <v>USER_SFTg10U</v>
      </c>
      <c r="AA2045" s="177" t="str">
        <f>IF(ISNA(VLOOKUP(AC2045,Sheet2!J:J,1,0)),"//","")</f>
        <v/>
      </c>
      <c r="AC2045" s="113" t="str">
        <f t="shared" si="627"/>
        <v/>
      </c>
      <c r="AD2045" t="b">
        <f t="shared" si="626"/>
        <v>1</v>
      </c>
    </row>
    <row r="2046" spans="1:30">
      <c r="A2046" s="58">
        <f t="shared" si="625"/>
        <v>2046</v>
      </c>
      <c r="B2046" s="55">
        <f t="shared" si="62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18"/>
        <v>NOT EQUAL</v>
      </c>
      <c r="Q2046" t="str">
        <f>IF(ISNA(VLOOKUP(AC2046,#REF!,1)),"//","")</f>
        <v/>
      </c>
      <c r="R2046"/>
      <c r="S2046" s="43">
        <f t="shared" si="619"/>
        <v>624</v>
      </c>
      <c r="T2046" s="94"/>
      <c r="U2046" s="72"/>
      <c r="V2046" s="72"/>
      <c r="W2046" s="44" t="str">
        <f t="shared" si="620"/>
        <v/>
      </c>
      <c r="X2046" s="25" t="str">
        <f t="shared" si="621"/>
        <v/>
      </c>
      <c r="Y2046" s="1">
        <f t="shared" si="622"/>
        <v>1998</v>
      </c>
      <c r="Z2046" t="str">
        <f t="shared" si="623"/>
        <v>USER_PRIM11U</v>
      </c>
      <c r="AA2046" s="177" t="str">
        <f>IF(ISNA(VLOOKUP(AC2046,Sheet2!J:J,1,0)),"//","")</f>
        <v/>
      </c>
      <c r="AC2046" s="113" t="str">
        <f t="shared" si="627"/>
        <v/>
      </c>
      <c r="AD2046" t="b">
        <f t="shared" si="626"/>
        <v>1</v>
      </c>
    </row>
    <row r="2047" spans="1:30">
      <c r="A2047" s="58">
        <f t="shared" si="625"/>
        <v>2047</v>
      </c>
      <c r="B2047" s="55">
        <f t="shared" si="62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18"/>
        <v>NOT EQUAL</v>
      </c>
      <c r="Q2047" t="str">
        <f>IF(ISNA(VLOOKUP(AC2047,#REF!,1)),"//","")</f>
        <v/>
      </c>
      <c r="R2047"/>
      <c r="S2047" s="43">
        <f t="shared" si="619"/>
        <v>624</v>
      </c>
      <c r="T2047" s="94"/>
      <c r="U2047" s="72"/>
      <c r="V2047" s="72"/>
      <c r="W2047" s="44" t="str">
        <f t="shared" si="620"/>
        <v/>
      </c>
      <c r="X2047" s="25" t="str">
        <f t="shared" si="621"/>
        <v/>
      </c>
      <c r="Y2047" s="1">
        <f t="shared" si="622"/>
        <v>1999</v>
      </c>
      <c r="Z2047" t="str">
        <f t="shared" si="623"/>
        <v>USER_SFTf11U</v>
      </c>
      <c r="AA2047" s="177" t="str">
        <f>IF(ISNA(VLOOKUP(AC2047,Sheet2!J:J,1,0)),"//","")</f>
        <v/>
      </c>
      <c r="AC2047" s="113" t="str">
        <f t="shared" si="627"/>
        <v/>
      </c>
      <c r="AD2047" t="b">
        <f t="shared" si="626"/>
        <v>1</v>
      </c>
    </row>
    <row r="2048" spans="1:30">
      <c r="A2048" s="58">
        <f t="shared" si="625"/>
        <v>2048</v>
      </c>
      <c r="B2048" s="55">
        <f t="shared" si="62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18"/>
        <v>NOT EQUAL</v>
      </c>
      <c r="Q2048" t="str">
        <f>IF(ISNA(VLOOKUP(AC2048,#REF!,1)),"//","")</f>
        <v/>
      </c>
      <c r="R2048"/>
      <c r="S2048" s="43">
        <f t="shared" si="619"/>
        <v>624</v>
      </c>
      <c r="T2048" s="94"/>
      <c r="U2048" s="72"/>
      <c r="V2048" s="72"/>
      <c r="W2048" s="44" t="str">
        <f t="shared" si="620"/>
        <v/>
      </c>
      <c r="X2048" s="25" t="str">
        <f t="shared" si="621"/>
        <v/>
      </c>
      <c r="Y2048" s="1">
        <f t="shared" si="622"/>
        <v>2000</v>
      </c>
      <c r="Z2048" t="str">
        <f t="shared" si="623"/>
        <v>USER_SFTg11U</v>
      </c>
      <c r="AA2048" s="177" t="str">
        <f>IF(ISNA(VLOOKUP(AC2048,Sheet2!J:J,1,0)),"//","")</f>
        <v/>
      </c>
      <c r="AC2048" s="113" t="str">
        <f t="shared" si="627"/>
        <v/>
      </c>
      <c r="AD2048" t="b">
        <f t="shared" si="626"/>
        <v>1</v>
      </c>
    </row>
    <row r="2049" spans="1:30">
      <c r="A2049" s="58">
        <f t="shared" si="625"/>
        <v>2049</v>
      </c>
      <c r="B2049" s="55">
        <f t="shared" si="62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18"/>
        <v>NOT EQUAL</v>
      </c>
      <c r="Q2049" t="str">
        <f>IF(ISNA(VLOOKUP(AC2049,#REF!,1)),"//","")</f>
        <v/>
      </c>
      <c r="R2049"/>
      <c r="S2049" s="43">
        <f t="shared" si="619"/>
        <v>624</v>
      </c>
      <c r="T2049" s="94"/>
      <c r="U2049" s="72"/>
      <c r="V2049" s="72"/>
      <c r="W2049" s="44" t="str">
        <f t="shared" si="620"/>
        <v/>
      </c>
      <c r="X2049" s="25" t="str">
        <f t="shared" si="621"/>
        <v/>
      </c>
      <c r="Y2049" s="1">
        <f t="shared" si="622"/>
        <v>2001</v>
      </c>
      <c r="Z2049" t="str">
        <f t="shared" si="623"/>
        <v>USER_PRIM12U</v>
      </c>
      <c r="AA2049" s="177" t="str">
        <f>IF(ISNA(VLOOKUP(AC2049,Sheet2!J:J,1,0)),"//","")</f>
        <v/>
      </c>
      <c r="AC2049" s="113" t="str">
        <f t="shared" si="627"/>
        <v/>
      </c>
      <c r="AD2049" t="b">
        <f t="shared" si="626"/>
        <v>1</v>
      </c>
    </row>
    <row r="2050" spans="1:30">
      <c r="A2050" s="58">
        <f t="shared" si="625"/>
        <v>2050</v>
      </c>
      <c r="B2050" s="55">
        <f t="shared" si="62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18"/>
        <v>NOT EQUAL</v>
      </c>
      <c r="Q2050" t="str">
        <f>IF(ISNA(VLOOKUP(AC2050,#REF!,1)),"//","")</f>
        <v/>
      </c>
      <c r="R2050"/>
      <c r="S2050" s="43">
        <f t="shared" si="619"/>
        <v>624</v>
      </c>
      <c r="T2050" s="94"/>
      <c r="U2050" s="72"/>
      <c r="V2050" s="72"/>
      <c r="W2050" s="44" t="str">
        <f t="shared" si="620"/>
        <v/>
      </c>
      <c r="X2050" s="25" t="str">
        <f t="shared" si="621"/>
        <v/>
      </c>
      <c r="Y2050" s="1">
        <f t="shared" si="622"/>
        <v>2002</v>
      </c>
      <c r="Z2050" t="str">
        <f t="shared" si="623"/>
        <v>USER_SFTf12U</v>
      </c>
      <c r="AA2050" s="177" t="str">
        <f>IF(ISNA(VLOOKUP(AC2050,Sheet2!J:J,1,0)),"//","")</f>
        <v/>
      </c>
      <c r="AC2050" s="113" t="str">
        <f t="shared" si="627"/>
        <v/>
      </c>
      <c r="AD2050" t="b">
        <f t="shared" si="626"/>
        <v>1</v>
      </c>
    </row>
    <row r="2051" spans="1:30">
      <c r="A2051" s="58">
        <f t="shared" si="625"/>
        <v>2051</v>
      </c>
      <c r="B2051" s="55">
        <f t="shared" si="62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18"/>
        <v>NOT EQUAL</v>
      </c>
      <c r="Q2051" t="str">
        <f>IF(ISNA(VLOOKUP(AC2051,#REF!,1)),"//","")</f>
        <v/>
      </c>
      <c r="R2051"/>
      <c r="S2051" s="43">
        <f t="shared" si="619"/>
        <v>624</v>
      </c>
      <c r="T2051" s="94"/>
      <c r="U2051" s="72"/>
      <c r="V2051" s="72"/>
      <c r="W2051" s="44" t="str">
        <f t="shared" si="620"/>
        <v/>
      </c>
      <c r="X2051" s="25" t="str">
        <f t="shared" si="621"/>
        <v/>
      </c>
      <c r="Y2051" s="1">
        <f t="shared" si="622"/>
        <v>2003</v>
      </c>
      <c r="Z2051" t="str">
        <f t="shared" si="623"/>
        <v>USER_SFTg12U</v>
      </c>
      <c r="AA2051" s="177" t="str">
        <f>IF(ISNA(VLOOKUP(AC2051,Sheet2!J:J,1,0)),"//","")</f>
        <v/>
      </c>
      <c r="AC2051" s="113" t="str">
        <f t="shared" si="627"/>
        <v/>
      </c>
      <c r="AD2051" t="b">
        <f t="shared" si="626"/>
        <v>1</v>
      </c>
    </row>
    <row r="2052" spans="1:30">
      <c r="A2052" s="58">
        <f t="shared" si="625"/>
        <v>2052</v>
      </c>
      <c r="B2052" s="55">
        <f t="shared" si="62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18"/>
        <v>NOT EQUAL</v>
      </c>
      <c r="Q2052" t="str">
        <f>IF(ISNA(VLOOKUP(AC2052,#REF!,1)),"//","")</f>
        <v/>
      </c>
      <c r="R2052"/>
      <c r="S2052" s="43">
        <f t="shared" si="619"/>
        <v>624</v>
      </c>
      <c r="T2052" s="94"/>
      <c r="U2052" s="72"/>
      <c r="V2052" s="72"/>
      <c r="W2052" s="44" t="str">
        <f t="shared" si="620"/>
        <v/>
      </c>
      <c r="X2052" s="25" t="str">
        <f t="shared" si="621"/>
        <v/>
      </c>
      <c r="Y2052" s="1">
        <f t="shared" si="622"/>
        <v>2004</v>
      </c>
      <c r="Z2052" t="str">
        <f t="shared" si="623"/>
        <v>USER_PRIM13U</v>
      </c>
      <c r="AA2052" s="177" t="str">
        <f>IF(ISNA(VLOOKUP(AC2052,Sheet2!J:J,1,0)),"//","")</f>
        <v/>
      </c>
      <c r="AC2052" s="113" t="str">
        <f t="shared" si="627"/>
        <v/>
      </c>
      <c r="AD2052" t="b">
        <f t="shared" si="626"/>
        <v>1</v>
      </c>
    </row>
    <row r="2053" spans="1:30">
      <c r="A2053" s="58">
        <f t="shared" si="625"/>
        <v>2053</v>
      </c>
      <c r="B2053" s="55">
        <f t="shared" si="62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18"/>
        <v>NOT EQUAL</v>
      </c>
      <c r="Q2053" t="str">
        <f>IF(ISNA(VLOOKUP(AC2053,#REF!,1)),"//","")</f>
        <v/>
      </c>
      <c r="R2053"/>
      <c r="S2053" s="43">
        <f t="shared" si="619"/>
        <v>624</v>
      </c>
      <c r="T2053" s="94"/>
      <c r="U2053" s="72"/>
      <c r="V2053" s="72"/>
      <c r="W2053" s="44" t="str">
        <f t="shared" si="620"/>
        <v/>
      </c>
      <c r="X2053" s="25" t="str">
        <f t="shared" si="621"/>
        <v/>
      </c>
      <c r="Y2053" s="1">
        <f t="shared" si="622"/>
        <v>2005</v>
      </c>
      <c r="Z2053" t="str">
        <f t="shared" si="623"/>
        <v>USER_SFTf13U</v>
      </c>
      <c r="AA2053" s="177" t="str">
        <f>IF(ISNA(VLOOKUP(AC2053,Sheet2!J:J,1,0)),"//","")</f>
        <v/>
      </c>
      <c r="AC2053" s="113" t="str">
        <f t="shared" si="627"/>
        <v/>
      </c>
      <c r="AD2053" t="b">
        <f t="shared" si="626"/>
        <v>1</v>
      </c>
    </row>
    <row r="2054" spans="1:30">
      <c r="A2054" s="58">
        <f t="shared" si="625"/>
        <v>2054</v>
      </c>
      <c r="B2054" s="55">
        <f t="shared" si="62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18"/>
        <v>NOT EQUAL</v>
      </c>
      <c r="Q2054" t="str">
        <f>IF(ISNA(VLOOKUP(AC2054,#REF!,1)),"//","")</f>
        <v/>
      </c>
      <c r="R2054"/>
      <c r="S2054" s="43">
        <f t="shared" si="619"/>
        <v>624</v>
      </c>
      <c r="T2054" s="94"/>
      <c r="U2054" s="72"/>
      <c r="V2054" s="72"/>
      <c r="W2054" s="44" t="str">
        <f t="shared" si="620"/>
        <v/>
      </c>
      <c r="X2054" s="25" t="str">
        <f t="shared" si="621"/>
        <v/>
      </c>
      <c r="Y2054" s="1">
        <f t="shared" si="622"/>
        <v>2006</v>
      </c>
      <c r="Z2054" t="str">
        <f t="shared" si="623"/>
        <v>USER_SFTg13U</v>
      </c>
      <c r="AA2054" s="177" t="str">
        <f>IF(ISNA(VLOOKUP(AC2054,Sheet2!J:J,1,0)),"//","")</f>
        <v/>
      </c>
      <c r="AC2054" s="113" t="str">
        <f t="shared" si="627"/>
        <v/>
      </c>
      <c r="AD2054" t="b">
        <f t="shared" si="626"/>
        <v>1</v>
      </c>
    </row>
    <row r="2055" spans="1:30">
      <c r="A2055" s="58">
        <f t="shared" si="625"/>
        <v>2055</v>
      </c>
      <c r="B2055" s="55">
        <f t="shared" si="62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18"/>
        <v>NOT EQUAL</v>
      </c>
      <c r="Q2055" t="str">
        <f>IF(ISNA(VLOOKUP(AC2055,#REF!,1)),"//","")</f>
        <v/>
      </c>
      <c r="R2055"/>
      <c r="S2055" s="43">
        <f t="shared" si="619"/>
        <v>624</v>
      </c>
      <c r="T2055" s="94"/>
      <c r="U2055" s="72"/>
      <c r="V2055" s="72"/>
      <c r="W2055" s="44" t="str">
        <f t="shared" si="620"/>
        <v/>
      </c>
      <c r="X2055" s="25" t="str">
        <f t="shared" si="621"/>
        <v/>
      </c>
      <c r="Y2055" s="1">
        <f t="shared" si="622"/>
        <v>2007</v>
      </c>
      <c r="Z2055" t="str">
        <f t="shared" si="623"/>
        <v>USER_PRIM14U</v>
      </c>
      <c r="AA2055" s="177" t="str">
        <f>IF(ISNA(VLOOKUP(AC2055,Sheet2!J:J,1,0)),"//","")</f>
        <v/>
      </c>
      <c r="AC2055" s="113" t="str">
        <f t="shared" si="627"/>
        <v/>
      </c>
      <c r="AD2055" t="b">
        <f t="shared" si="626"/>
        <v>1</v>
      </c>
    </row>
    <row r="2056" spans="1:30">
      <c r="A2056" s="58">
        <f t="shared" si="625"/>
        <v>2056</v>
      </c>
      <c r="B2056" s="55">
        <f t="shared" si="62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28">IF(E2056=F2056,"","NOT EQUAL")</f>
        <v>NOT EQUAL</v>
      </c>
      <c r="Q2056" t="str">
        <f>IF(ISNA(VLOOKUP(AC2056,#REF!,1)),"//","")</f>
        <v/>
      </c>
      <c r="R2056"/>
      <c r="S2056" s="43">
        <f t="shared" ref="S2056:S2119" si="629">IF(X2056&lt;&gt;"",S2055+1,S2055)</f>
        <v>624</v>
      </c>
      <c r="T2056" s="94"/>
      <c r="U2056" s="72"/>
      <c r="V2056" s="72"/>
      <c r="W2056" s="44" t="str">
        <f t="shared" ref="W2056:W2119" si="63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3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32">B2056</f>
        <v>2008</v>
      </c>
      <c r="Z2056" t="str">
        <f t="shared" ref="Z2056:Z2119" si="633">M2056</f>
        <v>USER_SFTf14U</v>
      </c>
      <c r="AA2056" s="177" t="str">
        <f>IF(ISNA(VLOOKUP(AC2056,Sheet2!J:J,1,0)),"//","")</f>
        <v/>
      </c>
      <c r="AC2056" s="113" t="str">
        <f t="shared" si="627"/>
        <v/>
      </c>
      <c r="AD2056" t="b">
        <f t="shared" si="626"/>
        <v>1</v>
      </c>
    </row>
    <row r="2057" spans="1:30">
      <c r="A2057" s="58">
        <f t="shared" si="625"/>
        <v>2057</v>
      </c>
      <c r="B2057" s="55">
        <f t="shared" si="62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28"/>
        <v>NOT EQUAL</v>
      </c>
      <c r="Q2057" t="str">
        <f>IF(ISNA(VLOOKUP(AC2057,#REF!,1)),"//","")</f>
        <v/>
      </c>
      <c r="R2057"/>
      <c r="S2057" s="43">
        <f t="shared" si="629"/>
        <v>624</v>
      </c>
      <c r="T2057" s="94"/>
      <c r="U2057" s="72"/>
      <c r="V2057" s="72"/>
      <c r="W2057" s="44" t="str">
        <f t="shared" si="630"/>
        <v/>
      </c>
      <c r="X2057" s="25" t="str">
        <f t="shared" si="631"/>
        <v/>
      </c>
      <c r="Y2057" s="1">
        <f t="shared" si="632"/>
        <v>2009</v>
      </c>
      <c r="Z2057" t="str">
        <f t="shared" si="633"/>
        <v>USER_SFTg14U</v>
      </c>
      <c r="AA2057" s="177" t="str">
        <f>IF(ISNA(VLOOKUP(AC2057,Sheet2!J:J,1,0)),"//","")</f>
        <v/>
      </c>
      <c r="AC2057" s="113" t="str">
        <f t="shared" si="627"/>
        <v/>
      </c>
      <c r="AD2057" t="b">
        <f t="shared" si="626"/>
        <v>1</v>
      </c>
    </row>
    <row r="2058" spans="1:30">
      <c r="A2058" s="58">
        <f t="shared" si="625"/>
        <v>2058</v>
      </c>
      <c r="B2058" s="55">
        <f t="shared" si="62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28"/>
        <v>NOT EQUAL</v>
      </c>
      <c r="Q2058" t="str">
        <f>IF(ISNA(VLOOKUP(AC2058,#REF!,1)),"//","")</f>
        <v/>
      </c>
      <c r="R2058"/>
      <c r="S2058" s="43">
        <f t="shared" si="629"/>
        <v>624</v>
      </c>
      <c r="T2058" s="94"/>
      <c r="U2058" s="72"/>
      <c r="V2058" s="72"/>
      <c r="W2058" s="44" t="str">
        <f t="shared" si="630"/>
        <v/>
      </c>
      <c r="X2058" s="25" t="str">
        <f t="shared" si="631"/>
        <v/>
      </c>
      <c r="Y2058" s="1">
        <f t="shared" si="632"/>
        <v>2010</v>
      </c>
      <c r="Z2058" t="str">
        <f t="shared" si="633"/>
        <v>USER_PRIM15U</v>
      </c>
      <c r="AA2058" s="177" t="str">
        <f>IF(ISNA(VLOOKUP(AC2058,Sheet2!J:J,1,0)),"//","")</f>
        <v/>
      </c>
      <c r="AC2058" s="113" t="str">
        <f t="shared" si="627"/>
        <v/>
      </c>
      <c r="AD2058" t="b">
        <f t="shared" si="626"/>
        <v>1</v>
      </c>
    </row>
    <row r="2059" spans="1:30">
      <c r="A2059" s="58">
        <f t="shared" si="625"/>
        <v>2059</v>
      </c>
      <c r="B2059" s="55">
        <f t="shared" ref="B2059:B2122" si="63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28"/>
        <v>NOT EQUAL</v>
      </c>
      <c r="Q2059" t="str">
        <f>IF(ISNA(VLOOKUP(AC2059,#REF!,1)),"//","")</f>
        <v/>
      </c>
      <c r="R2059"/>
      <c r="S2059" s="43">
        <f t="shared" si="629"/>
        <v>624</v>
      </c>
      <c r="T2059" s="94"/>
      <c r="U2059" s="72"/>
      <c r="V2059" s="72"/>
      <c r="W2059" s="44" t="str">
        <f t="shared" si="630"/>
        <v/>
      </c>
      <c r="X2059" s="25" t="str">
        <f t="shared" si="631"/>
        <v/>
      </c>
      <c r="Y2059" s="1">
        <f t="shared" si="632"/>
        <v>2011</v>
      </c>
      <c r="Z2059" t="str">
        <f t="shared" si="633"/>
        <v>USER_SFTf15U</v>
      </c>
      <c r="AA2059" s="177" t="str">
        <f>IF(ISNA(VLOOKUP(AC2059,Sheet2!J:J,1,0)),"//","")</f>
        <v/>
      </c>
      <c r="AC2059" s="113" t="str">
        <f t="shared" si="627"/>
        <v/>
      </c>
      <c r="AD2059" t="b">
        <f t="shared" si="626"/>
        <v>1</v>
      </c>
    </row>
    <row r="2060" spans="1:30">
      <c r="A2060" s="58">
        <f t="shared" si="625"/>
        <v>2060</v>
      </c>
      <c r="B2060" s="55">
        <f t="shared" si="63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28"/>
        <v>NOT EQUAL</v>
      </c>
      <c r="Q2060" t="str">
        <f>IF(ISNA(VLOOKUP(AC2060,#REF!,1)),"//","")</f>
        <v/>
      </c>
      <c r="R2060"/>
      <c r="S2060" s="43">
        <f t="shared" si="629"/>
        <v>624</v>
      </c>
      <c r="T2060" s="94"/>
      <c r="U2060" s="72"/>
      <c r="V2060" s="72"/>
      <c r="W2060" s="44" t="str">
        <f t="shared" si="630"/>
        <v/>
      </c>
      <c r="X2060" s="25" t="str">
        <f t="shared" si="631"/>
        <v/>
      </c>
      <c r="Y2060" s="1">
        <f t="shared" si="632"/>
        <v>2012</v>
      </c>
      <c r="Z2060" t="str">
        <f t="shared" si="633"/>
        <v>USER_SFTg15U</v>
      </c>
      <c r="AA2060" s="177" t="str">
        <f>IF(ISNA(VLOOKUP(AC2060,Sheet2!J:J,1,0)),"//","")</f>
        <v/>
      </c>
      <c r="AC2060" s="113" t="str">
        <f t="shared" si="627"/>
        <v/>
      </c>
      <c r="AD2060" t="b">
        <f t="shared" si="626"/>
        <v>1</v>
      </c>
    </row>
    <row r="2061" spans="1:30">
      <c r="A2061" s="58">
        <f t="shared" si="625"/>
        <v>2061</v>
      </c>
      <c r="B2061" s="55">
        <f t="shared" si="63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28"/>
        <v>NOT EQUAL</v>
      </c>
      <c r="Q2061" t="str">
        <f>IF(ISNA(VLOOKUP(AC2061,#REF!,1)),"//","")</f>
        <v/>
      </c>
      <c r="R2061"/>
      <c r="S2061" s="43">
        <f t="shared" si="629"/>
        <v>624</v>
      </c>
      <c r="T2061" s="94"/>
      <c r="U2061" s="72"/>
      <c r="V2061" s="72"/>
      <c r="W2061" s="44" t="str">
        <f t="shared" si="630"/>
        <v/>
      </c>
      <c r="X2061" s="25" t="str">
        <f t="shared" si="631"/>
        <v/>
      </c>
      <c r="Y2061" s="1">
        <f t="shared" si="632"/>
        <v>2013</v>
      </c>
      <c r="Z2061" t="str">
        <f t="shared" si="633"/>
        <v>USER_PRIM16U</v>
      </c>
      <c r="AA2061" s="177" t="str">
        <f>IF(ISNA(VLOOKUP(AC2061,Sheet2!J:J,1,0)),"//","")</f>
        <v/>
      </c>
      <c r="AC2061" s="113" t="str">
        <f t="shared" si="627"/>
        <v/>
      </c>
      <c r="AD2061" t="b">
        <f t="shared" si="626"/>
        <v>1</v>
      </c>
    </row>
    <row r="2062" spans="1:30">
      <c r="A2062" s="58">
        <f t="shared" si="625"/>
        <v>2062</v>
      </c>
      <c r="B2062" s="55">
        <f t="shared" si="63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28"/>
        <v>NOT EQUAL</v>
      </c>
      <c r="Q2062" t="str">
        <f>IF(ISNA(VLOOKUP(AC2062,#REF!,1)),"//","")</f>
        <v/>
      </c>
      <c r="R2062"/>
      <c r="S2062" s="43">
        <f t="shared" si="629"/>
        <v>624</v>
      </c>
      <c r="T2062" s="94"/>
      <c r="U2062" s="72"/>
      <c r="V2062" s="72"/>
      <c r="W2062" s="44" t="str">
        <f t="shared" si="630"/>
        <v/>
      </c>
      <c r="X2062" s="25" t="str">
        <f t="shared" si="631"/>
        <v/>
      </c>
      <c r="Y2062" s="1">
        <f t="shared" si="632"/>
        <v>2014</v>
      </c>
      <c r="Z2062" t="str">
        <f t="shared" si="633"/>
        <v>USER_SFTf16U</v>
      </c>
      <c r="AA2062" s="177" t="str">
        <f>IF(ISNA(VLOOKUP(AC2062,Sheet2!J:J,1,0)),"//","")</f>
        <v/>
      </c>
      <c r="AC2062" s="113" t="str">
        <f t="shared" si="627"/>
        <v/>
      </c>
      <c r="AD2062" t="b">
        <f t="shared" si="626"/>
        <v>1</v>
      </c>
    </row>
    <row r="2063" spans="1:30">
      <c r="A2063" s="58">
        <f t="shared" si="625"/>
        <v>2063</v>
      </c>
      <c r="B2063" s="55">
        <f t="shared" si="63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28"/>
        <v>NOT EQUAL</v>
      </c>
      <c r="Q2063" t="str">
        <f>IF(ISNA(VLOOKUP(AC2063,#REF!,1)),"//","")</f>
        <v/>
      </c>
      <c r="R2063"/>
      <c r="S2063" s="43">
        <f t="shared" si="629"/>
        <v>624</v>
      </c>
      <c r="T2063" s="94"/>
      <c r="U2063" s="72"/>
      <c r="V2063" s="72"/>
      <c r="W2063" s="44" t="str">
        <f t="shared" si="630"/>
        <v/>
      </c>
      <c r="X2063" s="25" t="str">
        <f t="shared" si="631"/>
        <v/>
      </c>
      <c r="Y2063" s="1">
        <f t="shared" si="632"/>
        <v>2015</v>
      </c>
      <c r="Z2063" t="str">
        <f t="shared" si="633"/>
        <v>USER_SFTg16U</v>
      </c>
      <c r="AA2063" s="177" t="str">
        <f>IF(ISNA(VLOOKUP(AC2063,Sheet2!J:J,1,0)),"//","")</f>
        <v/>
      </c>
      <c r="AC2063" s="113" t="str">
        <f t="shared" si="627"/>
        <v/>
      </c>
      <c r="AD2063" t="b">
        <f t="shared" si="626"/>
        <v>1</v>
      </c>
    </row>
    <row r="2064" spans="1:30">
      <c r="A2064" s="58">
        <f t="shared" si="625"/>
        <v>2064</v>
      </c>
      <c r="B2064" s="55">
        <f t="shared" si="63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28"/>
        <v>NOT EQUAL</v>
      </c>
      <c r="Q2064" t="str">
        <f>IF(ISNA(VLOOKUP(AC2064,#REF!,1)),"//","")</f>
        <v/>
      </c>
      <c r="R2064"/>
      <c r="S2064" s="43">
        <f t="shared" si="629"/>
        <v>624</v>
      </c>
      <c r="T2064" s="94"/>
      <c r="U2064" s="72"/>
      <c r="V2064" s="72"/>
      <c r="W2064" s="44" t="str">
        <f t="shared" si="630"/>
        <v/>
      </c>
      <c r="X2064" s="25" t="str">
        <f t="shared" si="631"/>
        <v/>
      </c>
      <c r="Y2064" s="1">
        <f t="shared" si="632"/>
        <v>2016</v>
      </c>
      <c r="Z2064" t="str">
        <f t="shared" si="633"/>
        <v>USER_PRIM17U</v>
      </c>
      <c r="AA2064" s="177" t="str">
        <f>IF(ISNA(VLOOKUP(AC2064,Sheet2!J:J,1,0)),"//","")</f>
        <v/>
      </c>
      <c r="AC2064" s="113" t="str">
        <f t="shared" si="627"/>
        <v/>
      </c>
      <c r="AD2064" t="b">
        <f t="shared" si="626"/>
        <v>1</v>
      </c>
    </row>
    <row r="2065" spans="1:30">
      <c r="A2065" s="58">
        <f t="shared" ref="A2065:A2128" si="635">IF(B2065=INT(B2065),ROW(),"")</f>
        <v>2065</v>
      </c>
      <c r="B2065" s="55">
        <f t="shared" si="63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28"/>
        <v>NOT EQUAL</v>
      </c>
      <c r="Q2065" t="str">
        <f>IF(ISNA(VLOOKUP(AC2065,#REF!,1)),"//","")</f>
        <v/>
      </c>
      <c r="R2065"/>
      <c r="S2065" s="43">
        <f t="shared" si="629"/>
        <v>624</v>
      </c>
      <c r="T2065" s="94"/>
      <c r="U2065" s="72"/>
      <c r="V2065" s="72"/>
      <c r="W2065" s="44" t="str">
        <f t="shared" si="630"/>
        <v/>
      </c>
      <c r="X2065" s="25" t="str">
        <f t="shared" si="631"/>
        <v/>
      </c>
      <c r="Y2065" s="1">
        <f t="shared" si="632"/>
        <v>2017</v>
      </c>
      <c r="Z2065" t="str">
        <f t="shared" si="633"/>
        <v>USER_SFTf17U</v>
      </c>
      <c r="AA2065" s="177" t="str">
        <f>IF(ISNA(VLOOKUP(AC2065,Sheet2!J:J,1,0)),"//","")</f>
        <v/>
      </c>
      <c r="AC2065" s="113" t="str">
        <f t="shared" si="627"/>
        <v/>
      </c>
      <c r="AD2065" t="b">
        <f t="shared" si="626"/>
        <v>1</v>
      </c>
    </row>
    <row r="2066" spans="1:30">
      <c r="A2066" s="58">
        <f t="shared" si="635"/>
        <v>2066</v>
      </c>
      <c r="B2066" s="55">
        <f t="shared" si="63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28"/>
        <v>NOT EQUAL</v>
      </c>
      <c r="Q2066" t="str">
        <f>IF(ISNA(VLOOKUP(AC2066,#REF!,1)),"//","")</f>
        <v/>
      </c>
      <c r="R2066"/>
      <c r="S2066" s="43">
        <f t="shared" si="629"/>
        <v>624</v>
      </c>
      <c r="T2066" s="94"/>
      <c r="U2066" s="72"/>
      <c r="V2066" s="72"/>
      <c r="W2066" s="44" t="str">
        <f t="shared" si="630"/>
        <v/>
      </c>
      <c r="X2066" s="25" t="str">
        <f t="shared" si="631"/>
        <v/>
      </c>
      <c r="Y2066" s="1">
        <f t="shared" si="632"/>
        <v>2018</v>
      </c>
      <c r="Z2066" t="str">
        <f t="shared" si="633"/>
        <v>USER_SFTg17U</v>
      </c>
      <c r="AA2066" s="177" t="str">
        <f>IF(ISNA(VLOOKUP(AC2066,Sheet2!J:J,1,0)),"//","")</f>
        <v/>
      </c>
      <c r="AC2066" s="113" t="str">
        <f t="shared" si="627"/>
        <v/>
      </c>
      <c r="AD2066" t="b">
        <f t="shared" si="626"/>
        <v>1</v>
      </c>
    </row>
    <row r="2067" spans="1:30">
      <c r="A2067" s="58">
        <f t="shared" si="635"/>
        <v>2067</v>
      </c>
      <c r="B2067" s="55">
        <f t="shared" si="63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28"/>
        <v>NOT EQUAL</v>
      </c>
      <c r="Q2067" t="str">
        <f>IF(ISNA(VLOOKUP(AC2067,#REF!,1)),"//","")</f>
        <v/>
      </c>
      <c r="R2067"/>
      <c r="S2067" s="43">
        <f t="shared" si="629"/>
        <v>624</v>
      </c>
      <c r="T2067" s="94"/>
      <c r="U2067" s="72"/>
      <c r="V2067" s="72"/>
      <c r="W2067" s="44" t="str">
        <f t="shared" si="630"/>
        <v/>
      </c>
      <c r="X2067" s="25" t="str">
        <f t="shared" si="631"/>
        <v/>
      </c>
      <c r="Y2067" s="1">
        <f t="shared" si="632"/>
        <v>2019</v>
      </c>
      <c r="Z2067" t="str">
        <f t="shared" si="633"/>
        <v>USER_PRIM18U</v>
      </c>
      <c r="AA2067" s="177" t="str">
        <f>IF(ISNA(VLOOKUP(AC2067,Sheet2!J:J,1,0)),"//","")</f>
        <v/>
      </c>
      <c r="AC2067" s="113" t="str">
        <f t="shared" si="627"/>
        <v/>
      </c>
      <c r="AD2067" t="b">
        <f t="shared" si="626"/>
        <v>1</v>
      </c>
    </row>
    <row r="2068" spans="1:30">
      <c r="A2068" s="58">
        <f t="shared" si="635"/>
        <v>2068</v>
      </c>
      <c r="B2068" s="55">
        <f t="shared" si="63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28"/>
        <v>NOT EQUAL</v>
      </c>
      <c r="Q2068" t="str">
        <f>IF(ISNA(VLOOKUP(AC2068,#REF!,1)),"//","")</f>
        <v/>
      </c>
      <c r="R2068"/>
      <c r="S2068" s="43">
        <f t="shared" si="629"/>
        <v>624</v>
      </c>
      <c r="T2068" s="94"/>
      <c r="U2068" s="72"/>
      <c r="V2068" s="72"/>
      <c r="W2068" s="44" t="str">
        <f t="shared" si="630"/>
        <v/>
      </c>
      <c r="X2068" s="25" t="str">
        <f t="shared" si="631"/>
        <v/>
      </c>
      <c r="Y2068" s="1">
        <f t="shared" si="632"/>
        <v>2020</v>
      </c>
      <c r="Z2068" t="str">
        <f t="shared" si="633"/>
        <v>USER_SFTf18U</v>
      </c>
      <c r="AA2068" s="177" t="str">
        <f>IF(ISNA(VLOOKUP(AC2068,Sheet2!J:J,1,0)),"//","")</f>
        <v/>
      </c>
      <c r="AC2068" s="113" t="str">
        <f t="shared" si="627"/>
        <v/>
      </c>
      <c r="AD2068" t="b">
        <f t="shared" si="626"/>
        <v>1</v>
      </c>
    </row>
    <row r="2069" spans="1:30">
      <c r="A2069" s="58">
        <f t="shared" si="635"/>
        <v>2069</v>
      </c>
      <c r="B2069" s="55">
        <f t="shared" si="63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28"/>
        <v>NOT EQUAL</v>
      </c>
      <c r="Q2069" t="str">
        <f>IF(ISNA(VLOOKUP(AC2069,#REF!,1)),"//","")</f>
        <v/>
      </c>
      <c r="R2069"/>
      <c r="S2069" s="43">
        <f t="shared" si="629"/>
        <v>624</v>
      </c>
      <c r="T2069" s="94"/>
      <c r="U2069" s="72"/>
      <c r="V2069" s="72"/>
      <c r="W2069" s="44" t="str">
        <f t="shared" si="630"/>
        <v/>
      </c>
      <c r="X2069" s="25" t="str">
        <f t="shared" si="631"/>
        <v/>
      </c>
      <c r="Y2069" s="1">
        <f t="shared" si="632"/>
        <v>2021</v>
      </c>
      <c r="Z2069" t="str">
        <f t="shared" si="633"/>
        <v>USER_SFTg18U</v>
      </c>
      <c r="AA2069" s="177" t="str">
        <f>IF(ISNA(VLOOKUP(AC2069,Sheet2!J:J,1,0)),"//","")</f>
        <v/>
      </c>
      <c r="AC2069" s="113" t="str">
        <f t="shared" si="627"/>
        <v/>
      </c>
      <c r="AD2069" t="b">
        <f t="shared" si="626"/>
        <v>1</v>
      </c>
    </row>
    <row r="2070" spans="1:30">
      <c r="A2070" s="58">
        <f t="shared" si="635"/>
        <v>2070</v>
      </c>
      <c r="B2070" s="55">
        <f t="shared" si="63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28"/>
        <v>NOT EQUAL</v>
      </c>
      <c r="Q2070" t="str">
        <f>IF(ISNA(VLOOKUP(AC2070,#REF!,1)),"//","")</f>
        <v/>
      </c>
      <c r="R2070"/>
      <c r="S2070" s="43">
        <f t="shared" si="629"/>
        <v>624</v>
      </c>
      <c r="T2070" s="94"/>
      <c r="U2070" s="72"/>
      <c r="V2070" s="72"/>
      <c r="W2070" s="44" t="str">
        <f t="shared" si="630"/>
        <v/>
      </c>
      <c r="X2070" s="25" t="str">
        <f t="shared" si="631"/>
        <v/>
      </c>
      <c r="Y2070" s="1">
        <f t="shared" si="632"/>
        <v>2022</v>
      </c>
      <c r="Z2070" t="str">
        <f t="shared" si="633"/>
        <v>USER_PRIM19U</v>
      </c>
      <c r="AA2070" s="177" t="str">
        <f>IF(ISNA(VLOOKUP(AC2070,Sheet2!J:J,1,0)),"//","")</f>
        <v/>
      </c>
      <c r="AC2070" s="113" t="str">
        <f t="shared" si="627"/>
        <v/>
      </c>
      <c r="AD2070" t="b">
        <f t="shared" si="626"/>
        <v>1</v>
      </c>
    </row>
    <row r="2071" spans="1:30">
      <c r="A2071" s="58">
        <f t="shared" si="635"/>
        <v>2071</v>
      </c>
      <c r="B2071" s="55">
        <f t="shared" si="63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28"/>
        <v>NOT EQUAL</v>
      </c>
      <c r="Q2071" t="str">
        <f>IF(ISNA(VLOOKUP(AC2071,#REF!,1)),"//","")</f>
        <v/>
      </c>
      <c r="R2071"/>
      <c r="S2071" s="43">
        <f t="shared" si="629"/>
        <v>624</v>
      </c>
      <c r="T2071" s="94"/>
      <c r="U2071" s="72"/>
      <c r="V2071" s="72"/>
      <c r="W2071" s="44" t="str">
        <f t="shared" si="630"/>
        <v/>
      </c>
      <c r="X2071" s="25" t="str">
        <f t="shared" si="631"/>
        <v/>
      </c>
      <c r="Y2071" s="1">
        <f t="shared" si="632"/>
        <v>2023</v>
      </c>
      <c r="Z2071" t="str">
        <f t="shared" si="633"/>
        <v>USER_SFTf19U</v>
      </c>
      <c r="AA2071" s="177" t="str">
        <f>IF(ISNA(VLOOKUP(AC2071,Sheet2!J:J,1,0)),"//","")</f>
        <v/>
      </c>
      <c r="AC2071" s="113" t="str">
        <f t="shared" si="627"/>
        <v/>
      </c>
      <c r="AD2071" t="b">
        <f t="shared" si="626"/>
        <v>1</v>
      </c>
    </row>
    <row r="2072" spans="1:30">
      <c r="A2072" s="58">
        <f t="shared" si="635"/>
        <v>2072</v>
      </c>
      <c r="B2072" s="55">
        <f t="shared" si="63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28"/>
        <v>NOT EQUAL</v>
      </c>
      <c r="Q2072" t="str">
        <f>IF(ISNA(VLOOKUP(AC2072,#REF!,1)),"//","")</f>
        <v/>
      </c>
      <c r="R2072"/>
      <c r="S2072" s="43">
        <f t="shared" si="629"/>
        <v>624</v>
      </c>
      <c r="T2072" s="94"/>
      <c r="U2072" s="72"/>
      <c r="V2072" s="72"/>
      <c r="W2072" s="44" t="str">
        <f t="shared" si="630"/>
        <v/>
      </c>
      <c r="X2072" s="25" t="str">
        <f t="shared" si="631"/>
        <v/>
      </c>
      <c r="Y2072" s="1">
        <f t="shared" si="632"/>
        <v>2024</v>
      </c>
      <c r="Z2072" t="str">
        <f t="shared" si="633"/>
        <v>USER_SFTg19U</v>
      </c>
      <c r="AA2072" s="177" t="str">
        <f>IF(ISNA(VLOOKUP(AC2072,Sheet2!J:J,1,0)),"//","")</f>
        <v/>
      </c>
      <c r="AC2072" s="113" t="str">
        <f t="shared" si="627"/>
        <v/>
      </c>
      <c r="AD2072" t="b">
        <f t="shared" si="626"/>
        <v>1</v>
      </c>
    </row>
    <row r="2073" spans="1:30">
      <c r="A2073" s="58">
        <f t="shared" si="635"/>
        <v>2073</v>
      </c>
      <c r="B2073" s="55">
        <f t="shared" si="63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28"/>
        <v>NOT EQUAL</v>
      </c>
      <c r="Q2073" t="str">
        <f>IF(ISNA(VLOOKUP(AC2073,#REF!,1)),"//","")</f>
        <v/>
      </c>
      <c r="R2073"/>
      <c r="S2073" s="43">
        <f t="shared" si="629"/>
        <v>624</v>
      </c>
      <c r="T2073" s="94"/>
      <c r="U2073" s="72"/>
      <c r="V2073" s="72"/>
      <c r="W2073" s="44" t="str">
        <f t="shared" si="630"/>
        <v/>
      </c>
      <c r="X2073" s="25" t="str">
        <f t="shared" si="631"/>
        <v/>
      </c>
      <c r="Y2073" s="1">
        <f t="shared" si="632"/>
        <v>2025</v>
      </c>
      <c r="Z2073" t="str">
        <f t="shared" si="633"/>
        <v>USER_PRIM20U</v>
      </c>
      <c r="AA2073" s="177" t="str">
        <f>IF(ISNA(VLOOKUP(AC2073,Sheet2!J:J,1,0)),"//","")</f>
        <v/>
      </c>
      <c r="AC2073" s="113" t="str">
        <f t="shared" si="627"/>
        <v/>
      </c>
      <c r="AD2073" t="b">
        <f t="shared" si="626"/>
        <v>1</v>
      </c>
    </row>
    <row r="2074" spans="1:30">
      <c r="A2074" s="58">
        <f t="shared" si="635"/>
        <v>2074</v>
      </c>
      <c r="B2074" s="55">
        <f t="shared" si="63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28"/>
        <v>NOT EQUAL</v>
      </c>
      <c r="Q2074" t="str">
        <f>IF(ISNA(VLOOKUP(AC2074,#REF!,1)),"//","")</f>
        <v/>
      </c>
      <c r="R2074"/>
      <c r="S2074" s="43">
        <f t="shared" si="629"/>
        <v>624</v>
      </c>
      <c r="T2074" s="94"/>
      <c r="U2074" s="72"/>
      <c r="V2074" s="72"/>
      <c r="W2074" s="44" t="str">
        <f t="shared" si="630"/>
        <v/>
      </c>
      <c r="X2074" s="25" t="str">
        <f t="shared" si="631"/>
        <v/>
      </c>
      <c r="Y2074" s="1">
        <f t="shared" si="632"/>
        <v>2026</v>
      </c>
      <c r="Z2074" t="str">
        <f t="shared" si="633"/>
        <v>USER_SFTf20U</v>
      </c>
      <c r="AA2074" s="177" t="str">
        <f>IF(ISNA(VLOOKUP(AC2074,Sheet2!J:J,1,0)),"//","")</f>
        <v/>
      </c>
      <c r="AC2074" s="113" t="str">
        <f t="shared" si="627"/>
        <v/>
      </c>
      <c r="AD2074" t="b">
        <f t="shared" si="626"/>
        <v>1</v>
      </c>
    </row>
    <row r="2075" spans="1:30">
      <c r="A2075" s="58">
        <f t="shared" si="635"/>
        <v>2075</v>
      </c>
      <c r="B2075" s="55">
        <f t="shared" si="63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28"/>
        <v>NOT EQUAL</v>
      </c>
      <c r="Q2075" t="str">
        <f>IF(ISNA(VLOOKUP(AC2075,#REF!,1)),"//","")</f>
        <v/>
      </c>
      <c r="R2075"/>
      <c r="S2075" s="43">
        <f t="shared" si="629"/>
        <v>624</v>
      </c>
      <c r="T2075" s="94"/>
      <c r="U2075" s="72"/>
      <c r="V2075" s="72"/>
      <c r="W2075" s="44" t="str">
        <f t="shared" si="630"/>
        <v/>
      </c>
      <c r="X2075" s="25" t="str">
        <f t="shared" si="631"/>
        <v/>
      </c>
      <c r="Y2075" s="1">
        <f t="shared" si="632"/>
        <v>2027</v>
      </c>
      <c r="Z2075" t="str">
        <f t="shared" si="633"/>
        <v>USER_SFTg20U</v>
      </c>
      <c r="AA2075" s="177" t="str">
        <f>IF(ISNA(VLOOKUP(AC2075,Sheet2!J:J,1,0)),"//","")</f>
        <v/>
      </c>
      <c r="AC2075" s="113" t="str">
        <f t="shared" si="627"/>
        <v/>
      </c>
      <c r="AD2075" t="b">
        <f t="shared" si="626"/>
        <v>1</v>
      </c>
    </row>
    <row r="2076" spans="1:30">
      <c r="A2076" s="58">
        <f t="shared" si="635"/>
        <v>2076</v>
      </c>
      <c r="B2076" s="55">
        <f t="shared" si="63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28"/>
        <v>NOT EQUAL</v>
      </c>
      <c r="Q2076" t="str">
        <f>IF(ISNA(VLOOKUP(AC2076,#REF!,1)),"//","")</f>
        <v/>
      </c>
      <c r="R2076"/>
      <c r="S2076" s="43">
        <f t="shared" si="629"/>
        <v>624</v>
      </c>
      <c r="T2076" s="94"/>
      <c r="U2076" s="72"/>
      <c r="V2076" s="72"/>
      <c r="W2076" s="44" t="str">
        <f t="shared" si="630"/>
        <v/>
      </c>
      <c r="X2076" s="25" t="str">
        <f t="shared" si="631"/>
        <v/>
      </c>
      <c r="Y2076" s="1">
        <f t="shared" si="632"/>
        <v>2028</v>
      </c>
      <c r="Z2076" t="str">
        <f t="shared" si="633"/>
        <v>USER_PRIM21U</v>
      </c>
      <c r="AA2076" s="177" t="str">
        <f>IF(ISNA(VLOOKUP(AC2076,Sheet2!J:J,1,0)),"//","")</f>
        <v/>
      </c>
      <c r="AC2076" s="113" t="str">
        <f t="shared" si="627"/>
        <v/>
      </c>
      <c r="AD2076" t="b">
        <f t="shared" si="626"/>
        <v>1</v>
      </c>
    </row>
    <row r="2077" spans="1:30">
      <c r="A2077" s="58">
        <f t="shared" si="635"/>
        <v>2077</v>
      </c>
      <c r="B2077" s="55">
        <f t="shared" si="63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28"/>
        <v>NOT EQUAL</v>
      </c>
      <c r="Q2077" t="str">
        <f>IF(ISNA(VLOOKUP(AC2077,#REF!,1)),"//","")</f>
        <v/>
      </c>
      <c r="R2077"/>
      <c r="S2077" s="43">
        <f t="shared" si="629"/>
        <v>624</v>
      </c>
      <c r="T2077" s="94"/>
      <c r="U2077" s="72"/>
      <c r="V2077" s="72"/>
      <c r="W2077" s="44" t="str">
        <f t="shared" si="630"/>
        <v/>
      </c>
      <c r="X2077" s="25" t="str">
        <f t="shared" si="631"/>
        <v/>
      </c>
      <c r="Y2077" s="1">
        <f t="shared" si="632"/>
        <v>2029</v>
      </c>
      <c r="Z2077" t="str">
        <f t="shared" si="633"/>
        <v>USER_SFTf21U</v>
      </c>
      <c r="AA2077" s="177" t="str">
        <f>IF(ISNA(VLOOKUP(AC2077,Sheet2!J:J,1,0)),"//","")</f>
        <v/>
      </c>
      <c r="AC2077" s="113" t="str">
        <f t="shared" si="627"/>
        <v/>
      </c>
      <c r="AD2077" t="b">
        <f t="shared" si="626"/>
        <v>1</v>
      </c>
    </row>
    <row r="2078" spans="1:30">
      <c r="A2078" s="58">
        <f t="shared" si="635"/>
        <v>2078</v>
      </c>
      <c r="B2078" s="55">
        <f t="shared" si="63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28"/>
        <v>NOT EQUAL</v>
      </c>
      <c r="Q2078" t="str">
        <f>IF(ISNA(VLOOKUP(AC2078,#REF!,1)),"//","")</f>
        <v/>
      </c>
      <c r="R2078"/>
      <c r="S2078" s="43">
        <f t="shared" si="629"/>
        <v>624</v>
      </c>
      <c r="T2078" s="94"/>
      <c r="U2078" s="72"/>
      <c r="V2078" s="72"/>
      <c r="W2078" s="44" t="str">
        <f t="shared" si="630"/>
        <v/>
      </c>
      <c r="X2078" s="25" t="str">
        <f t="shared" si="631"/>
        <v/>
      </c>
      <c r="Y2078" s="1">
        <f t="shared" si="632"/>
        <v>2030</v>
      </c>
      <c r="Z2078" t="str">
        <f t="shared" si="633"/>
        <v>USER_SFTg21U</v>
      </c>
      <c r="AA2078" s="177" t="str">
        <f>IF(ISNA(VLOOKUP(AC2078,Sheet2!J:J,1,0)),"//","")</f>
        <v/>
      </c>
      <c r="AC2078" s="113" t="str">
        <f t="shared" si="627"/>
        <v/>
      </c>
      <c r="AD2078" t="b">
        <f t="shared" si="626"/>
        <v>1</v>
      </c>
    </row>
    <row r="2079" spans="1:30">
      <c r="A2079" s="58">
        <f t="shared" si="635"/>
        <v>2079</v>
      </c>
      <c r="B2079" s="55">
        <f t="shared" si="63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28"/>
        <v>NOT EQUAL</v>
      </c>
      <c r="Q2079" t="str">
        <f>IF(ISNA(VLOOKUP(AC2079,#REF!,1)),"//","")</f>
        <v/>
      </c>
      <c r="R2079"/>
      <c r="S2079" s="43">
        <f t="shared" si="629"/>
        <v>624</v>
      </c>
      <c r="T2079" s="94"/>
      <c r="U2079" s="72"/>
      <c r="V2079" s="72"/>
      <c r="W2079" s="44" t="str">
        <f t="shared" si="630"/>
        <v/>
      </c>
      <c r="X2079" s="25" t="str">
        <f t="shared" si="631"/>
        <v/>
      </c>
      <c r="Y2079" s="1">
        <f t="shared" si="632"/>
        <v>2031</v>
      </c>
      <c r="Z2079" t="str">
        <f t="shared" si="633"/>
        <v>USER_PRIM22U</v>
      </c>
      <c r="AA2079" s="177" t="str">
        <f>IF(ISNA(VLOOKUP(AC2079,Sheet2!J:J,1,0)),"//","")</f>
        <v/>
      </c>
      <c r="AC2079" s="113" t="str">
        <f t="shared" si="627"/>
        <v/>
      </c>
      <c r="AD2079" t="b">
        <f t="shared" si="626"/>
        <v>1</v>
      </c>
    </row>
    <row r="2080" spans="1:30">
      <c r="A2080" s="58">
        <f t="shared" si="635"/>
        <v>2080</v>
      </c>
      <c r="B2080" s="55">
        <f t="shared" si="63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28"/>
        <v>NOT EQUAL</v>
      </c>
      <c r="Q2080" t="str">
        <f>IF(ISNA(VLOOKUP(AC2080,#REF!,1)),"//","")</f>
        <v/>
      </c>
      <c r="R2080"/>
      <c r="S2080" s="43">
        <f t="shared" si="629"/>
        <v>624</v>
      </c>
      <c r="T2080" s="94"/>
      <c r="U2080" s="72"/>
      <c r="V2080" s="72"/>
      <c r="W2080" s="44" t="str">
        <f t="shared" si="630"/>
        <v/>
      </c>
      <c r="X2080" s="25" t="str">
        <f t="shared" si="631"/>
        <v/>
      </c>
      <c r="Y2080" s="1">
        <f t="shared" si="632"/>
        <v>2032</v>
      </c>
      <c r="Z2080" t="str">
        <f t="shared" si="633"/>
        <v>USER_SFTf22U</v>
      </c>
      <c r="AA2080" s="177" t="str">
        <f>IF(ISNA(VLOOKUP(AC2080,Sheet2!J:J,1,0)),"//","")</f>
        <v/>
      </c>
      <c r="AC2080" s="113" t="str">
        <f t="shared" si="627"/>
        <v/>
      </c>
      <c r="AD2080" t="b">
        <f t="shared" si="626"/>
        <v>1</v>
      </c>
    </row>
    <row r="2081" spans="1:30">
      <c r="A2081" s="58">
        <f t="shared" si="635"/>
        <v>2081</v>
      </c>
      <c r="B2081" s="55">
        <f t="shared" si="63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28"/>
        <v>NOT EQUAL</v>
      </c>
      <c r="Q2081" t="str">
        <f>IF(ISNA(VLOOKUP(AC2081,#REF!,1)),"//","")</f>
        <v/>
      </c>
      <c r="R2081"/>
      <c r="S2081" s="43">
        <f t="shared" si="629"/>
        <v>624</v>
      </c>
      <c r="T2081" s="94"/>
      <c r="U2081" s="72"/>
      <c r="V2081" s="72"/>
      <c r="W2081" s="44" t="str">
        <f t="shared" si="630"/>
        <v/>
      </c>
      <c r="X2081" s="25" t="str">
        <f t="shared" si="631"/>
        <v/>
      </c>
      <c r="Y2081" s="1">
        <f t="shared" si="632"/>
        <v>2033</v>
      </c>
      <c r="Z2081" t="str">
        <f t="shared" si="633"/>
        <v>USER_SFTg22U</v>
      </c>
      <c r="AA2081" s="177" t="str">
        <f>IF(ISNA(VLOOKUP(AC2081,Sheet2!J:J,1,0)),"//","")</f>
        <v/>
      </c>
      <c r="AC2081" s="113" t="str">
        <f t="shared" si="627"/>
        <v/>
      </c>
      <c r="AD2081" t="b">
        <f t="shared" si="626"/>
        <v>1</v>
      </c>
    </row>
    <row r="2082" spans="1:30" s="17" customFormat="1">
      <c r="A2082" s="58">
        <f t="shared" si="635"/>
        <v>2082</v>
      </c>
      <c r="B2082" s="55">
        <f t="shared" si="63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28"/>
        <v>NOT EQUAL</v>
      </c>
      <c r="Q2082" t="str">
        <f>IF(ISNA(VLOOKUP(AC2082,#REF!,1)),"//","")</f>
        <v/>
      </c>
      <c r="R2082"/>
      <c r="S2082" s="43">
        <f t="shared" si="629"/>
        <v>624</v>
      </c>
      <c r="T2082" s="94"/>
      <c r="U2082" s="72"/>
      <c r="V2082" s="72"/>
      <c r="W2082" s="44" t="str">
        <f t="shared" si="630"/>
        <v/>
      </c>
      <c r="X2082" s="25" t="str">
        <f t="shared" si="631"/>
        <v/>
      </c>
      <c r="Y2082" s="1">
        <f t="shared" si="632"/>
        <v>2034</v>
      </c>
      <c r="Z2082" t="str">
        <f t="shared" si="633"/>
        <v>USER_PRIM23U</v>
      </c>
      <c r="AA2082" s="177" t="str">
        <f>IF(ISNA(VLOOKUP(AC2082,Sheet2!J:J,1,0)),"//","")</f>
        <v/>
      </c>
      <c r="AC2082" s="113" t="str">
        <f t="shared" si="627"/>
        <v/>
      </c>
      <c r="AD2082" t="b">
        <f t="shared" si="626"/>
        <v>1</v>
      </c>
    </row>
    <row r="2083" spans="1:30">
      <c r="A2083" s="58">
        <f t="shared" si="635"/>
        <v>2083</v>
      </c>
      <c r="B2083" s="55">
        <f t="shared" si="63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28"/>
        <v>NOT EQUAL</v>
      </c>
      <c r="Q2083" t="str">
        <f>IF(ISNA(VLOOKUP(AC2083,#REF!,1)),"//","")</f>
        <v/>
      </c>
      <c r="R2083"/>
      <c r="S2083" s="43">
        <f t="shared" si="629"/>
        <v>624</v>
      </c>
      <c r="T2083" s="94"/>
      <c r="U2083" s="72"/>
      <c r="V2083" s="72"/>
      <c r="W2083" s="44" t="str">
        <f t="shared" si="630"/>
        <v/>
      </c>
      <c r="X2083" s="25" t="str">
        <f t="shared" si="631"/>
        <v/>
      </c>
      <c r="Y2083" s="1">
        <f t="shared" si="632"/>
        <v>2035</v>
      </c>
      <c r="Z2083" t="str">
        <f t="shared" si="633"/>
        <v>USER_SFTf23U</v>
      </c>
      <c r="AA2083" s="177" t="str">
        <f>IF(ISNA(VLOOKUP(AC2083,Sheet2!J:J,1,0)),"//","")</f>
        <v/>
      </c>
      <c r="AC2083" s="113" t="str">
        <f t="shared" si="627"/>
        <v/>
      </c>
      <c r="AD2083" t="b">
        <f t="shared" si="626"/>
        <v>1</v>
      </c>
    </row>
    <row r="2084" spans="1:30" s="17" customFormat="1">
      <c r="A2084" s="58">
        <f t="shared" si="635"/>
        <v>2084</v>
      </c>
      <c r="B2084" s="55">
        <f t="shared" si="63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28"/>
        <v>NOT EQUAL</v>
      </c>
      <c r="Q2084" t="str">
        <f>IF(ISNA(VLOOKUP(AC2084,#REF!,1)),"//","")</f>
        <v/>
      </c>
      <c r="R2084"/>
      <c r="S2084" s="43">
        <f t="shared" si="629"/>
        <v>624</v>
      </c>
      <c r="T2084" s="94"/>
      <c r="U2084" s="72"/>
      <c r="V2084" s="72"/>
      <c r="W2084" s="44" t="str">
        <f t="shared" si="630"/>
        <v/>
      </c>
      <c r="X2084" s="25" t="str">
        <f t="shared" si="631"/>
        <v/>
      </c>
      <c r="Y2084" s="1">
        <f t="shared" si="632"/>
        <v>2036</v>
      </c>
      <c r="Z2084" t="str">
        <f t="shared" si="633"/>
        <v>USER_SFTg23U</v>
      </c>
      <c r="AA2084" s="177" t="str">
        <f>IF(ISNA(VLOOKUP(AC2084,Sheet2!J:J,1,0)),"//","")</f>
        <v/>
      </c>
      <c r="AC2084" s="113" t="str">
        <f t="shared" si="627"/>
        <v/>
      </c>
      <c r="AD2084" t="b">
        <f t="shared" si="626"/>
        <v>1</v>
      </c>
    </row>
    <row r="2085" spans="1:30">
      <c r="A2085" s="58">
        <f t="shared" si="635"/>
        <v>2085</v>
      </c>
      <c r="B2085" s="55">
        <f t="shared" si="63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28"/>
        <v>NOT EQUAL</v>
      </c>
      <c r="Q2085" t="str">
        <f>IF(ISNA(VLOOKUP(AC2085,#REF!,1)),"//","")</f>
        <v/>
      </c>
      <c r="R2085"/>
      <c r="S2085" s="43">
        <f t="shared" si="629"/>
        <v>624</v>
      </c>
      <c r="T2085" s="94"/>
      <c r="U2085" s="72"/>
      <c r="V2085" s="72"/>
      <c r="W2085" s="44" t="str">
        <f t="shared" si="630"/>
        <v/>
      </c>
      <c r="X2085" s="25" t="str">
        <f t="shared" si="631"/>
        <v/>
      </c>
      <c r="Y2085" s="1">
        <f t="shared" si="632"/>
        <v>2037</v>
      </c>
      <c r="Z2085" t="str">
        <f t="shared" si="633"/>
        <v>USER_PRIM24U</v>
      </c>
      <c r="AA2085" s="177" t="str">
        <f>IF(ISNA(VLOOKUP(AC2085,Sheet2!J:J,1,0)),"//","")</f>
        <v/>
      </c>
      <c r="AC2085" s="113" t="str">
        <f t="shared" si="627"/>
        <v/>
      </c>
      <c r="AD2085" t="b">
        <f t="shared" si="626"/>
        <v>1</v>
      </c>
    </row>
    <row r="2086" spans="1:30" s="17" customFormat="1">
      <c r="A2086" s="58">
        <f t="shared" si="635"/>
        <v>2086</v>
      </c>
      <c r="B2086" s="55">
        <f t="shared" si="63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28"/>
        <v>NOT EQUAL</v>
      </c>
      <c r="Q2086" t="str">
        <f>IF(ISNA(VLOOKUP(AC2086,#REF!,1)),"//","")</f>
        <v/>
      </c>
      <c r="R2086"/>
      <c r="S2086" s="43">
        <f t="shared" si="629"/>
        <v>624</v>
      </c>
      <c r="T2086" s="94"/>
      <c r="U2086" s="72"/>
      <c r="V2086" s="72"/>
      <c r="W2086" s="44" t="str">
        <f t="shared" si="630"/>
        <v/>
      </c>
      <c r="X2086" s="25" t="str">
        <f t="shared" si="631"/>
        <v/>
      </c>
      <c r="Y2086" s="1">
        <f t="shared" si="632"/>
        <v>2038</v>
      </c>
      <c r="Z2086" t="str">
        <f t="shared" si="633"/>
        <v>USER_SFTf24U</v>
      </c>
      <c r="AA2086" s="177" t="str">
        <f>IF(ISNA(VLOOKUP(AC2086,Sheet2!J:J,1,0)),"//","")</f>
        <v/>
      </c>
      <c r="AC2086" s="113" t="str">
        <f t="shared" si="627"/>
        <v/>
      </c>
      <c r="AD2086" t="b">
        <f t="shared" si="626"/>
        <v>1</v>
      </c>
    </row>
    <row r="2087" spans="1:30">
      <c r="A2087" s="58">
        <f t="shared" si="635"/>
        <v>2087</v>
      </c>
      <c r="B2087" s="55">
        <f t="shared" si="63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28"/>
        <v>NOT EQUAL</v>
      </c>
      <c r="Q2087" t="str">
        <f>IF(ISNA(VLOOKUP(AC2087,#REF!,1)),"//","")</f>
        <v/>
      </c>
      <c r="R2087"/>
      <c r="S2087" s="43">
        <f t="shared" si="629"/>
        <v>624</v>
      </c>
      <c r="T2087" s="94"/>
      <c r="U2087" s="72"/>
      <c r="V2087" s="72"/>
      <c r="W2087" s="44" t="str">
        <f t="shared" si="630"/>
        <v/>
      </c>
      <c r="X2087" s="25" t="str">
        <f t="shared" si="631"/>
        <v/>
      </c>
      <c r="Y2087" s="1">
        <f t="shared" si="632"/>
        <v>2039</v>
      </c>
      <c r="Z2087" t="str">
        <f t="shared" si="633"/>
        <v>USER_SFTg24U</v>
      </c>
      <c r="AA2087" s="177" t="str">
        <f>IF(ISNA(VLOOKUP(AC2087,Sheet2!J:J,1,0)),"//","")</f>
        <v/>
      </c>
      <c r="AC2087" s="113" t="str">
        <f t="shared" si="627"/>
        <v/>
      </c>
      <c r="AD2087" t="b">
        <f t="shared" si="626"/>
        <v>1</v>
      </c>
    </row>
    <row r="2088" spans="1:30" s="17" customFormat="1">
      <c r="A2088" s="58">
        <f t="shared" si="635"/>
        <v>2088</v>
      </c>
      <c r="B2088" s="55">
        <f t="shared" si="63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28"/>
        <v>NOT EQUAL</v>
      </c>
      <c r="Q2088" t="str">
        <f>IF(ISNA(VLOOKUP(AC2088,#REF!,1)),"//","")</f>
        <v/>
      </c>
      <c r="R2088"/>
      <c r="S2088" s="43">
        <f t="shared" si="629"/>
        <v>624</v>
      </c>
      <c r="T2088" s="94"/>
      <c r="U2088" s="72"/>
      <c r="V2088" s="72"/>
      <c r="W2088" s="44" t="str">
        <f t="shared" si="630"/>
        <v/>
      </c>
      <c r="X2088" s="25" t="str">
        <f t="shared" si="631"/>
        <v/>
      </c>
      <c r="Y2088" s="1">
        <f t="shared" si="632"/>
        <v>2040</v>
      </c>
      <c r="Z2088" t="str">
        <f t="shared" si="633"/>
        <v>USER_PRIM25U</v>
      </c>
      <c r="AA2088" s="177" t="str">
        <f>IF(ISNA(VLOOKUP(AC2088,Sheet2!J:J,1,0)),"//","")</f>
        <v/>
      </c>
      <c r="AC2088" s="113" t="str">
        <f t="shared" si="627"/>
        <v/>
      </c>
      <c r="AD2088" t="b">
        <f t="shared" si="626"/>
        <v>1</v>
      </c>
    </row>
    <row r="2089" spans="1:30">
      <c r="A2089" s="58">
        <f t="shared" si="635"/>
        <v>2089</v>
      </c>
      <c r="B2089" s="55">
        <f t="shared" si="63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28"/>
        <v>NOT EQUAL</v>
      </c>
      <c r="Q2089" t="str">
        <f>IF(ISNA(VLOOKUP(AC2089,#REF!,1)),"//","")</f>
        <v/>
      </c>
      <c r="R2089"/>
      <c r="S2089" s="43">
        <f t="shared" si="629"/>
        <v>624</v>
      </c>
      <c r="T2089" s="94"/>
      <c r="U2089" s="72"/>
      <c r="V2089" s="72"/>
      <c r="W2089" s="44" t="str">
        <f t="shared" si="630"/>
        <v/>
      </c>
      <c r="X2089" s="25" t="str">
        <f t="shared" si="631"/>
        <v/>
      </c>
      <c r="Y2089" s="1">
        <f t="shared" si="632"/>
        <v>2041</v>
      </c>
      <c r="Z2089" t="str">
        <f t="shared" si="633"/>
        <v>USER_SFTf25U</v>
      </c>
      <c r="AA2089" s="177" t="str">
        <f>IF(ISNA(VLOOKUP(AC2089,Sheet2!J:J,1,0)),"//","")</f>
        <v/>
      </c>
      <c r="AC2089" s="113" t="str">
        <f t="shared" si="627"/>
        <v/>
      </c>
      <c r="AD2089" t="b">
        <f t="shared" si="626"/>
        <v>1</v>
      </c>
    </row>
    <row r="2090" spans="1:30">
      <c r="A2090" s="58">
        <f t="shared" si="635"/>
        <v>2090</v>
      </c>
      <c r="B2090" s="55">
        <f t="shared" si="63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28"/>
        <v>NOT EQUAL</v>
      </c>
      <c r="Q2090" t="str">
        <f>IF(ISNA(VLOOKUP(AC2090,#REF!,1)),"//","")</f>
        <v/>
      </c>
      <c r="R2090"/>
      <c r="S2090" s="43">
        <f t="shared" si="629"/>
        <v>624</v>
      </c>
      <c r="T2090" s="94"/>
      <c r="U2090" s="72"/>
      <c r="V2090" s="72"/>
      <c r="W2090" s="44" t="str">
        <f t="shared" si="630"/>
        <v/>
      </c>
      <c r="X2090" s="25" t="str">
        <f t="shared" si="631"/>
        <v/>
      </c>
      <c r="Y2090" s="1">
        <f t="shared" si="632"/>
        <v>2042</v>
      </c>
      <c r="Z2090" t="str">
        <f t="shared" si="633"/>
        <v>USER_SFTg25U</v>
      </c>
      <c r="AA2090" s="177" t="str">
        <f>IF(ISNA(VLOOKUP(AC2090,Sheet2!J:J,1,0)),"//","")</f>
        <v/>
      </c>
      <c r="AC2090" s="113" t="str">
        <f t="shared" si="627"/>
        <v/>
      </c>
      <c r="AD2090" t="b">
        <f t="shared" ref="AD2090:AD2153" si="636">X2090=AC2090</f>
        <v>1</v>
      </c>
    </row>
    <row r="2091" spans="1:30">
      <c r="A2091" s="58">
        <f t="shared" si="635"/>
        <v>2091</v>
      </c>
      <c r="B2091" s="55">
        <f t="shared" si="63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28"/>
        <v>NOT EQUAL</v>
      </c>
      <c r="Q2091" t="str">
        <f>IF(ISNA(VLOOKUP(AC2091,#REF!,1)),"//","")</f>
        <v/>
      </c>
      <c r="R2091"/>
      <c r="S2091" s="43">
        <f t="shared" si="629"/>
        <v>624</v>
      </c>
      <c r="T2091" s="94"/>
      <c r="U2091" s="72"/>
      <c r="V2091" s="72"/>
      <c r="W2091" s="44" t="str">
        <f t="shared" si="630"/>
        <v/>
      </c>
      <c r="X2091" s="25" t="str">
        <f t="shared" si="631"/>
        <v/>
      </c>
      <c r="Y2091" s="1">
        <f t="shared" si="632"/>
        <v>2043</v>
      </c>
      <c r="Z2091" t="str">
        <f t="shared" si="633"/>
        <v>USER_PRIM26U</v>
      </c>
      <c r="AA2091" s="177" t="str">
        <f>IF(ISNA(VLOOKUP(AC2091,Sheet2!J:J,1,0)),"//","")</f>
        <v/>
      </c>
      <c r="AC2091" s="113" t="str">
        <f t="shared" si="627"/>
        <v/>
      </c>
      <c r="AD2091" t="b">
        <f t="shared" si="636"/>
        <v>1</v>
      </c>
    </row>
    <row r="2092" spans="1:30">
      <c r="A2092" s="58">
        <f t="shared" si="635"/>
        <v>2092</v>
      </c>
      <c r="B2092" s="55">
        <f t="shared" si="63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28"/>
        <v>NOT EQUAL</v>
      </c>
      <c r="Q2092" t="str">
        <f>IF(ISNA(VLOOKUP(AC2092,#REF!,1)),"//","")</f>
        <v/>
      </c>
      <c r="R2092"/>
      <c r="S2092" s="43">
        <f t="shared" si="629"/>
        <v>624</v>
      </c>
      <c r="T2092" s="94"/>
      <c r="U2092" s="72"/>
      <c r="V2092" s="72"/>
      <c r="W2092" s="44" t="str">
        <f t="shared" si="630"/>
        <v/>
      </c>
      <c r="X2092" s="25" t="str">
        <f t="shared" si="631"/>
        <v/>
      </c>
      <c r="Y2092" s="1">
        <f t="shared" si="632"/>
        <v>2044</v>
      </c>
      <c r="Z2092" t="str">
        <f t="shared" si="633"/>
        <v>USER_SFTf26U</v>
      </c>
      <c r="AA2092" s="177" t="str">
        <f>IF(ISNA(VLOOKUP(AC2092,Sheet2!J:J,1,0)),"//","")</f>
        <v/>
      </c>
      <c r="AC2092" s="113" t="str">
        <f t="shared" si="627"/>
        <v/>
      </c>
      <c r="AD2092" t="b">
        <f t="shared" si="636"/>
        <v>1</v>
      </c>
    </row>
    <row r="2093" spans="1:30">
      <c r="A2093" s="58">
        <f t="shared" si="635"/>
        <v>2093</v>
      </c>
      <c r="B2093" s="55">
        <f t="shared" si="63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28"/>
        <v>NOT EQUAL</v>
      </c>
      <c r="Q2093" t="str">
        <f>IF(ISNA(VLOOKUP(AC2093,#REF!,1)),"//","")</f>
        <v/>
      </c>
      <c r="R2093"/>
      <c r="S2093" s="43">
        <f t="shared" si="629"/>
        <v>624</v>
      </c>
      <c r="T2093" s="94"/>
      <c r="U2093" s="72"/>
      <c r="V2093" s="72"/>
      <c r="W2093" s="44" t="str">
        <f t="shared" si="630"/>
        <v/>
      </c>
      <c r="X2093" s="25" t="str">
        <f t="shared" si="631"/>
        <v/>
      </c>
      <c r="Y2093" s="1">
        <f t="shared" si="632"/>
        <v>2045</v>
      </c>
      <c r="Z2093" t="str">
        <f t="shared" si="633"/>
        <v>USER_SFTg26U</v>
      </c>
      <c r="AA2093" s="177" t="str">
        <f>IF(ISNA(VLOOKUP(AC2093,Sheet2!J:J,1,0)),"//","")</f>
        <v/>
      </c>
      <c r="AC2093" s="113" t="str">
        <f t="shared" si="627"/>
        <v/>
      </c>
      <c r="AD2093" t="b">
        <f t="shared" si="636"/>
        <v>1</v>
      </c>
    </row>
    <row r="2094" spans="1:30">
      <c r="A2094" s="58">
        <f t="shared" si="635"/>
        <v>2094</v>
      </c>
      <c r="B2094" s="55">
        <f t="shared" si="63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28"/>
        <v>NOT EQUAL</v>
      </c>
      <c r="Q2094" t="str">
        <f>IF(ISNA(VLOOKUP(AC2094,#REF!,1)),"//","")</f>
        <v/>
      </c>
      <c r="R2094"/>
      <c r="S2094" s="43">
        <f t="shared" si="629"/>
        <v>624</v>
      </c>
      <c r="T2094" s="94"/>
      <c r="U2094" s="72"/>
      <c r="V2094" s="72"/>
      <c r="W2094" s="44" t="str">
        <f t="shared" si="630"/>
        <v/>
      </c>
      <c r="X2094" s="25" t="str">
        <f t="shared" si="631"/>
        <v/>
      </c>
      <c r="Y2094" s="1">
        <f t="shared" si="632"/>
        <v>2046</v>
      </c>
      <c r="Z2094" t="str">
        <f t="shared" si="633"/>
        <v>USER_PRIM27U</v>
      </c>
      <c r="AA2094" s="177" t="str">
        <f>IF(ISNA(VLOOKUP(AC2094,Sheet2!J:J,1,0)),"//","")</f>
        <v/>
      </c>
      <c r="AC2094" s="113" t="str">
        <f t="shared" si="627"/>
        <v/>
      </c>
      <c r="AD2094" t="b">
        <f t="shared" si="636"/>
        <v>1</v>
      </c>
    </row>
    <row r="2095" spans="1:30">
      <c r="A2095" s="58">
        <f t="shared" si="635"/>
        <v>2095</v>
      </c>
      <c r="B2095" s="55">
        <f t="shared" si="63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28"/>
        <v>NOT EQUAL</v>
      </c>
      <c r="Q2095" t="str">
        <f>IF(ISNA(VLOOKUP(AC2095,#REF!,1)),"//","")</f>
        <v/>
      </c>
      <c r="R2095"/>
      <c r="S2095" s="43">
        <f t="shared" si="629"/>
        <v>624</v>
      </c>
      <c r="T2095" s="94"/>
      <c r="U2095" s="72"/>
      <c r="V2095" s="72"/>
      <c r="W2095" s="44" t="str">
        <f t="shared" si="630"/>
        <v/>
      </c>
      <c r="X2095" s="25" t="str">
        <f t="shared" si="631"/>
        <v/>
      </c>
      <c r="Y2095" s="1">
        <f t="shared" si="632"/>
        <v>2047</v>
      </c>
      <c r="Z2095" t="str">
        <f t="shared" si="633"/>
        <v>USER_SFTf27U</v>
      </c>
      <c r="AA2095" s="177" t="str">
        <f>IF(ISNA(VLOOKUP(AC2095,Sheet2!J:J,1,0)),"//","")</f>
        <v/>
      </c>
      <c r="AC2095" s="113" t="str">
        <f t="shared" si="627"/>
        <v/>
      </c>
      <c r="AD2095" t="b">
        <f t="shared" si="636"/>
        <v>1</v>
      </c>
    </row>
    <row r="2096" spans="1:30">
      <c r="A2096" s="58">
        <f t="shared" si="635"/>
        <v>2096</v>
      </c>
      <c r="B2096" s="55">
        <f t="shared" si="63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28"/>
        <v>NOT EQUAL</v>
      </c>
      <c r="Q2096" t="str">
        <f>IF(ISNA(VLOOKUP(AC2096,#REF!,1)),"//","")</f>
        <v/>
      </c>
      <c r="R2096"/>
      <c r="S2096" s="43">
        <f t="shared" si="629"/>
        <v>624</v>
      </c>
      <c r="T2096" s="94"/>
      <c r="U2096" s="72"/>
      <c r="V2096" s="72"/>
      <c r="W2096" s="44" t="str">
        <f t="shared" si="630"/>
        <v/>
      </c>
      <c r="X2096" s="25" t="str">
        <f t="shared" si="631"/>
        <v/>
      </c>
      <c r="Y2096" s="1">
        <f t="shared" si="632"/>
        <v>2048</v>
      </c>
      <c r="Z2096" t="str">
        <f t="shared" si="633"/>
        <v>USER_SFTg27U</v>
      </c>
      <c r="AA2096" s="177" t="str">
        <f>IF(ISNA(VLOOKUP(AC2096,Sheet2!J:J,1,0)),"//","")</f>
        <v/>
      </c>
      <c r="AC2096" s="113" t="str">
        <f t="shared" si="627"/>
        <v/>
      </c>
      <c r="AD2096" t="b">
        <f t="shared" si="636"/>
        <v>1</v>
      </c>
    </row>
    <row r="2097" spans="1:30">
      <c r="A2097" s="58">
        <f t="shared" si="635"/>
        <v>2097</v>
      </c>
      <c r="B2097" s="55">
        <f t="shared" si="63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28"/>
        <v>NOT EQUAL</v>
      </c>
      <c r="Q2097" t="str">
        <f>IF(ISNA(VLOOKUP(AC2097,#REF!,1)),"//","")</f>
        <v/>
      </c>
      <c r="R2097"/>
      <c r="S2097" s="43">
        <f t="shared" si="629"/>
        <v>624</v>
      </c>
      <c r="T2097" s="94"/>
      <c r="U2097" s="72"/>
      <c r="V2097" s="72"/>
      <c r="W2097" s="44" t="str">
        <f t="shared" si="630"/>
        <v/>
      </c>
      <c r="X2097" s="25" t="str">
        <f t="shared" si="631"/>
        <v/>
      </c>
      <c r="Y2097" s="1">
        <f t="shared" si="632"/>
        <v>2049</v>
      </c>
      <c r="Z2097" t="str">
        <f t="shared" si="633"/>
        <v>USER_PRIM28U</v>
      </c>
      <c r="AA2097" s="177" t="str">
        <f>IF(ISNA(VLOOKUP(AC2097,Sheet2!J:J,1,0)),"//","")</f>
        <v/>
      </c>
      <c r="AC2097" s="113" t="str">
        <f t="shared" si="627"/>
        <v/>
      </c>
      <c r="AD2097" t="b">
        <f t="shared" si="636"/>
        <v>1</v>
      </c>
    </row>
    <row r="2098" spans="1:30">
      <c r="A2098" s="58">
        <f t="shared" si="635"/>
        <v>2098</v>
      </c>
      <c r="B2098" s="55">
        <f t="shared" si="63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28"/>
        <v>NOT EQUAL</v>
      </c>
      <c r="Q2098" t="str">
        <f>IF(ISNA(VLOOKUP(AC2098,#REF!,1)),"//","")</f>
        <v/>
      </c>
      <c r="R2098"/>
      <c r="S2098" s="43">
        <f t="shared" si="629"/>
        <v>624</v>
      </c>
      <c r="T2098" s="94"/>
      <c r="U2098" s="72"/>
      <c r="V2098" s="72"/>
      <c r="W2098" s="44" t="str">
        <f t="shared" si="630"/>
        <v/>
      </c>
      <c r="X2098" s="25" t="str">
        <f t="shared" si="631"/>
        <v/>
      </c>
      <c r="Y2098" s="1">
        <f t="shared" si="632"/>
        <v>2050</v>
      </c>
      <c r="Z2098" t="str">
        <f t="shared" si="633"/>
        <v>USER_SFTf28U</v>
      </c>
      <c r="AA2098" s="177" t="str">
        <f>IF(ISNA(VLOOKUP(AC2098,Sheet2!J:J,1,0)),"//","")</f>
        <v/>
      </c>
      <c r="AC2098" s="113" t="str">
        <f t="shared" ref="AC2098:AC2161" si="63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6"/>
        <v>1</v>
      </c>
    </row>
    <row r="2099" spans="1:30">
      <c r="A2099" s="58">
        <f t="shared" si="635"/>
        <v>2099</v>
      </c>
      <c r="B2099" s="55">
        <f t="shared" si="63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28"/>
        <v>NOT EQUAL</v>
      </c>
      <c r="Q2099" t="str">
        <f>IF(ISNA(VLOOKUP(AC2099,#REF!,1)),"//","")</f>
        <v/>
      </c>
      <c r="R2099"/>
      <c r="S2099" s="43">
        <f t="shared" si="629"/>
        <v>624</v>
      </c>
      <c r="T2099" s="94"/>
      <c r="U2099" s="72"/>
      <c r="V2099" s="72"/>
      <c r="W2099" s="44" t="str">
        <f t="shared" si="630"/>
        <v/>
      </c>
      <c r="X2099" s="25" t="str">
        <f t="shared" si="631"/>
        <v/>
      </c>
      <c r="Y2099" s="1">
        <f t="shared" si="632"/>
        <v>2051</v>
      </c>
      <c r="Z2099" t="str">
        <f t="shared" si="633"/>
        <v>USER_SFTg28U</v>
      </c>
      <c r="AA2099" s="177" t="str">
        <f>IF(ISNA(VLOOKUP(AC2099,Sheet2!J:J,1,0)),"//","")</f>
        <v/>
      </c>
      <c r="AC2099" s="113" t="str">
        <f t="shared" si="637"/>
        <v/>
      </c>
      <c r="AD2099" t="b">
        <f t="shared" si="636"/>
        <v>1</v>
      </c>
    </row>
    <row r="2100" spans="1:30">
      <c r="A2100" s="58">
        <f t="shared" si="635"/>
        <v>2100</v>
      </c>
      <c r="B2100" s="55">
        <f t="shared" si="63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28"/>
        <v>NOT EQUAL</v>
      </c>
      <c r="Q2100" t="str">
        <f>IF(ISNA(VLOOKUP(AC2100,#REF!,1)),"//","")</f>
        <v/>
      </c>
      <c r="R2100"/>
      <c r="S2100" s="43">
        <f t="shared" si="629"/>
        <v>624</v>
      </c>
      <c r="T2100" s="94"/>
      <c r="U2100" s="72"/>
      <c r="V2100" s="72"/>
      <c r="W2100" s="44" t="str">
        <f t="shared" si="630"/>
        <v/>
      </c>
      <c r="X2100" s="25" t="str">
        <f t="shared" si="631"/>
        <v/>
      </c>
      <c r="Y2100" s="1">
        <f t="shared" si="632"/>
        <v>2052</v>
      </c>
      <c r="Z2100" t="str">
        <f t="shared" si="633"/>
        <v>USER_PRIM29U</v>
      </c>
      <c r="AA2100" s="177" t="str">
        <f>IF(ISNA(VLOOKUP(AC2100,Sheet2!J:J,1,0)),"//","")</f>
        <v/>
      </c>
      <c r="AC2100" s="113" t="str">
        <f t="shared" si="637"/>
        <v/>
      </c>
      <c r="AD2100" t="b">
        <f t="shared" si="636"/>
        <v>1</v>
      </c>
    </row>
    <row r="2101" spans="1:30">
      <c r="A2101" s="58">
        <f t="shared" si="635"/>
        <v>2101</v>
      </c>
      <c r="B2101" s="55">
        <f t="shared" si="63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28"/>
        <v>NOT EQUAL</v>
      </c>
      <c r="Q2101" t="str">
        <f>IF(ISNA(VLOOKUP(AC2101,#REF!,1)),"//","")</f>
        <v/>
      </c>
      <c r="R2101"/>
      <c r="S2101" s="43">
        <f t="shared" si="629"/>
        <v>624</v>
      </c>
      <c r="T2101" s="94"/>
      <c r="U2101" s="72"/>
      <c r="V2101" s="72"/>
      <c r="W2101" s="44" t="str">
        <f t="shared" si="630"/>
        <v/>
      </c>
      <c r="X2101" s="25" t="str">
        <f t="shared" si="631"/>
        <v/>
      </c>
      <c r="Y2101" s="1">
        <f t="shared" si="632"/>
        <v>2053</v>
      </c>
      <c r="Z2101" t="str">
        <f t="shared" si="633"/>
        <v>USER_SFTf29U</v>
      </c>
      <c r="AA2101" s="177" t="str">
        <f>IF(ISNA(VLOOKUP(AC2101,Sheet2!J:J,1,0)),"//","")</f>
        <v/>
      </c>
      <c r="AC2101" s="113" t="str">
        <f t="shared" si="637"/>
        <v/>
      </c>
      <c r="AD2101" t="b">
        <f t="shared" si="636"/>
        <v>1</v>
      </c>
    </row>
    <row r="2102" spans="1:30">
      <c r="A2102" s="58">
        <f t="shared" si="635"/>
        <v>2102</v>
      </c>
      <c r="B2102" s="55">
        <f t="shared" si="63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28"/>
        <v>NOT EQUAL</v>
      </c>
      <c r="Q2102" t="str">
        <f>IF(ISNA(VLOOKUP(AC2102,#REF!,1)),"//","")</f>
        <v/>
      </c>
      <c r="R2102"/>
      <c r="S2102" s="43">
        <f t="shared" si="629"/>
        <v>624</v>
      </c>
      <c r="T2102" s="94"/>
      <c r="U2102" s="72"/>
      <c r="V2102" s="72"/>
      <c r="W2102" s="44" t="str">
        <f t="shared" si="630"/>
        <v/>
      </c>
      <c r="X2102" s="25" t="str">
        <f t="shared" si="631"/>
        <v/>
      </c>
      <c r="Y2102" s="1">
        <f t="shared" si="632"/>
        <v>2054</v>
      </c>
      <c r="Z2102" t="str">
        <f t="shared" si="633"/>
        <v>USER_SFTg29U</v>
      </c>
      <c r="AA2102" s="177" t="str">
        <f>IF(ISNA(VLOOKUP(AC2102,Sheet2!J:J,1,0)),"//","")</f>
        <v/>
      </c>
      <c r="AC2102" s="113" t="str">
        <f t="shared" si="637"/>
        <v/>
      </c>
      <c r="AD2102" t="b">
        <f t="shared" si="636"/>
        <v>1</v>
      </c>
    </row>
    <row r="2103" spans="1:30">
      <c r="A2103" s="58">
        <f t="shared" si="635"/>
        <v>2103</v>
      </c>
      <c r="B2103" s="55">
        <f t="shared" si="63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28"/>
        <v>NOT EQUAL</v>
      </c>
      <c r="Q2103" t="str">
        <f>IF(ISNA(VLOOKUP(AC2103,#REF!,1)),"//","")</f>
        <v/>
      </c>
      <c r="R2103"/>
      <c r="S2103" s="43">
        <f t="shared" si="629"/>
        <v>624</v>
      </c>
      <c r="T2103" s="94"/>
      <c r="U2103" s="72"/>
      <c r="V2103" s="72"/>
      <c r="W2103" s="44" t="str">
        <f t="shared" si="630"/>
        <v/>
      </c>
      <c r="X2103" s="25" t="str">
        <f t="shared" si="631"/>
        <v/>
      </c>
      <c r="Y2103" s="1">
        <f t="shared" si="632"/>
        <v>2055</v>
      </c>
      <c r="Z2103" t="str">
        <f t="shared" si="633"/>
        <v>USER_PRIM30U</v>
      </c>
      <c r="AA2103" s="177" t="str">
        <f>IF(ISNA(VLOOKUP(AC2103,Sheet2!J:J,1,0)),"//","")</f>
        <v/>
      </c>
      <c r="AC2103" s="113" t="str">
        <f t="shared" si="637"/>
        <v/>
      </c>
      <c r="AD2103" t="b">
        <f t="shared" si="636"/>
        <v>1</v>
      </c>
    </row>
    <row r="2104" spans="1:30">
      <c r="A2104" s="58">
        <f t="shared" si="635"/>
        <v>2104</v>
      </c>
      <c r="B2104" s="55">
        <f t="shared" si="63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28"/>
        <v>NOT EQUAL</v>
      </c>
      <c r="Q2104" t="str">
        <f>IF(ISNA(VLOOKUP(AC2104,#REF!,1)),"//","")</f>
        <v/>
      </c>
      <c r="R2104"/>
      <c r="S2104" s="43">
        <f t="shared" si="629"/>
        <v>624</v>
      </c>
      <c r="T2104" s="94"/>
      <c r="U2104" s="72"/>
      <c r="V2104" s="72"/>
      <c r="W2104" s="44" t="str">
        <f t="shared" si="630"/>
        <v/>
      </c>
      <c r="X2104" s="25" t="str">
        <f t="shared" si="631"/>
        <v/>
      </c>
      <c r="Y2104" s="1">
        <f t="shared" si="632"/>
        <v>2056</v>
      </c>
      <c r="Z2104" t="str">
        <f t="shared" si="633"/>
        <v>USER_SFTf30U</v>
      </c>
      <c r="AA2104" s="177" t="str">
        <f>IF(ISNA(VLOOKUP(AC2104,Sheet2!J:J,1,0)),"//","")</f>
        <v/>
      </c>
      <c r="AC2104" s="113" t="str">
        <f t="shared" si="637"/>
        <v/>
      </c>
      <c r="AD2104" t="b">
        <f t="shared" si="636"/>
        <v>1</v>
      </c>
    </row>
    <row r="2105" spans="1:30">
      <c r="A2105" s="58">
        <f t="shared" si="635"/>
        <v>2105</v>
      </c>
      <c r="B2105" s="55">
        <f t="shared" si="63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28"/>
        <v>NOT EQUAL</v>
      </c>
      <c r="Q2105" t="str">
        <f>IF(ISNA(VLOOKUP(AC2105,#REF!,1)),"//","")</f>
        <v/>
      </c>
      <c r="R2105"/>
      <c r="S2105" s="43">
        <f t="shared" si="629"/>
        <v>624</v>
      </c>
      <c r="T2105" s="94"/>
      <c r="U2105" s="72"/>
      <c r="V2105" s="72"/>
      <c r="W2105" s="44" t="str">
        <f t="shared" si="630"/>
        <v/>
      </c>
      <c r="X2105" s="25" t="str">
        <f t="shared" si="631"/>
        <v/>
      </c>
      <c r="Y2105" s="1">
        <f t="shared" si="632"/>
        <v>2057</v>
      </c>
      <c r="Z2105" t="str">
        <f t="shared" si="633"/>
        <v>USER_SFTg30U</v>
      </c>
      <c r="AA2105" s="177" t="str">
        <f>IF(ISNA(VLOOKUP(AC2105,Sheet2!J:J,1,0)),"//","")</f>
        <v/>
      </c>
      <c r="AC2105" s="113" t="str">
        <f t="shared" si="637"/>
        <v/>
      </c>
      <c r="AD2105" t="b">
        <f t="shared" si="636"/>
        <v>1</v>
      </c>
    </row>
    <row r="2106" spans="1:30">
      <c r="A2106" s="58">
        <f t="shared" si="635"/>
        <v>2106</v>
      </c>
      <c r="B2106" s="55">
        <f t="shared" si="63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28"/>
        <v>NOT EQUAL</v>
      </c>
      <c r="Q2106" t="str">
        <f>IF(ISNA(VLOOKUP(AC2106,#REF!,1)),"//","")</f>
        <v/>
      </c>
      <c r="R2106"/>
      <c r="S2106" s="43">
        <f t="shared" si="629"/>
        <v>624</v>
      </c>
      <c r="T2106" s="94"/>
      <c r="U2106" s="72"/>
      <c r="V2106" s="72"/>
      <c r="W2106" s="44" t="str">
        <f t="shared" si="630"/>
        <v/>
      </c>
      <c r="X2106" s="25" t="str">
        <f t="shared" si="631"/>
        <v/>
      </c>
      <c r="Y2106" s="1">
        <f t="shared" si="632"/>
        <v>2058</v>
      </c>
      <c r="Z2106" t="str">
        <f t="shared" si="633"/>
        <v>USER_PRIM31U</v>
      </c>
      <c r="AA2106" s="177" t="str">
        <f>IF(ISNA(VLOOKUP(AC2106,Sheet2!J:J,1,0)),"//","")</f>
        <v/>
      </c>
      <c r="AC2106" s="113" t="str">
        <f t="shared" si="637"/>
        <v/>
      </c>
      <c r="AD2106" t="b">
        <f t="shared" si="636"/>
        <v>1</v>
      </c>
    </row>
    <row r="2107" spans="1:30">
      <c r="A2107" s="58">
        <f t="shared" si="635"/>
        <v>2107</v>
      </c>
      <c r="B2107" s="55">
        <f t="shared" si="63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28"/>
        <v>NOT EQUAL</v>
      </c>
      <c r="Q2107" t="str">
        <f>IF(ISNA(VLOOKUP(AC2107,#REF!,1)),"//","")</f>
        <v/>
      </c>
      <c r="R2107"/>
      <c r="S2107" s="43">
        <f t="shared" si="629"/>
        <v>624</v>
      </c>
      <c r="T2107" s="94"/>
      <c r="U2107" s="72"/>
      <c r="V2107" s="72"/>
      <c r="W2107" s="44" t="str">
        <f t="shared" si="630"/>
        <v/>
      </c>
      <c r="X2107" s="25" t="str">
        <f t="shared" si="631"/>
        <v/>
      </c>
      <c r="Y2107" s="1">
        <f t="shared" si="632"/>
        <v>2059</v>
      </c>
      <c r="Z2107" t="str">
        <f t="shared" si="633"/>
        <v>USER_SFTf31U</v>
      </c>
      <c r="AA2107" s="177" t="str">
        <f>IF(ISNA(VLOOKUP(AC2107,Sheet2!J:J,1,0)),"//","")</f>
        <v/>
      </c>
      <c r="AC2107" s="113" t="str">
        <f t="shared" si="637"/>
        <v/>
      </c>
      <c r="AD2107" t="b">
        <f t="shared" si="636"/>
        <v>1</v>
      </c>
    </row>
    <row r="2108" spans="1:30">
      <c r="A2108" s="58">
        <f t="shared" si="635"/>
        <v>2108</v>
      </c>
      <c r="B2108" s="55">
        <f t="shared" si="63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28"/>
        <v>NOT EQUAL</v>
      </c>
      <c r="Q2108" t="str">
        <f>IF(ISNA(VLOOKUP(AC2108,#REF!,1)),"//","")</f>
        <v/>
      </c>
      <c r="R2108"/>
      <c r="S2108" s="43">
        <f t="shared" si="629"/>
        <v>624</v>
      </c>
      <c r="T2108" s="94"/>
      <c r="U2108" s="72"/>
      <c r="V2108" s="72"/>
      <c r="W2108" s="44" t="str">
        <f t="shared" si="630"/>
        <v/>
      </c>
      <c r="X2108" s="25" t="str">
        <f t="shared" si="631"/>
        <v/>
      </c>
      <c r="Y2108" s="1">
        <f t="shared" si="632"/>
        <v>2060</v>
      </c>
      <c r="Z2108" t="str">
        <f t="shared" si="633"/>
        <v>USER_SFTg31U</v>
      </c>
      <c r="AA2108" s="177" t="str">
        <f>IF(ISNA(VLOOKUP(AC2108,Sheet2!J:J,1,0)),"//","")</f>
        <v/>
      </c>
      <c r="AC2108" s="113" t="str">
        <f t="shared" si="637"/>
        <v/>
      </c>
      <c r="AD2108" t="b">
        <f t="shared" si="636"/>
        <v>1</v>
      </c>
    </row>
    <row r="2109" spans="1:30">
      <c r="A2109" s="58">
        <f t="shared" si="635"/>
        <v>2109</v>
      </c>
      <c r="B2109" s="55">
        <f t="shared" si="63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28"/>
        <v>NOT EQUAL</v>
      </c>
      <c r="Q2109" t="str">
        <f>IF(ISNA(VLOOKUP(AC2109,#REF!,1)),"//","")</f>
        <v/>
      </c>
      <c r="R2109"/>
      <c r="S2109" s="43">
        <f t="shared" si="629"/>
        <v>624</v>
      </c>
      <c r="T2109" s="94"/>
      <c r="U2109" s="72"/>
      <c r="V2109" s="72"/>
      <c r="W2109" s="44" t="str">
        <f t="shared" si="630"/>
        <v/>
      </c>
      <c r="X2109" s="25" t="str">
        <f t="shared" si="631"/>
        <v/>
      </c>
      <c r="Y2109" s="1">
        <f t="shared" si="632"/>
        <v>2061</v>
      </c>
      <c r="Z2109" t="str">
        <f t="shared" si="633"/>
        <v>USER_PRIM32U</v>
      </c>
      <c r="AA2109" s="177" t="str">
        <f>IF(ISNA(VLOOKUP(AC2109,Sheet2!J:J,1,0)),"//","")</f>
        <v/>
      </c>
      <c r="AC2109" s="113" t="str">
        <f t="shared" si="637"/>
        <v/>
      </c>
      <c r="AD2109" t="b">
        <f t="shared" si="636"/>
        <v>1</v>
      </c>
    </row>
    <row r="2110" spans="1:30">
      <c r="A2110" s="58">
        <f t="shared" si="635"/>
        <v>2110</v>
      </c>
      <c r="B2110" s="55">
        <f t="shared" si="63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28"/>
        <v>NOT EQUAL</v>
      </c>
      <c r="Q2110" t="str">
        <f>IF(ISNA(VLOOKUP(AC2110,#REF!,1)),"//","")</f>
        <v/>
      </c>
      <c r="R2110"/>
      <c r="S2110" s="43">
        <f t="shared" si="629"/>
        <v>624</v>
      </c>
      <c r="T2110" s="94"/>
      <c r="U2110" s="72"/>
      <c r="V2110" s="72"/>
      <c r="W2110" s="44" t="str">
        <f t="shared" si="630"/>
        <v/>
      </c>
      <c r="X2110" s="25" t="str">
        <f t="shared" si="631"/>
        <v/>
      </c>
      <c r="Y2110" s="1">
        <f t="shared" si="632"/>
        <v>2062</v>
      </c>
      <c r="Z2110" t="str">
        <f t="shared" si="633"/>
        <v>USER_SFTf32U</v>
      </c>
      <c r="AA2110" s="177" t="str">
        <f>IF(ISNA(VLOOKUP(AC2110,Sheet2!J:J,1,0)),"//","")</f>
        <v/>
      </c>
      <c r="AC2110" s="113" t="str">
        <f t="shared" si="637"/>
        <v/>
      </c>
      <c r="AD2110" t="b">
        <f t="shared" si="636"/>
        <v>1</v>
      </c>
    </row>
    <row r="2111" spans="1:30">
      <c r="A2111" s="58">
        <f t="shared" si="635"/>
        <v>2111</v>
      </c>
      <c r="B2111" s="55">
        <f t="shared" si="63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28"/>
        <v>NOT EQUAL</v>
      </c>
      <c r="Q2111" t="str">
        <f>IF(ISNA(VLOOKUP(AC2111,#REF!,1)),"//","")</f>
        <v/>
      </c>
      <c r="R2111"/>
      <c r="S2111" s="43">
        <f t="shared" si="629"/>
        <v>624</v>
      </c>
      <c r="T2111" s="94"/>
      <c r="U2111" s="72"/>
      <c r="V2111" s="72"/>
      <c r="W2111" s="44" t="str">
        <f t="shared" si="630"/>
        <v/>
      </c>
      <c r="X2111" s="25" t="str">
        <f t="shared" si="631"/>
        <v/>
      </c>
      <c r="Y2111" s="1">
        <f t="shared" si="632"/>
        <v>2063</v>
      </c>
      <c r="Z2111" t="str">
        <f t="shared" si="633"/>
        <v>USER_SFTg32U</v>
      </c>
      <c r="AA2111" s="177" t="str">
        <f>IF(ISNA(VLOOKUP(AC2111,Sheet2!J:J,1,0)),"//","")</f>
        <v/>
      </c>
      <c r="AC2111" s="113" t="str">
        <f t="shared" si="637"/>
        <v/>
      </c>
      <c r="AD2111" t="b">
        <f t="shared" si="636"/>
        <v>1</v>
      </c>
    </row>
    <row r="2112" spans="1:30">
      <c r="A2112" s="58">
        <f t="shared" si="635"/>
        <v>2112</v>
      </c>
      <c r="B2112" s="55">
        <f t="shared" si="63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28"/>
        <v>NOT EQUAL</v>
      </c>
      <c r="Q2112" t="str">
        <f>IF(ISNA(VLOOKUP(AC2112,#REF!,1)),"//","")</f>
        <v/>
      </c>
      <c r="R2112"/>
      <c r="S2112" s="43">
        <f t="shared" si="629"/>
        <v>624</v>
      </c>
      <c r="T2112" s="94"/>
      <c r="U2112" s="72"/>
      <c r="V2112" s="72"/>
      <c r="W2112" s="44" t="str">
        <f t="shared" si="630"/>
        <v/>
      </c>
      <c r="X2112" s="25" t="str">
        <f t="shared" si="631"/>
        <v/>
      </c>
      <c r="Y2112" s="1">
        <f t="shared" si="632"/>
        <v>2064</v>
      </c>
      <c r="Z2112" t="str">
        <f t="shared" si="633"/>
        <v>USER_PRIM33U</v>
      </c>
      <c r="AA2112" s="177" t="str">
        <f>IF(ISNA(VLOOKUP(AC2112,Sheet2!J:J,1,0)),"//","")</f>
        <v/>
      </c>
      <c r="AC2112" s="113" t="str">
        <f t="shared" si="637"/>
        <v/>
      </c>
      <c r="AD2112" t="b">
        <f t="shared" si="636"/>
        <v>1</v>
      </c>
    </row>
    <row r="2113" spans="1:30">
      <c r="A2113" s="58">
        <f t="shared" si="635"/>
        <v>2113</v>
      </c>
      <c r="B2113" s="55">
        <f t="shared" si="63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28"/>
        <v>NOT EQUAL</v>
      </c>
      <c r="Q2113" t="str">
        <f>IF(ISNA(VLOOKUP(AC2113,#REF!,1)),"//","")</f>
        <v/>
      </c>
      <c r="R2113"/>
      <c r="S2113" s="43">
        <f t="shared" si="629"/>
        <v>624</v>
      </c>
      <c r="T2113" s="94"/>
      <c r="U2113" s="72"/>
      <c r="V2113" s="72"/>
      <c r="W2113" s="44" t="str">
        <f t="shared" si="630"/>
        <v/>
      </c>
      <c r="X2113" s="25" t="str">
        <f t="shared" si="631"/>
        <v/>
      </c>
      <c r="Y2113" s="1">
        <f t="shared" si="632"/>
        <v>2065</v>
      </c>
      <c r="Z2113" t="str">
        <f t="shared" si="633"/>
        <v>USER_SFTf33U</v>
      </c>
      <c r="AA2113" s="177" t="str">
        <f>IF(ISNA(VLOOKUP(AC2113,Sheet2!J:J,1,0)),"//","")</f>
        <v/>
      </c>
      <c r="AC2113" s="113" t="str">
        <f t="shared" si="637"/>
        <v/>
      </c>
      <c r="AD2113" t="b">
        <f t="shared" si="636"/>
        <v>1</v>
      </c>
    </row>
    <row r="2114" spans="1:30">
      <c r="A2114" s="58">
        <f t="shared" si="635"/>
        <v>2114</v>
      </c>
      <c r="B2114" s="55">
        <f t="shared" si="63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28"/>
        <v>NOT EQUAL</v>
      </c>
      <c r="Q2114" t="str">
        <f>IF(ISNA(VLOOKUP(AC2114,#REF!,1)),"//","")</f>
        <v/>
      </c>
      <c r="R2114"/>
      <c r="S2114" s="43">
        <f t="shared" si="629"/>
        <v>624</v>
      </c>
      <c r="T2114" s="94"/>
      <c r="U2114" s="72"/>
      <c r="V2114" s="72"/>
      <c r="W2114" s="44" t="str">
        <f t="shared" si="630"/>
        <v/>
      </c>
      <c r="X2114" s="25" t="str">
        <f t="shared" si="631"/>
        <v/>
      </c>
      <c r="Y2114" s="1">
        <f t="shared" si="632"/>
        <v>2066</v>
      </c>
      <c r="Z2114" t="str">
        <f t="shared" si="633"/>
        <v>USER_SFTg33U</v>
      </c>
      <c r="AA2114" s="177" t="str">
        <f>IF(ISNA(VLOOKUP(AC2114,Sheet2!J:J,1,0)),"//","")</f>
        <v/>
      </c>
      <c r="AC2114" s="113" t="str">
        <f t="shared" si="637"/>
        <v/>
      </c>
      <c r="AD2114" t="b">
        <f t="shared" si="636"/>
        <v>1</v>
      </c>
    </row>
    <row r="2115" spans="1:30">
      <c r="A2115" s="58">
        <f t="shared" si="635"/>
        <v>2115</v>
      </c>
      <c r="B2115" s="55">
        <f t="shared" si="63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28"/>
        <v>NOT EQUAL</v>
      </c>
      <c r="Q2115" t="str">
        <f>IF(ISNA(VLOOKUP(AC2115,#REF!,1)),"//","")</f>
        <v/>
      </c>
      <c r="R2115"/>
      <c r="S2115" s="43">
        <f t="shared" si="629"/>
        <v>624</v>
      </c>
      <c r="T2115" s="94"/>
      <c r="U2115" s="72"/>
      <c r="V2115" s="72"/>
      <c r="W2115" s="44" t="str">
        <f t="shared" si="630"/>
        <v/>
      </c>
      <c r="X2115" s="25" t="str">
        <f t="shared" si="631"/>
        <v/>
      </c>
      <c r="Y2115" s="1">
        <f t="shared" si="632"/>
        <v>2067</v>
      </c>
      <c r="Z2115" t="str">
        <f t="shared" si="633"/>
        <v>USER_PRIM34U</v>
      </c>
      <c r="AA2115" s="177" t="str">
        <f>IF(ISNA(VLOOKUP(AC2115,Sheet2!J:J,1,0)),"//","")</f>
        <v/>
      </c>
      <c r="AC2115" s="113" t="str">
        <f t="shared" si="637"/>
        <v/>
      </c>
      <c r="AD2115" t="b">
        <f t="shared" si="636"/>
        <v>1</v>
      </c>
    </row>
    <row r="2116" spans="1:30">
      <c r="A2116" s="58">
        <f t="shared" si="635"/>
        <v>2116</v>
      </c>
      <c r="B2116" s="55">
        <f t="shared" si="63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28"/>
        <v>NOT EQUAL</v>
      </c>
      <c r="Q2116" t="str">
        <f>IF(ISNA(VLOOKUP(AC2116,#REF!,1)),"//","")</f>
        <v/>
      </c>
      <c r="R2116"/>
      <c r="S2116" s="43">
        <f t="shared" si="629"/>
        <v>624</v>
      </c>
      <c r="T2116" s="94"/>
      <c r="U2116" s="72"/>
      <c r="V2116" s="72"/>
      <c r="W2116" s="44" t="str">
        <f t="shared" si="630"/>
        <v/>
      </c>
      <c r="X2116" s="25" t="str">
        <f t="shared" si="631"/>
        <v/>
      </c>
      <c r="Y2116" s="1">
        <f t="shared" si="632"/>
        <v>2068</v>
      </c>
      <c r="Z2116" t="str">
        <f t="shared" si="633"/>
        <v>USER_SFTf34U</v>
      </c>
      <c r="AA2116" s="177" t="str">
        <f>IF(ISNA(VLOOKUP(AC2116,Sheet2!J:J,1,0)),"//","")</f>
        <v/>
      </c>
      <c r="AC2116" s="113" t="str">
        <f t="shared" si="637"/>
        <v/>
      </c>
      <c r="AD2116" t="b">
        <f t="shared" si="636"/>
        <v>1</v>
      </c>
    </row>
    <row r="2117" spans="1:30">
      <c r="A2117" s="58">
        <f t="shared" si="635"/>
        <v>2117</v>
      </c>
      <c r="B2117" s="55">
        <f t="shared" si="63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28"/>
        <v>NOT EQUAL</v>
      </c>
      <c r="Q2117" t="str">
        <f>IF(ISNA(VLOOKUP(AC2117,#REF!,1)),"//","")</f>
        <v/>
      </c>
      <c r="R2117"/>
      <c r="S2117" s="43">
        <f t="shared" si="629"/>
        <v>624</v>
      </c>
      <c r="T2117" s="94"/>
      <c r="U2117" s="72"/>
      <c r="V2117" s="72"/>
      <c r="W2117" s="44" t="str">
        <f t="shared" si="630"/>
        <v/>
      </c>
      <c r="X2117" s="25" t="str">
        <f t="shared" si="631"/>
        <v/>
      </c>
      <c r="Y2117" s="1">
        <f t="shared" si="632"/>
        <v>2069</v>
      </c>
      <c r="Z2117" t="str">
        <f t="shared" si="633"/>
        <v>USER_SFTg34U</v>
      </c>
      <c r="AA2117" s="177" t="str">
        <f>IF(ISNA(VLOOKUP(AC2117,Sheet2!J:J,1,0)),"//","")</f>
        <v/>
      </c>
      <c r="AC2117" s="113" t="str">
        <f t="shared" si="637"/>
        <v/>
      </c>
      <c r="AD2117" t="b">
        <f t="shared" si="636"/>
        <v>1</v>
      </c>
    </row>
    <row r="2118" spans="1:30">
      <c r="A2118" s="58">
        <f t="shared" si="635"/>
        <v>2118</v>
      </c>
      <c r="B2118" s="55">
        <f t="shared" si="63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28"/>
        <v>NOT EQUAL</v>
      </c>
      <c r="Q2118" t="str">
        <f>IF(ISNA(VLOOKUP(AC2118,#REF!,1)),"//","")</f>
        <v/>
      </c>
      <c r="R2118"/>
      <c r="S2118" s="43">
        <f t="shared" si="629"/>
        <v>624</v>
      </c>
      <c r="T2118" s="94"/>
      <c r="U2118" s="72"/>
      <c r="V2118" s="72"/>
      <c r="W2118" s="44" t="str">
        <f t="shared" si="630"/>
        <v/>
      </c>
      <c r="X2118" s="25" t="str">
        <f t="shared" si="631"/>
        <v/>
      </c>
      <c r="Y2118" s="1">
        <f t="shared" si="632"/>
        <v>2070</v>
      </c>
      <c r="Z2118" t="str">
        <f t="shared" si="633"/>
        <v>USER_PRIM35U</v>
      </c>
      <c r="AA2118" s="177" t="str">
        <f>IF(ISNA(VLOOKUP(AC2118,Sheet2!J:J,1,0)),"//","")</f>
        <v/>
      </c>
      <c r="AC2118" s="113" t="str">
        <f t="shared" si="637"/>
        <v/>
      </c>
      <c r="AD2118" t="b">
        <f t="shared" si="636"/>
        <v>1</v>
      </c>
    </row>
    <row r="2119" spans="1:30">
      <c r="A2119" s="58">
        <f t="shared" si="635"/>
        <v>2119</v>
      </c>
      <c r="B2119" s="55">
        <f t="shared" si="63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28"/>
        <v>NOT EQUAL</v>
      </c>
      <c r="Q2119" t="str">
        <f>IF(ISNA(VLOOKUP(AC2119,#REF!,1)),"//","")</f>
        <v/>
      </c>
      <c r="R2119"/>
      <c r="S2119" s="43">
        <f t="shared" si="629"/>
        <v>624</v>
      </c>
      <c r="T2119" s="94"/>
      <c r="U2119" s="72"/>
      <c r="V2119" s="72"/>
      <c r="W2119" s="44" t="str">
        <f t="shared" si="630"/>
        <v/>
      </c>
      <c r="X2119" s="25" t="str">
        <f t="shared" si="631"/>
        <v/>
      </c>
      <c r="Y2119" s="1">
        <f t="shared" si="632"/>
        <v>2071</v>
      </c>
      <c r="Z2119" t="str">
        <f t="shared" si="633"/>
        <v>USER_SFTf35U</v>
      </c>
      <c r="AA2119" s="177" t="str">
        <f>IF(ISNA(VLOOKUP(AC2119,Sheet2!J:J,1,0)),"//","")</f>
        <v/>
      </c>
      <c r="AC2119" s="113" t="str">
        <f t="shared" si="637"/>
        <v/>
      </c>
      <c r="AD2119" t="b">
        <f t="shared" si="636"/>
        <v>1</v>
      </c>
    </row>
    <row r="2120" spans="1:30">
      <c r="A2120" s="58">
        <f t="shared" si="635"/>
        <v>2120</v>
      </c>
      <c r="B2120" s="55">
        <f t="shared" si="63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38">IF(E2120=F2120,"","NOT EQUAL")</f>
        <v>NOT EQUAL</v>
      </c>
      <c r="Q2120" t="str">
        <f>IF(ISNA(VLOOKUP(AC2120,#REF!,1)),"//","")</f>
        <v/>
      </c>
      <c r="R2120"/>
      <c r="S2120" s="43">
        <f t="shared" ref="S2120:S2144" si="639">IF(X2120&lt;&gt;"",S2119+1,S2119)</f>
        <v>624</v>
      </c>
      <c r="T2120" s="94"/>
      <c r="U2120" s="72"/>
      <c r="V2120" s="72"/>
      <c r="W2120" s="44" t="str">
        <f t="shared" ref="W2120:W2144" si="64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4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42">B2120</f>
        <v>2072</v>
      </c>
      <c r="Z2120" t="str">
        <f t="shared" ref="Z2120:Z2144" si="643">M2120</f>
        <v>USER_SFTg35U</v>
      </c>
      <c r="AA2120" s="177" t="str">
        <f>IF(ISNA(VLOOKUP(AC2120,Sheet2!J:J,1,0)),"//","")</f>
        <v/>
      </c>
      <c r="AC2120" s="113" t="str">
        <f t="shared" si="637"/>
        <v/>
      </c>
      <c r="AD2120" t="b">
        <f t="shared" si="636"/>
        <v>1</v>
      </c>
    </row>
    <row r="2121" spans="1:30">
      <c r="A2121" s="58">
        <f t="shared" si="635"/>
        <v>2121</v>
      </c>
      <c r="B2121" s="55">
        <f t="shared" si="63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38"/>
        <v>NOT EQUAL</v>
      </c>
      <c r="Q2121" t="str">
        <f>IF(ISNA(VLOOKUP(AC2121,#REF!,1)),"//","")</f>
        <v/>
      </c>
      <c r="R2121"/>
      <c r="S2121" s="43">
        <f t="shared" si="639"/>
        <v>624</v>
      </c>
      <c r="T2121" s="94"/>
      <c r="U2121" s="72"/>
      <c r="V2121" s="72"/>
      <c r="W2121" s="44" t="str">
        <f t="shared" si="640"/>
        <v/>
      </c>
      <c r="X2121" s="25" t="str">
        <f t="shared" si="641"/>
        <v/>
      </c>
      <c r="Y2121" s="1">
        <f t="shared" si="642"/>
        <v>2073</v>
      </c>
      <c r="Z2121" t="str">
        <f t="shared" si="643"/>
        <v>USER_PRIM36U</v>
      </c>
      <c r="AA2121" s="177" t="str">
        <f>IF(ISNA(VLOOKUP(AC2121,Sheet2!J:J,1,0)),"//","")</f>
        <v/>
      </c>
      <c r="AC2121" s="113" t="str">
        <f t="shared" si="637"/>
        <v/>
      </c>
      <c r="AD2121" t="b">
        <f t="shared" si="636"/>
        <v>1</v>
      </c>
    </row>
    <row r="2122" spans="1:30">
      <c r="A2122" s="58">
        <f t="shared" si="635"/>
        <v>2122</v>
      </c>
      <c r="B2122" s="55">
        <f t="shared" si="63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38"/>
        <v>NOT EQUAL</v>
      </c>
      <c r="Q2122" t="str">
        <f>IF(ISNA(VLOOKUP(AC2122,#REF!,1)),"//","")</f>
        <v/>
      </c>
      <c r="R2122"/>
      <c r="S2122" s="43">
        <f t="shared" si="639"/>
        <v>624</v>
      </c>
      <c r="T2122" s="94"/>
      <c r="U2122" s="72"/>
      <c r="V2122" s="72"/>
      <c r="W2122" s="44" t="str">
        <f t="shared" si="640"/>
        <v/>
      </c>
      <c r="X2122" s="25" t="str">
        <f t="shared" si="641"/>
        <v/>
      </c>
      <c r="Y2122" s="1">
        <f t="shared" si="642"/>
        <v>2074</v>
      </c>
      <c r="Z2122" t="str">
        <f t="shared" si="643"/>
        <v>USER_SFTf36U</v>
      </c>
      <c r="AA2122" s="177" t="str">
        <f>IF(ISNA(VLOOKUP(AC2122,Sheet2!J:J,1,0)),"//","")</f>
        <v/>
      </c>
      <c r="AC2122" s="113" t="str">
        <f t="shared" si="637"/>
        <v/>
      </c>
      <c r="AD2122" t="b">
        <f t="shared" si="636"/>
        <v>1</v>
      </c>
    </row>
    <row r="2123" spans="1:30">
      <c r="A2123" s="58">
        <f t="shared" si="635"/>
        <v>2123</v>
      </c>
      <c r="B2123" s="55">
        <f t="shared" ref="B2123:B2186" si="64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38"/>
        <v>NOT EQUAL</v>
      </c>
      <c r="Q2123" t="str">
        <f>IF(ISNA(VLOOKUP(AC2123,#REF!,1)),"//","")</f>
        <v/>
      </c>
      <c r="R2123"/>
      <c r="S2123" s="43">
        <f t="shared" si="639"/>
        <v>624</v>
      </c>
      <c r="T2123" s="94"/>
      <c r="U2123" s="72"/>
      <c r="V2123" s="72"/>
      <c r="W2123" s="44" t="str">
        <f t="shared" si="640"/>
        <v/>
      </c>
      <c r="X2123" s="25" t="str">
        <f t="shared" si="641"/>
        <v/>
      </c>
      <c r="Y2123" s="1">
        <f t="shared" si="642"/>
        <v>2075</v>
      </c>
      <c r="Z2123" t="str">
        <f t="shared" si="643"/>
        <v>USER_SFTg36U</v>
      </c>
      <c r="AA2123" s="177" t="str">
        <f>IF(ISNA(VLOOKUP(AC2123,Sheet2!J:J,1,0)),"//","")</f>
        <v/>
      </c>
      <c r="AC2123" s="113" t="str">
        <f t="shared" si="637"/>
        <v/>
      </c>
      <c r="AD2123" t="b">
        <f t="shared" si="636"/>
        <v>1</v>
      </c>
    </row>
    <row r="2124" spans="1:30">
      <c r="A2124" s="58">
        <f t="shared" si="635"/>
        <v>2124</v>
      </c>
      <c r="B2124" s="55">
        <f t="shared" si="64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38"/>
        <v/>
      </c>
      <c r="Q2124" t="str">
        <f>IF(ISNA(VLOOKUP(AC2124,#REF!,1)),"//","")</f>
        <v/>
      </c>
      <c r="R2124"/>
      <c r="S2124" s="43">
        <f t="shared" si="63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40"/>
        <v>"XEQM01"</v>
      </c>
      <c r="X2124" s="25" t="str">
        <f t="shared" si="641"/>
        <v>XEQM01</v>
      </c>
      <c r="Y2124" s="1">
        <f t="shared" si="642"/>
        <v>2076</v>
      </c>
      <c r="Z2124" t="str">
        <f t="shared" si="643"/>
        <v>ITM_X_P1</v>
      </c>
      <c r="AA2124" s="177" t="str">
        <f>IF(ISNA(VLOOKUP(AC2124,Sheet2!J:J,1,0)),"//","")</f>
        <v>//</v>
      </c>
      <c r="AC2124" s="113" t="str">
        <f t="shared" si="637"/>
        <v>XEQM01</v>
      </c>
      <c r="AD2124" t="b">
        <f t="shared" si="636"/>
        <v>1</v>
      </c>
    </row>
    <row r="2125" spans="1:30">
      <c r="A2125" s="58">
        <f t="shared" si="635"/>
        <v>2125</v>
      </c>
      <c r="B2125" s="55">
        <f t="shared" si="64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38"/>
        <v/>
      </c>
      <c r="Q2125" t="str">
        <f>IF(ISNA(VLOOKUP(AC2125,#REF!,1)),"//","")</f>
        <v/>
      </c>
      <c r="R2125"/>
      <c r="S2125" s="43">
        <f t="shared" si="63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40"/>
        <v>"XEQM02"</v>
      </c>
      <c r="X2125" s="25" t="str">
        <f t="shared" si="641"/>
        <v>XEQM02</v>
      </c>
      <c r="Y2125" s="1">
        <f t="shared" si="642"/>
        <v>2077</v>
      </c>
      <c r="Z2125" t="str">
        <f t="shared" si="643"/>
        <v>ITM_X_P2</v>
      </c>
      <c r="AA2125" s="177" t="str">
        <f>IF(ISNA(VLOOKUP(AC2125,Sheet2!J:J,1,0)),"//","")</f>
        <v>//</v>
      </c>
      <c r="AC2125" s="113" t="str">
        <f t="shared" si="637"/>
        <v>XEQM02</v>
      </c>
      <c r="AD2125" t="b">
        <f t="shared" si="636"/>
        <v>1</v>
      </c>
    </row>
    <row r="2126" spans="1:30">
      <c r="A2126" s="58">
        <f t="shared" si="635"/>
        <v>2126</v>
      </c>
      <c r="B2126" s="55">
        <f t="shared" si="64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38"/>
        <v/>
      </c>
      <c r="Q2126" t="str">
        <f>IF(ISNA(VLOOKUP(AC2126,#REF!,1)),"//","")</f>
        <v/>
      </c>
      <c r="R2126"/>
      <c r="S2126" s="43">
        <f t="shared" si="63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40"/>
        <v>"XEQM03"</v>
      </c>
      <c r="X2126" s="25" t="str">
        <f t="shared" si="641"/>
        <v>XEQM03</v>
      </c>
      <c r="Y2126" s="1">
        <f t="shared" si="642"/>
        <v>2078</v>
      </c>
      <c r="Z2126" t="str">
        <f t="shared" si="643"/>
        <v>ITM_X_P3</v>
      </c>
      <c r="AA2126" s="177" t="str">
        <f>IF(ISNA(VLOOKUP(AC2126,Sheet2!J:J,1,0)),"//","")</f>
        <v>//</v>
      </c>
      <c r="AC2126" s="113" t="str">
        <f t="shared" si="637"/>
        <v>XEQM03</v>
      </c>
      <c r="AD2126" t="b">
        <f t="shared" si="636"/>
        <v>1</v>
      </c>
    </row>
    <row r="2127" spans="1:30">
      <c r="A2127" s="58">
        <f t="shared" si="635"/>
        <v>2127</v>
      </c>
      <c r="B2127" s="55">
        <f t="shared" si="64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38"/>
        <v/>
      </c>
      <c r="Q2127" s="45" t="str">
        <f>IF(ISNA(VLOOKUP(AC2127,#REF!,1)),"//","")</f>
        <v/>
      </c>
      <c r="R2127" s="45"/>
      <c r="S2127" s="43">
        <f t="shared" si="63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40"/>
        <v>"XEQM04"</v>
      </c>
      <c r="X2127" s="25" t="str">
        <f t="shared" si="641"/>
        <v>XEQM04</v>
      </c>
      <c r="Y2127" s="1">
        <f t="shared" si="642"/>
        <v>2079</v>
      </c>
      <c r="Z2127" t="str">
        <f t="shared" si="643"/>
        <v>ITM_X_P4</v>
      </c>
      <c r="AA2127" s="177" t="str">
        <f>IF(ISNA(VLOOKUP(AC2127,Sheet2!J:J,1,0)),"//","")</f>
        <v>//</v>
      </c>
      <c r="AC2127" s="113" t="str">
        <f t="shared" si="637"/>
        <v>XEQM04</v>
      </c>
      <c r="AD2127" t="b">
        <f t="shared" si="636"/>
        <v>1</v>
      </c>
    </row>
    <row r="2128" spans="1:30">
      <c r="A2128" s="58">
        <f t="shared" si="635"/>
        <v>2128</v>
      </c>
      <c r="B2128" s="55">
        <f t="shared" si="64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38"/>
        <v/>
      </c>
      <c r="Q2128" s="45" t="str">
        <f>IF(ISNA(VLOOKUP(AC2128,#REF!,1)),"//","")</f>
        <v/>
      </c>
      <c r="R2128" s="45"/>
      <c r="S2128" s="43">
        <f t="shared" si="63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40"/>
        <v>"XEQM05"</v>
      </c>
      <c r="X2128" s="25" t="str">
        <f t="shared" si="641"/>
        <v>XEQM05</v>
      </c>
      <c r="Y2128" s="1">
        <f t="shared" si="642"/>
        <v>2080</v>
      </c>
      <c r="Z2128" t="str">
        <f t="shared" si="643"/>
        <v>ITM_X_P5</v>
      </c>
      <c r="AA2128" s="177" t="str">
        <f>IF(ISNA(VLOOKUP(AC2128,Sheet2!J:J,1,0)),"//","")</f>
        <v>//</v>
      </c>
      <c r="AC2128" s="113" t="str">
        <f t="shared" si="637"/>
        <v>XEQM05</v>
      </c>
      <c r="AD2128" t="b">
        <f t="shared" si="636"/>
        <v>1</v>
      </c>
    </row>
    <row r="2129" spans="1:30">
      <c r="A2129" s="58">
        <f t="shared" ref="A2129:A2192" si="645">IF(B2129=INT(B2129),ROW(),"")</f>
        <v>2129</v>
      </c>
      <c r="B2129" s="55">
        <f t="shared" si="64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38"/>
        <v/>
      </c>
      <c r="Q2129" s="45" t="str">
        <f>IF(ISNA(VLOOKUP(AC2129,#REF!,1)),"//","")</f>
        <v/>
      </c>
      <c r="R2129" s="45"/>
      <c r="S2129" s="43">
        <f t="shared" si="63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40"/>
        <v>"XEQM06"</v>
      </c>
      <c r="X2129" s="25" t="str">
        <f t="shared" si="641"/>
        <v>XEQM06</v>
      </c>
      <c r="Y2129" s="1">
        <f t="shared" si="642"/>
        <v>2081</v>
      </c>
      <c r="Z2129" t="str">
        <f t="shared" si="643"/>
        <v>ITM_X_P6</v>
      </c>
      <c r="AA2129" s="177" t="str">
        <f>IF(ISNA(VLOOKUP(AC2129,Sheet2!J:J,1,0)),"//","")</f>
        <v>//</v>
      </c>
      <c r="AC2129" s="113" t="str">
        <f t="shared" si="637"/>
        <v>XEQM06</v>
      </c>
      <c r="AD2129" t="b">
        <f t="shared" si="636"/>
        <v>1</v>
      </c>
    </row>
    <row r="2130" spans="1:30">
      <c r="A2130" s="58">
        <f t="shared" si="645"/>
        <v>2130</v>
      </c>
      <c r="B2130" s="55">
        <f t="shared" si="64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38"/>
        <v/>
      </c>
      <c r="Q2130" s="45" t="str">
        <f>IF(ISNA(VLOOKUP(AC2130,#REF!,1)),"//","")</f>
        <v/>
      </c>
      <c r="R2130" s="45"/>
      <c r="S2130" s="43">
        <f t="shared" si="63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40"/>
        <v>"XEQM07"</v>
      </c>
      <c r="X2130" s="25" t="str">
        <f t="shared" si="641"/>
        <v>XEQM07</v>
      </c>
      <c r="Y2130" s="1">
        <f t="shared" si="642"/>
        <v>2082</v>
      </c>
      <c r="Z2130" t="str">
        <f t="shared" si="643"/>
        <v>ITM_X_f1</v>
      </c>
      <c r="AA2130" s="177" t="str">
        <f>IF(ISNA(VLOOKUP(AC2130,Sheet2!J:J,1,0)),"//","")</f>
        <v>//</v>
      </c>
      <c r="AC2130" s="113" t="str">
        <f t="shared" si="637"/>
        <v>XEQM07</v>
      </c>
      <c r="AD2130" t="b">
        <f t="shared" si="636"/>
        <v>1</v>
      </c>
    </row>
    <row r="2131" spans="1:30">
      <c r="A2131" s="58">
        <f t="shared" si="645"/>
        <v>2131</v>
      </c>
      <c r="B2131" s="55">
        <f t="shared" si="64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38"/>
        <v/>
      </c>
      <c r="Q2131" s="45" t="str">
        <f>IF(ISNA(VLOOKUP(AC2131,#REF!,1)),"//","")</f>
        <v/>
      </c>
      <c r="R2131" s="45"/>
      <c r="S2131" s="43">
        <f t="shared" si="63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40"/>
        <v>"XEQM08"</v>
      </c>
      <c r="X2131" s="25" t="str">
        <f t="shared" si="641"/>
        <v>XEQM08</v>
      </c>
      <c r="Y2131" s="1">
        <f t="shared" si="642"/>
        <v>2083</v>
      </c>
      <c r="Z2131" t="str">
        <f t="shared" si="643"/>
        <v>ITM_X_f2</v>
      </c>
      <c r="AA2131" s="177" t="str">
        <f>IF(ISNA(VLOOKUP(AC2131,Sheet2!J:J,1,0)),"//","")</f>
        <v>//</v>
      </c>
      <c r="AC2131" s="113" t="str">
        <f t="shared" si="637"/>
        <v>XEQM08</v>
      </c>
      <c r="AD2131" t="b">
        <f t="shared" si="636"/>
        <v>1</v>
      </c>
    </row>
    <row r="2132" spans="1:30">
      <c r="A2132" s="58">
        <f t="shared" si="645"/>
        <v>2132</v>
      </c>
      <c r="B2132" s="55">
        <f t="shared" si="64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38"/>
        <v/>
      </c>
      <c r="Q2132" s="45" t="str">
        <f>IF(ISNA(VLOOKUP(AC2132,#REF!,1)),"//","")</f>
        <v/>
      </c>
      <c r="R2132" s="45"/>
      <c r="S2132" s="43">
        <f t="shared" si="63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40"/>
        <v>"XEQM09"</v>
      </c>
      <c r="X2132" s="25" t="str">
        <f t="shared" si="641"/>
        <v>XEQM09</v>
      </c>
      <c r="Y2132" s="1">
        <f t="shared" si="642"/>
        <v>2084</v>
      </c>
      <c r="Z2132" t="str">
        <f t="shared" si="643"/>
        <v>ITM_X_f3</v>
      </c>
      <c r="AA2132" s="177" t="str">
        <f>IF(ISNA(VLOOKUP(AC2132,Sheet2!J:J,1,0)),"//","")</f>
        <v>//</v>
      </c>
      <c r="AC2132" s="113" t="str">
        <f t="shared" si="637"/>
        <v>XEQM09</v>
      </c>
      <c r="AD2132" t="b">
        <f t="shared" si="636"/>
        <v>1</v>
      </c>
    </row>
    <row r="2133" spans="1:30">
      <c r="A2133" s="58">
        <f t="shared" si="645"/>
        <v>2133</v>
      </c>
      <c r="B2133" s="55">
        <f t="shared" si="64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38"/>
        <v/>
      </c>
      <c r="Q2133" s="45" t="str">
        <f>IF(ISNA(VLOOKUP(AC2133,#REF!,1)),"//","")</f>
        <v/>
      </c>
      <c r="R2133" s="45"/>
      <c r="S2133" s="43">
        <f t="shared" si="63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40"/>
        <v>"XEQM10"</v>
      </c>
      <c r="X2133" s="25" t="str">
        <f t="shared" si="641"/>
        <v>XEQM10</v>
      </c>
      <c r="Y2133" s="1">
        <f t="shared" si="642"/>
        <v>2085</v>
      </c>
      <c r="Z2133" t="str">
        <f t="shared" si="643"/>
        <v>ITM_X_f4</v>
      </c>
      <c r="AA2133" s="177" t="str">
        <f>IF(ISNA(VLOOKUP(AC2133,Sheet2!J:J,1,0)),"//","")</f>
        <v>//</v>
      </c>
      <c r="AC2133" s="113" t="str">
        <f t="shared" si="637"/>
        <v>XEQM10</v>
      </c>
      <c r="AD2133" t="b">
        <f t="shared" si="636"/>
        <v>1</v>
      </c>
    </row>
    <row r="2134" spans="1:30">
      <c r="A2134" s="58">
        <f t="shared" si="645"/>
        <v>2134</v>
      </c>
      <c r="B2134" s="55">
        <f t="shared" si="64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38"/>
        <v/>
      </c>
      <c r="Q2134" s="45" t="str">
        <f>IF(ISNA(VLOOKUP(AC2134,#REF!,1)),"//","")</f>
        <v/>
      </c>
      <c r="R2134" s="45"/>
      <c r="S2134" s="43">
        <f t="shared" si="63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40"/>
        <v>"XEQM11"</v>
      </c>
      <c r="X2134" s="25" t="str">
        <f t="shared" si="641"/>
        <v>XEQM11</v>
      </c>
      <c r="Y2134" s="1">
        <f t="shared" si="642"/>
        <v>2086</v>
      </c>
      <c r="Z2134" t="str">
        <f t="shared" si="643"/>
        <v>ITM_X_f5</v>
      </c>
      <c r="AA2134" s="177" t="str">
        <f>IF(ISNA(VLOOKUP(AC2134,Sheet2!J:J,1,0)),"//","")</f>
        <v>//</v>
      </c>
      <c r="AC2134" s="113" t="str">
        <f t="shared" si="637"/>
        <v>XEQM11</v>
      </c>
      <c r="AD2134" t="b">
        <f t="shared" si="636"/>
        <v>1</v>
      </c>
    </row>
    <row r="2135" spans="1:30">
      <c r="A2135" s="58">
        <f t="shared" si="645"/>
        <v>2135</v>
      </c>
      <c r="B2135" s="55">
        <f t="shared" si="64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38"/>
        <v/>
      </c>
      <c r="Q2135" s="45" t="str">
        <f>IF(ISNA(VLOOKUP(AC2135,#REF!,1)),"//","")</f>
        <v/>
      </c>
      <c r="R2135" s="45"/>
      <c r="S2135" s="43">
        <f t="shared" si="63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40"/>
        <v>"XEQM12"</v>
      </c>
      <c r="X2135" s="25" t="str">
        <f t="shared" si="641"/>
        <v>XEQM12</v>
      </c>
      <c r="Y2135" s="1">
        <f t="shared" si="642"/>
        <v>2087</v>
      </c>
      <c r="Z2135" t="str">
        <f t="shared" si="643"/>
        <v>ITM_X_f6</v>
      </c>
      <c r="AA2135" s="177" t="str">
        <f>IF(ISNA(VLOOKUP(AC2135,Sheet2!J:J,1,0)),"//","")</f>
        <v>//</v>
      </c>
      <c r="AC2135" s="113" t="str">
        <f t="shared" si="637"/>
        <v>XEQM12</v>
      </c>
      <c r="AD2135" t="b">
        <f t="shared" si="636"/>
        <v>1</v>
      </c>
    </row>
    <row r="2136" spans="1:30">
      <c r="A2136" s="58">
        <f t="shared" si="645"/>
        <v>2136</v>
      </c>
      <c r="B2136" s="55">
        <f t="shared" si="64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38"/>
        <v/>
      </c>
      <c r="Q2136" s="45" t="str">
        <f>IF(ISNA(VLOOKUP(AC2136,#REF!,1)),"//","")</f>
        <v/>
      </c>
      <c r="R2136" s="45"/>
      <c r="S2136" s="43">
        <f t="shared" si="63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40"/>
        <v>"XEQM13"</v>
      </c>
      <c r="X2136" s="25" t="str">
        <f t="shared" si="641"/>
        <v>XEQM13</v>
      </c>
      <c r="Y2136" s="1">
        <f t="shared" si="642"/>
        <v>2088</v>
      </c>
      <c r="Z2136" t="str">
        <f t="shared" si="643"/>
        <v>ITM_X_g1</v>
      </c>
      <c r="AA2136" s="177" t="str">
        <f>IF(ISNA(VLOOKUP(AC2136,Sheet2!J:J,1,0)),"//","")</f>
        <v>//</v>
      </c>
      <c r="AC2136" s="113" t="str">
        <f t="shared" si="637"/>
        <v>XEQM13</v>
      </c>
      <c r="AD2136" t="b">
        <f t="shared" si="636"/>
        <v>1</v>
      </c>
    </row>
    <row r="2137" spans="1:30">
      <c r="A2137" s="58">
        <f t="shared" si="645"/>
        <v>2137</v>
      </c>
      <c r="B2137" s="55">
        <f t="shared" si="64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38"/>
        <v/>
      </c>
      <c r="Q2137" s="45" t="str">
        <f>IF(ISNA(VLOOKUP(AC2137,#REF!,1)),"//","")</f>
        <v/>
      </c>
      <c r="R2137" s="45"/>
      <c r="S2137" s="43">
        <f t="shared" si="63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40"/>
        <v>"XEQM14"</v>
      </c>
      <c r="X2137" s="25" t="str">
        <f t="shared" si="641"/>
        <v>XEQM14</v>
      </c>
      <c r="Y2137" s="1">
        <f t="shared" si="642"/>
        <v>2089</v>
      </c>
      <c r="Z2137" t="str">
        <f t="shared" si="643"/>
        <v>ITM_X_g2</v>
      </c>
      <c r="AA2137" s="177" t="str">
        <f>IF(ISNA(VLOOKUP(AC2137,Sheet2!J:J,1,0)),"//","")</f>
        <v>//</v>
      </c>
      <c r="AC2137" s="113" t="str">
        <f t="shared" si="637"/>
        <v>XEQM14</v>
      </c>
      <c r="AD2137" t="b">
        <f t="shared" si="636"/>
        <v>1</v>
      </c>
    </row>
    <row r="2138" spans="1:30">
      <c r="A2138" s="58">
        <f t="shared" si="645"/>
        <v>2138</v>
      </c>
      <c r="B2138" s="55">
        <f t="shared" si="64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38"/>
        <v/>
      </c>
      <c r="Q2138" s="45" t="str">
        <f>IF(ISNA(VLOOKUP(AC2138,#REF!,1)),"//","")</f>
        <v/>
      </c>
      <c r="R2138" s="45"/>
      <c r="S2138" s="43">
        <f t="shared" si="63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40"/>
        <v>"XEQM15"</v>
      </c>
      <c r="X2138" s="25" t="str">
        <f t="shared" si="641"/>
        <v>XEQM15</v>
      </c>
      <c r="Y2138" s="1">
        <f t="shared" si="642"/>
        <v>2090</v>
      </c>
      <c r="Z2138" t="str">
        <f t="shared" si="643"/>
        <v>ITM_X_g3</v>
      </c>
      <c r="AA2138" s="177" t="str">
        <f>IF(ISNA(VLOOKUP(AC2138,Sheet2!J:J,1,0)),"//","")</f>
        <v>//</v>
      </c>
      <c r="AC2138" s="113" t="str">
        <f t="shared" si="637"/>
        <v>XEQM15</v>
      </c>
      <c r="AD2138" t="b">
        <f t="shared" si="636"/>
        <v>1</v>
      </c>
    </row>
    <row r="2139" spans="1:30">
      <c r="A2139" s="58">
        <f t="shared" si="645"/>
        <v>2139</v>
      </c>
      <c r="B2139" s="55">
        <f t="shared" si="64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38"/>
        <v/>
      </c>
      <c r="Q2139" s="45" t="str">
        <f>IF(ISNA(VLOOKUP(AC2139,#REF!,1)),"//","")</f>
        <v/>
      </c>
      <c r="R2139" s="45"/>
      <c r="S2139" s="43">
        <f t="shared" si="63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40"/>
        <v>"XEQM16"</v>
      </c>
      <c r="X2139" s="25" t="str">
        <f t="shared" si="641"/>
        <v>XEQM16</v>
      </c>
      <c r="Y2139" s="1">
        <f t="shared" si="642"/>
        <v>2091</v>
      </c>
      <c r="Z2139" t="str">
        <f t="shared" si="643"/>
        <v>ITM_X_g4</v>
      </c>
      <c r="AA2139" s="177" t="str">
        <f>IF(ISNA(VLOOKUP(AC2139,Sheet2!J:J,1,0)),"//","")</f>
        <v>//</v>
      </c>
      <c r="AC2139" s="113" t="str">
        <f t="shared" si="637"/>
        <v>XEQM16</v>
      </c>
      <c r="AD2139" t="b">
        <f t="shared" si="636"/>
        <v>1</v>
      </c>
    </row>
    <row r="2140" spans="1:30">
      <c r="A2140" s="58">
        <f t="shared" si="645"/>
        <v>2140</v>
      </c>
      <c r="B2140" s="55">
        <f t="shared" si="64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38"/>
        <v/>
      </c>
      <c r="Q2140" s="45" t="str">
        <f>IF(ISNA(VLOOKUP(AC2140,#REF!,1)),"//","")</f>
        <v/>
      </c>
      <c r="R2140" s="45"/>
      <c r="S2140" s="43">
        <f t="shared" si="63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40"/>
        <v>"XEQM17"</v>
      </c>
      <c r="X2140" s="25" t="str">
        <f t="shared" si="641"/>
        <v>XEQM17</v>
      </c>
      <c r="Y2140" s="1">
        <f t="shared" si="642"/>
        <v>2092</v>
      </c>
      <c r="Z2140" t="str">
        <f t="shared" si="643"/>
        <v>ITM_X_g5</v>
      </c>
      <c r="AA2140" s="177" t="str">
        <f>IF(ISNA(VLOOKUP(AC2140,Sheet2!J:J,1,0)),"//","")</f>
        <v>//</v>
      </c>
      <c r="AC2140" s="113" t="str">
        <f t="shared" si="637"/>
        <v>XEQM17</v>
      </c>
      <c r="AD2140" t="b">
        <f t="shared" si="636"/>
        <v>1</v>
      </c>
    </row>
    <row r="2141" spans="1:30">
      <c r="A2141" s="58">
        <f t="shared" si="645"/>
        <v>2141</v>
      </c>
      <c r="B2141" s="55">
        <f t="shared" si="64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38"/>
        <v/>
      </c>
      <c r="Q2141" s="45" t="str">
        <f>IF(ISNA(VLOOKUP(AC2141,#REF!,1)),"//","")</f>
        <v/>
      </c>
      <c r="R2141" s="45"/>
      <c r="S2141" s="43">
        <f t="shared" si="63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40"/>
        <v>"XEQM18"</v>
      </c>
      <c r="X2141" s="25" t="str">
        <f t="shared" si="641"/>
        <v>XEQM18</v>
      </c>
      <c r="Y2141" s="1">
        <f t="shared" si="642"/>
        <v>2093</v>
      </c>
      <c r="Z2141" t="str">
        <f t="shared" si="643"/>
        <v>ITM_X_g6</v>
      </c>
      <c r="AA2141" s="177" t="str">
        <f>IF(ISNA(VLOOKUP(AC2141,Sheet2!J:J,1,0)),"//","")</f>
        <v>//</v>
      </c>
      <c r="AC2141" s="113" t="str">
        <f t="shared" si="637"/>
        <v>XEQM18</v>
      </c>
      <c r="AD2141" t="b">
        <f t="shared" si="636"/>
        <v>1</v>
      </c>
    </row>
    <row r="2142" spans="1:30">
      <c r="A2142" s="58">
        <f t="shared" si="645"/>
        <v>2142</v>
      </c>
      <c r="B2142" s="55">
        <f t="shared" si="64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38"/>
        <v/>
      </c>
      <c r="Q2142" s="45" t="str">
        <f>IF(ISNA(VLOOKUP(AC2142,#REF!,1)),"//","")</f>
        <v/>
      </c>
      <c r="R2142" s="45"/>
      <c r="S2142" s="43">
        <f t="shared" si="63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40"/>
        <v>"X.SAVE"</v>
      </c>
      <c r="X2142" s="25" t="str">
        <f t="shared" si="641"/>
        <v>X.SAVE</v>
      </c>
      <c r="Y2142" s="1">
        <f t="shared" si="642"/>
        <v>2094</v>
      </c>
      <c r="Z2142" t="str">
        <f t="shared" si="643"/>
        <v>ITM_XSAVE</v>
      </c>
      <c r="AA2142" s="177" t="str">
        <f>IF(ISNA(VLOOKUP(AC2142,Sheet2!J:J,1,0)),"//","")</f>
        <v>//</v>
      </c>
      <c r="AC2142" s="113" t="str">
        <f t="shared" si="637"/>
        <v>X.SAVE</v>
      </c>
      <c r="AD2142" t="b">
        <f t="shared" si="636"/>
        <v>1</v>
      </c>
    </row>
    <row r="2143" spans="1:30">
      <c r="A2143" s="58">
        <f t="shared" si="645"/>
        <v>2143</v>
      </c>
      <c r="B2143" s="55">
        <f t="shared" si="64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38"/>
        <v/>
      </c>
      <c r="Q2143" t="str">
        <f>IF(ISNA(VLOOKUP(AC2143,#REF!,1)),"//","")</f>
        <v/>
      </c>
      <c r="R2143"/>
      <c r="S2143" s="43">
        <f t="shared" si="63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40"/>
        <v>"X.LOAD"</v>
      </c>
      <c r="X2143" s="25" t="str">
        <f t="shared" si="641"/>
        <v>X.LOAD</v>
      </c>
      <c r="Y2143" s="1">
        <f t="shared" si="642"/>
        <v>2095</v>
      </c>
      <c r="Z2143" t="str">
        <f t="shared" si="643"/>
        <v>ITM_XLOAD</v>
      </c>
      <c r="AA2143" s="177" t="str">
        <f>IF(ISNA(VLOOKUP(AC2143,Sheet2!J:J,1,0)),"//","")</f>
        <v>//</v>
      </c>
      <c r="AC2143" s="113" t="str">
        <f t="shared" si="637"/>
        <v>X.LOAD</v>
      </c>
      <c r="AD2143" t="b">
        <f t="shared" si="636"/>
        <v>1</v>
      </c>
    </row>
    <row r="2144" spans="1:30">
      <c r="A2144" s="58">
        <f t="shared" si="645"/>
        <v>2144</v>
      </c>
      <c r="B2144" s="55">
        <f t="shared" si="64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38"/>
        <v/>
      </c>
      <c r="Q2144" t="str">
        <f>IF(ISNA(VLOOKUP(AC2144,#REF!,1)),"//","")</f>
        <v/>
      </c>
      <c r="R2144"/>
      <c r="S2144" s="43">
        <f t="shared" si="63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40"/>
        <v/>
      </c>
      <c r="X2144" s="25" t="str">
        <f t="shared" si="641"/>
        <v/>
      </c>
      <c r="Y2144" s="1">
        <f t="shared" si="642"/>
        <v>2096</v>
      </c>
      <c r="Z2144" t="str">
        <f t="shared" si="643"/>
        <v>ITM_FB00</v>
      </c>
      <c r="AA2144" s="177" t="str">
        <f>IF(ISNA(VLOOKUP(AC2144,Sheet2!J:J,1,0)),"//","")</f>
        <v/>
      </c>
      <c r="AC2144" s="113" t="str">
        <f t="shared" si="637"/>
        <v/>
      </c>
      <c r="AD2144" t="b">
        <f t="shared" si="636"/>
        <v>1</v>
      </c>
    </row>
    <row r="2145" spans="1:30">
      <c r="A2145" s="58">
        <f t="shared" si="645"/>
        <v>2145</v>
      </c>
      <c r="B2145" s="55">
        <f t="shared" si="64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46">IF(E2145=F2145,"","NOT EQUAL")</f>
        <v/>
      </c>
      <c r="Q2145" s="45" t="str">
        <f>IF(ISNA(VLOOKUP(AC2145,#REF!,1)),"//","")</f>
        <v/>
      </c>
      <c r="R2145" s="45"/>
      <c r="S2145" s="43">
        <f t="shared" ref="S2145" si="64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4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50">B2145</f>
        <v>2097</v>
      </c>
      <c r="Z2145" t="str">
        <f t="shared" ref="Z2145" si="651">M2145</f>
        <v>ITM_FB01</v>
      </c>
      <c r="AA2145" s="177" t="str">
        <f>IF(ISNA(VLOOKUP(AC2145,Sheet2!J:J,1,0)),"//","")</f>
        <v/>
      </c>
      <c r="AC2145" s="113" t="str">
        <f t="shared" si="637"/>
        <v/>
      </c>
      <c r="AD2145" t="b">
        <f t="shared" si="636"/>
        <v>1</v>
      </c>
    </row>
    <row r="2146" spans="1:30">
      <c r="A2146" s="58">
        <f t="shared" si="645"/>
        <v>2146</v>
      </c>
      <c r="B2146" s="55">
        <f t="shared" si="64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52">IF(E2146=F2146,"","NOT EQUAL")</f>
        <v/>
      </c>
      <c r="Q2146" s="45" t="str">
        <f>IF(ISNA(VLOOKUP(AC2146,#REF!,1)),"//","")</f>
        <v/>
      </c>
      <c r="R2146" s="45"/>
      <c r="S2146" s="43">
        <f t="shared" ref="S2146" si="65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5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6">B2146</f>
        <v>2098</v>
      </c>
      <c r="Z2146" t="str">
        <f t="shared" ref="Z2146" si="657">M2146</f>
        <v>ITM_FB02</v>
      </c>
      <c r="AA2146" s="177" t="str">
        <f>IF(ISNA(VLOOKUP(AC2146,Sheet2!J:J,1,0)),"//","")</f>
        <v/>
      </c>
      <c r="AC2146" s="113" t="str">
        <f t="shared" si="637"/>
        <v/>
      </c>
      <c r="AD2146" t="b">
        <f t="shared" si="636"/>
        <v>1</v>
      </c>
    </row>
    <row r="2147" spans="1:30">
      <c r="A2147" s="58">
        <f t="shared" si="645"/>
        <v>2147</v>
      </c>
      <c r="B2147" s="55">
        <f t="shared" si="64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58">IF(E2147=F2147,"","NOT EQUAL")</f>
        <v/>
      </c>
      <c r="Q2147" s="45" t="str">
        <f>IF(ISNA(VLOOKUP(AC2147,#REF!,1)),"//","")</f>
        <v/>
      </c>
      <c r="R2147" s="45"/>
      <c r="S2147" s="43">
        <f t="shared" ref="S2147:S2162" si="65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6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6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62">B2147</f>
        <v>2099</v>
      </c>
      <c r="Z2147" t="str">
        <f t="shared" ref="Z2147:Z2162" si="663">M2147</f>
        <v>ITM_FB03</v>
      </c>
      <c r="AA2147" s="177" t="str">
        <f>IF(ISNA(VLOOKUP(AC2147,Sheet2!J:J,1,0)),"//","")</f>
        <v/>
      </c>
      <c r="AC2147" s="113" t="str">
        <f t="shared" si="637"/>
        <v/>
      </c>
      <c r="AD2147" t="b">
        <f t="shared" si="636"/>
        <v>1</v>
      </c>
    </row>
    <row r="2148" spans="1:30">
      <c r="A2148" s="58">
        <f t="shared" si="645"/>
        <v>2148</v>
      </c>
      <c r="B2148" s="55">
        <f t="shared" si="64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58"/>
        <v/>
      </c>
      <c r="Q2148" s="45" t="str">
        <f>IF(ISNA(VLOOKUP(AC2148,#REF!,1)),"//","")</f>
        <v/>
      </c>
      <c r="R2148" s="45"/>
      <c r="S2148" s="43">
        <f t="shared" si="65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60"/>
        <v/>
      </c>
      <c r="X2148" s="25" t="str">
        <f t="shared" si="661"/>
        <v/>
      </c>
      <c r="Y2148" s="1">
        <f t="shared" si="662"/>
        <v>2100</v>
      </c>
      <c r="Z2148" t="str">
        <f t="shared" si="663"/>
        <v>ITM_FB04</v>
      </c>
      <c r="AA2148" s="177" t="str">
        <f>IF(ISNA(VLOOKUP(AC2148,Sheet2!J:J,1,0)),"//","")</f>
        <v/>
      </c>
      <c r="AC2148" s="113" t="str">
        <f t="shared" si="637"/>
        <v/>
      </c>
      <c r="AD2148" t="b">
        <f t="shared" si="636"/>
        <v>1</v>
      </c>
    </row>
    <row r="2149" spans="1:30">
      <c r="A2149" s="58">
        <f t="shared" si="645"/>
        <v>2149</v>
      </c>
      <c r="B2149" s="55">
        <f t="shared" si="64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58"/>
        <v/>
      </c>
      <c r="Q2149" s="45" t="str">
        <f>IF(ISNA(VLOOKUP(AC2149,#REF!,1)),"//","")</f>
        <v/>
      </c>
      <c r="R2149" s="45"/>
      <c r="S2149" s="43">
        <f t="shared" si="65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60"/>
        <v/>
      </c>
      <c r="X2149" s="25" t="str">
        <f t="shared" si="661"/>
        <v/>
      </c>
      <c r="Y2149" s="1">
        <f t="shared" si="662"/>
        <v>2101</v>
      </c>
      <c r="Z2149" t="str">
        <f t="shared" si="663"/>
        <v>ITM_FB05</v>
      </c>
      <c r="AA2149" s="177" t="str">
        <f>IF(ISNA(VLOOKUP(AC2149,Sheet2!J:J,1,0)),"//","")</f>
        <v/>
      </c>
      <c r="AC2149" s="113" t="str">
        <f t="shared" si="637"/>
        <v/>
      </c>
      <c r="AD2149" t="b">
        <f t="shared" si="636"/>
        <v>1</v>
      </c>
    </row>
    <row r="2150" spans="1:30">
      <c r="A2150" s="58">
        <f t="shared" si="645"/>
        <v>2150</v>
      </c>
      <c r="B2150" s="55">
        <f t="shared" si="64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58"/>
        <v/>
      </c>
      <c r="Q2150" s="45" t="str">
        <f>IF(ISNA(VLOOKUP(AC2150,#REF!,1)),"//","")</f>
        <v/>
      </c>
      <c r="R2150" s="45"/>
      <c r="S2150" s="43">
        <f t="shared" si="65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60"/>
        <v/>
      </c>
      <c r="X2150" s="25" t="str">
        <f t="shared" si="661"/>
        <v/>
      </c>
      <c r="Y2150" s="1">
        <f t="shared" si="662"/>
        <v>2102</v>
      </c>
      <c r="Z2150" t="str">
        <f t="shared" si="663"/>
        <v>ITM_FB06</v>
      </c>
      <c r="AA2150" s="177" t="str">
        <f>IF(ISNA(VLOOKUP(AC2150,Sheet2!J:J,1,0)),"//","")</f>
        <v/>
      </c>
      <c r="AC2150" s="113" t="str">
        <f t="shared" si="637"/>
        <v/>
      </c>
      <c r="AD2150" t="b">
        <f t="shared" si="636"/>
        <v>1</v>
      </c>
    </row>
    <row r="2151" spans="1:30">
      <c r="A2151" s="58">
        <f t="shared" si="645"/>
        <v>2151</v>
      </c>
      <c r="B2151" s="55">
        <f t="shared" si="64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58"/>
        <v/>
      </c>
      <c r="Q2151" s="45" t="str">
        <f>IF(ISNA(VLOOKUP(AC2151,#REF!,1)),"//","")</f>
        <v/>
      </c>
      <c r="R2151" s="45"/>
      <c r="S2151" s="43">
        <f t="shared" si="65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60"/>
        <v/>
      </c>
      <c r="X2151" s="25" t="str">
        <f t="shared" si="661"/>
        <v/>
      </c>
      <c r="Y2151" s="1">
        <f t="shared" si="662"/>
        <v>2103</v>
      </c>
      <c r="Z2151" t="str">
        <f t="shared" si="663"/>
        <v>ITM_FB07</v>
      </c>
      <c r="AA2151" s="177" t="str">
        <f>IF(ISNA(VLOOKUP(AC2151,Sheet2!J:J,1,0)),"//","")</f>
        <v/>
      </c>
      <c r="AC2151" s="113" t="str">
        <f t="shared" si="637"/>
        <v/>
      </c>
      <c r="AD2151" t="b">
        <f t="shared" si="636"/>
        <v>1</v>
      </c>
    </row>
    <row r="2152" spans="1:30">
      <c r="A2152" s="58">
        <f t="shared" si="645"/>
        <v>2152</v>
      </c>
      <c r="B2152" s="55">
        <f t="shared" si="64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58"/>
        <v/>
      </c>
      <c r="Q2152" s="45" t="str">
        <f>IF(ISNA(VLOOKUP(AC2152,#REF!,1)),"//","")</f>
        <v/>
      </c>
      <c r="R2152" s="45"/>
      <c r="S2152" s="43">
        <f t="shared" si="65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60"/>
        <v/>
      </c>
      <c r="X2152" s="25" t="str">
        <f t="shared" si="661"/>
        <v/>
      </c>
      <c r="Y2152" s="1">
        <f t="shared" si="662"/>
        <v>2104</v>
      </c>
      <c r="Z2152" t="str">
        <f t="shared" si="663"/>
        <v>ITM_FB08</v>
      </c>
      <c r="AA2152" s="177" t="str">
        <f>IF(ISNA(VLOOKUP(AC2152,Sheet2!J:J,1,0)),"//","")</f>
        <v/>
      </c>
      <c r="AC2152" s="113" t="str">
        <f t="shared" si="637"/>
        <v/>
      </c>
      <c r="AD2152" t="b">
        <f t="shared" si="636"/>
        <v>1</v>
      </c>
    </row>
    <row r="2153" spans="1:30">
      <c r="A2153" s="58">
        <f t="shared" si="645"/>
        <v>2153</v>
      </c>
      <c r="B2153" s="55">
        <f t="shared" si="64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58"/>
        <v/>
      </c>
      <c r="Q2153" s="45" t="str">
        <f>IF(ISNA(VLOOKUP(AC2153,#REF!,1)),"//","")</f>
        <v/>
      </c>
      <c r="R2153" s="45"/>
      <c r="S2153" s="43">
        <f t="shared" si="65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60"/>
        <v/>
      </c>
      <c r="X2153" s="25" t="str">
        <f t="shared" si="661"/>
        <v/>
      </c>
      <c r="Y2153" s="1">
        <f t="shared" si="662"/>
        <v>2105</v>
      </c>
      <c r="Z2153" t="str">
        <f t="shared" si="663"/>
        <v>ITM_FB09</v>
      </c>
      <c r="AA2153" s="177" t="str">
        <f>IF(ISNA(VLOOKUP(AC2153,Sheet2!J:J,1,0)),"//","")</f>
        <v/>
      </c>
      <c r="AC2153" s="113" t="str">
        <f t="shared" si="637"/>
        <v/>
      </c>
      <c r="AD2153" t="b">
        <f t="shared" si="636"/>
        <v>1</v>
      </c>
    </row>
    <row r="2154" spans="1:30">
      <c r="A2154" s="58">
        <f t="shared" si="645"/>
        <v>2154</v>
      </c>
      <c r="B2154" s="55">
        <f t="shared" si="64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58"/>
        <v/>
      </c>
      <c r="Q2154" s="45" t="str">
        <f>IF(ISNA(VLOOKUP(AC2154,#REF!,1)),"//","")</f>
        <v/>
      </c>
      <c r="R2154" s="45"/>
      <c r="S2154" s="43">
        <f t="shared" si="65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60"/>
        <v/>
      </c>
      <c r="X2154" s="25" t="str">
        <f t="shared" si="661"/>
        <v/>
      </c>
      <c r="Y2154" s="1">
        <f t="shared" si="662"/>
        <v>2106</v>
      </c>
      <c r="Z2154" t="str">
        <f t="shared" si="663"/>
        <v>ITM_FB10</v>
      </c>
      <c r="AA2154" s="177" t="str">
        <f>IF(ISNA(VLOOKUP(AC2154,Sheet2!J:J,1,0)),"//","")</f>
        <v/>
      </c>
      <c r="AC2154" s="113" t="str">
        <f t="shared" si="637"/>
        <v/>
      </c>
      <c r="AD2154" t="b">
        <f t="shared" ref="AD2154:AD2217" si="664">X2154=AC2154</f>
        <v>1</v>
      </c>
    </row>
    <row r="2155" spans="1:30">
      <c r="A2155" s="58">
        <f t="shared" si="645"/>
        <v>2155</v>
      </c>
      <c r="B2155" s="55">
        <f t="shared" si="64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58"/>
        <v/>
      </c>
      <c r="Q2155" s="45" t="str">
        <f>IF(ISNA(VLOOKUP(AC2155,#REF!,1)),"//","")</f>
        <v/>
      </c>
      <c r="R2155" s="45"/>
      <c r="S2155" s="43">
        <f t="shared" si="65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60"/>
        <v/>
      </c>
      <c r="X2155" s="25" t="str">
        <f t="shared" si="661"/>
        <v/>
      </c>
      <c r="Y2155" s="1">
        <f t="shared" si="662"/>
        <v>2107</v>
      </c>
      <c r="Z2155" t="str">
        <f t="shared" si="663"/>
        <v>ITM_FB11</v>
      </c>
      <c r="AA2155" s="177" t="str">
        <f>IF(ISNA(VLOOKUP(AC2155,Sheet2!J:J,1,0)),"//","")</f>
        <v/>
      </c>
      <c r="AC2155" s="113" t="str">
        <f t="shared" si="637"/>
        <v/>
      </c>
      <c r="AD2155" t="b">
        <f t="shared" si="664"/>
        <v>1</v>
      </c>
    </row>
    <row r="2156" spans="1:30">
      <c r="A2156" s="58">
        <f t="shared" si="645"/>
        <v>2156</v>
      </c>
      <c r="B2156" s="55">
        <f t="shared" si="64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58"/>
        <v/>
      </c>
      <c r="Q2156" s="45" t="str">
        <f>IF(ISNA(VLOOKUP(AC2156,#REF!,1)),"//","")</f>
        <v/>
      </c>
      <c r="R2156" s="45"/>
      <c r="S2156" s="43">
        <f t="shared" si="65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60"/>
        <v/>
      </c>
      <c r="X2156" s="25" t="str">
        <f t="shared" si="661"/>
        <v/>
      </c>
      <c r="Y2156" s="1">
        <f t="shared" si="662"/>
        <v>2108</v>
      </c>
      <c r="Z2156" t="str">
        <f t="shared" si="663"/>
        <v>ITM_FB12</v>
      </c>
      <c r="AA2156" s="177" t="str">
        <f>IF(ISNA(VLOOKUP(AC2156,Sheet2!J:J,1,0)),"//","")</f>
        <v/>
      </c>
      <c r="AC2156" s="113" t="str">
        <f t="shared" si="637"/>
        <v/>
      </c>
      <c r="AD2156" t="b">
        <f t="shared" si="664"/>
        <v>1</v>
      </c>
    </row>
    <row r="2157" spans="1:30">
      <c r="A2157" s="58">
        <f t="shared" si="645"/>
        <v>2157</v>
      </c>
      <c r="B2157" s="55">
        <f t="shared" si="64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58"/>
        <v/>
      </c>
      <c r="Q2157" s="45" t="str">
        <f>IF(ISNA(VLOOKUP(AC2157,#REF!,1)),"//","")</f>
        <v/>
      </c>
      <c r="R2157" s="45"/>
      <c r="S2157" s="43">
        <f t="shared" si="65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60"/>
        <v/>
      </c>
      <c r="X2157" s="25" t="str">
        <f t="shared" si="661"/>
        <v/>
      </c>
      <c r="Y2157" s="1">
        <f t="shared" si="662"/>
        <v>2109</v>
      </c>
      <c r="Z2157" t="str">
        <f t="shared" si="663"/>
        <v>ITM_FB13</v>
      </c>
      <c r="AA2157" s="177" t="str">
        <f>IF(ISNA(VLOOKUP(AC2157,Sheet2!J:J,1,0)),"//","")</f>
        <v/>
      </c>
      <c r="AC2157" s="113" t="str">
        <f t="shared" si="637"/>
        <v/>
      </c>
      <c r="AD2157" t="b">
        <f t="shared" si="664"/>
        <v>1</v>
      </c>
    </row>
    <row r="2158" spans="1:30">
      <c r="A2158" s="58">
        <f t="shared" si="645"/>
        <v>2158</v>
      </c>
      <c r="B2158" s="55">
        <f t="shared" si="64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58"/>
        <v/>
      </c>
      <c r="Q2158" s="45" t="str">
        <f>IF(ISNA(VLOOKUP(AC2158,#REF!,1)),"//","")</f>
        <v/>
      </c>
      <c r="R2158" s="45"/>
      <c r="S2158" s="43">
        <f t="shared" si="65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60"/>
        <v/>
      </c>
      <c r="X2158" s="25" t="str">
        <f t="shared" si="661"/>
        <v/>
      </c>
      <c r="Y2158" s="1">
        <f t="shared" si="662"/>
        <v>2110</v>
      </c>
      <c r="Z2158" t="str">
        <f t="shared" si="663"/>
        <v>ITM_FB14</v>
      </c>
      <c r="AA2158" s="177" t="str">
        <f>IF(ISNA(VLOOKUP(AC2158,Sheet2!J:J,1,0)),"//","")</f>
        <v/>
      </c>
      <c r="AC2158" s="113" t="str">
        <f t="shared" si="637"/>
        <v/>
      </c>
      <c r="AD2158" t="b">
        <f t="shared" si="664"/>
        <v>1</v>
      </c>
    </row>
    <row r="2159" spans="1:30">
      <c r="A2159" s="58">
        <f t="shared" si="645"/>
        <v>2159</v>
      </c>
      <c r="B2159" s="55">
        <f t="shared" si="64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58"/>
        <v/>
      </c>
      <c r="Q2159" s="45" t="str">
        <f>IF(ISNA(VLOOKUP(AC2159,#REF!,1)),"//","")</f>
        <v/>
      </c>
      <c r="R2159" s="45"/>
      <c r="S2159" s="43">
        <f t="shared" si="65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60"/>
        <v/>
      </c>
      <c r="X2159" s="25" t="str">
        <f t="shared" si="661"/>
        <v/>
      </c>
      <c r="Y2159" s="1">
        <f t="shared" si="662"/>
        <v>2111</v>
      </c>
      <c r="Z2159" t="str">
        <f t="shared" si="663"/>
        <v>ITM_FB15</v>
      </c>
      <c r="AA2159" s="177" t="str">
        <f>IF(ISNA(VLOOKUP(AC2159,Sheet2!J:J,1,0)),"//","")</f>
        <v/>
      </c>
      <c r="AC2159" s="113" t="str">
        <f t="shared" si="637"/>
        <v/>
      </c>
      <c r="AD2159" t="b">
        <f t="shared" si="664"/>
        <v>1</v>
      </c>
    </row>
    <row r="2160" spans="1:30">
      <c r="A2160" s="58">
        <f t="shared" si="645"/>
        <v>2160</v>
      </c>
      <c r="B2160" s="55">
        <f t="shared" si="64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58"/>
        <v/>
      </c>
      <c r="Q2160" s="45" t="str">
        <f>IF(ISNA(VLOOKUP(AC2160,#REF!,1)),"//","")</f>
        <v/>
      </c>
      <c r="R2160" s="45"/>
      <c r="S2160" s="43">
        <f t="shared" si="65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60"/>
        <v/>
      </c>
      <c r="X2160" s="25" t="str">
        <f t="shared" si="661"/>
        <v/>
      </c>
      <c r="Y2160" s="1">
        <f t="shared" si="662"/>
        <v>2112</v>
      </c>
      <c r="Z2160" t="str">
        <f t="shared" si="663"/>
        <v>ITM_FB16</v>
      </c>
      <c r="AA2160" s="177" t="str">
        <f>IF(ISNA(VLOOKUP(AC2160,Sheet2!J:J,1,0)),"//","")</f>
        <v/>
      </c>
      <c r="AC2160" s="113" t="str">
        <f t="shared" si="637"/>
        <v/>
      </c>
      <c r="AD2160" t="b">
        <f t="shared" si="664"/>
        <v>1</v>
      </c>
    </row>
    <row r="2161" spans="1:30">
      <c r="A2161" s="58">
        <f t="shared" si="645"/>
        <v>2161</v>
      </c>
      <c r="B2161" s="55">
        <f t="shared" si="64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58"/>
        <v/>
      </c>
      <c r="Q2161" s="45" t="str">
        <f>IF(ISNA(VLOOKUP(AC2161,#REF!,1)),"//","")</f>
        <v/>
      </c>
      <c r="R2161" s="45"/>
      <c r="S2161" s="43">
        <f t="shared" si="65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60"/>
        <v/>
      </c>
      <c r="X2161" s="25" t="str">
        <f t="shared" si="661"/>
        <v/>
      </c>
      <c r="Y2161" s="1">
        <f t="shared" si="662"/>
        <v>2113</v>
      </c>
      <c r="Z2161" t="str">
        <f t="shared" si="663"/>
        <v>ITM_FB17</v>
      </c>
      <c r="AA2161" s="177" t="str">
        <f>IF(ISNA(VLOOKUP(AC2161,Sheet2!J:J,1,0)),"//","")</f>
        <v/>
      </c>
      <c r="AC2161" s="113" t="str">
        <f t="shared" si="637"/>
        <v/>
      </c>
      <c r="AD2161" t="b">
        <f t="shared" si="664"/>
        <v>1</v>
      </c>
    </row>
    <row r="2162" spans="1:30">
      <c r="A2162" s="58">
        <f t="shared" si="645"/>
        <v>2162</v>
      </c>
      <c r="B2162" s="55">
        <f t="shared" si="64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58"/>
        <v/>
      </c>
      <c r="Q2162" s="45" t="str">
        <f>IF(ISNA(VLOOKUP(AC2162,#REF!,1)),"//","")</f>
        <v/>
      </c>
      <c r="R2162" s="45"/>
      <c r="S2162" s="43">
        <f t="shared" si="65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60"/>
        <v/>
      </c>
      <c r="X2162" s="25" t="str">
        <f t="shared" si="661"/>
        <v/>
      </c>
      <c r="Y2162" s="1">
        <f t="shared" si="662"/>
        <v>2114</v>
      </c>
      <c r="Z2162" t="str">
        <f t="shared" si="663"/>
        <v>ITM_FB18</v>
      </c>
      <c r="AA2162" s="177" t="str">
        <f>IF(ISNA(VLOOKUP(AC2162,Sheet2!J:J,1,0)),"//","")</f>
        <v/>
      </c>
      <c r="AC2162" s="113" t="str">
        <f t="shared" ref="AC2162:AC2225" si="66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4"/>
        <v>1</v>
      </c>
    </row>
    <row r="2163" spans="1:30">
      <c r="A2163" s="58">
        <f t="shared" si="645"/>
        <v>2163</v>
      </c>
      <c r="B2163" s="55">
        <f t="shared" si="64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66">IF(E2163=F2163,"","NOT EQUAL")</f>
        <v/>
      </c>
      <c r="Q2163" s="45" t="str">
        <f>IF(ISNA(VLOOKUP(AC2163,#REF!,1)),"//","")</f>
        <v/>
      </c>
      <c r="R2163" s="45"/>
      <c r="S2163" s="43">
        <f t="shared" ref="S2163:S2208" si="66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6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70">B2163</f>
        <v>2115</v>
      </c>
      <c r="Z2163" t="str">
        <f t="shared" ref="Z2163:Z2208" si="671">M2163</f>
        <v>ITM_FB19</v>
      </c>
      <c r="AA2163" s="177" t="str">
        <f>IF(ISNA(VLOOKUP(AC2163,Sheet2!J:J,1,0)),"//","")</f>
        <v/>
      </c>
      <c r="AC2163" s="113" t="str">
        <f t="shared" si="665"/>
        <v/>
      </c>
      <c r="AD2163" t="b">
        <f t="shared" si="664"/>
        <v>1</v>
      </c>
    </row>
    <row r="2164" spans="1:30">
      <c r="A2164" s="58">
        <f t="shared" si="645"/>
        <v>2164</v>
      </c>
      <c r="B2164" s="55">
        <f t="shared" si="64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66"/>
        <v/>
      </c>
      <c r="Q2164" s="45" t="str">
        <f>IF(ISNA(VLOOKUP(AC2164,#REF!,1)),"//","")</f>
        <v/>
      </c>
      <c r="R2164" s="45"/>
      <c r="S2164" s="43">
        <f t="shared" si="66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68"/>
        <v/>
      </c>
      <c r="X2164" s="25" t="str">
        <f t="shared" si="669"/>
        <v/>
      </c>
      <c r="Y2164" s="1">
        <f t="shared" si="670"/>
        <v>2116</v>
      </c>
      <c r="Z2164" t="str">
        <f t="shared" si="671"/>
        <v>ITM_FB20</v>
      </c>
      <c r="AA2164" s="177" t="str">
        <f>IF(ISNA(VLOOKUP(AC2164,Sheet2!J:J,1,0)),"//","")</f>
        <v/>
      </c>
      <c r="AC2164" s="113" t="str">
        <f t="shared" si="665"/>
        <v/>
      </c>
      <c r="AD2164" t="b">
        <f t="shared" si="664"/>
        <v>1</v>
      </c>
    </row>
    <row r="2165" spans="1:30">
      <c r="A2165" s="58">
        <f t="shared" si="645"/>
        <v>2165</v>
      </c>
      <c r="B2165" s="55">
        <f t="shared" si="64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66"/>
        <v/>
      </c>
      <c r="Q2165" s="45" t="str">
        <f>IF(ISNA(VLOOKUP(AC2165,#REF!,1)),"//","")</f>
        <v/>
      </c>
      <c r="R2165" s="45"/>
      <c r="S2165" s="43">
        <f t="shared" si="66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68"/>
        <v/>
      </c>
      <c r="X2165" s="25" t="str">
        <f t="shared" si="669"/>
        <v/>
      </c>
      <c r="Y2165" s="1">
        <f t="shared" si="670"/>
        <v>2117</v>
      </c>
      <c r="Z2165" t="str">
        <f t="shared" si="671"/>
        <v>ITM_FB21</v>
      </c>
      <c r="AA2165" s="177" t="str">
        <f>IF(ISNA(VLOOKUP(AC2165,Sheet2!J:J,1,0)),"//","")</f>
        <v/>
      </c>
      <c r="AC2165" s="113" t="str">
        <f t="shared" si="665"/>
        <v/>
      </c>
      <c r="AD2165" t="b">
        <f t="shared" si="664"/>
        <v>1</v>
      </c>
    </row>
    <row r="2166" spans="1:30">
      <c r="A2166" s="58">
        <f t="shared" si="645"/>
        <v>2166</v>
      </c>
      <c r="B2166" s="55">
        <f t="shared" si="64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66"/>
        <v/>
      </c>
      <c r="Q2166" s="45" t="str">
        <f>IF(ISNA(VLOOKUP(AC2166,#REF!,1)),"//","")</f>
        <v/>
      </c>
      <c r="R2166" s="45"/>
      <c r="S2166" s="43">
        <f t="shared" si="66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68"/>
        <v/>
      </c>
      <c r="X2166" s="25" t="str">
        <f t="shared" si="669"/>
        <v/>
      </c>
      <c r="Y2166" s="1">
        <f t="shared" si="670"/>
        <v>2118</v>
      </c>
      <c r="Z2166" t="str">
        <f t="shared" si="671"/>
        <v>ITM_FB22</v>
      </c>
      <c r="AA2166" s="177" t="str">
        <f>IF(ISNA(VLOOKUP(AC2166,Sheet2!J:J,1,0)),"//","")</f>
        <v/>
      </c>
      <c r="AC2166" s="113" t="str">
        <f t="shared" si="665"/>
        <v/>
      </c>
      <c r="AD2166" t="b">
        <f t="shared" si="664"/>
        <v>1</v>
      </c>
    </row>
    <row r="2167" spans="1:30">
      <c r="A2167" s="58">
        <f t="shared" si="645"/>
        <v>2167</v>
      </c>
      <c r="B2167" s="55">
        <f t="shared" si="64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66"/>
        <v/>
      </c>
      <c r="Q2167" s="45" t="str">
        <f>IF(ISNA(VLOOKUP(AC2167,#REF!,1)),"//","")</f>
        <v/>
      </c>
      <c r="R2167" s="45"/>
      <c r="S2167" s="43">
        <f t="shared" si="66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68"/>
        <v/>
      </c>
      <c r="X2167" s="25" t="str">
        <f t="shared" si="669"/>
        <v/>
      </c>
      <c r="Y2167" s="1">
        <f t="shared" si="670"/>
        <v>2119</v>
      </c>
      <c r="Z2167" t="str">
        <f t="shared" si="671"/>
        <v>ITM_FB23</v>
      </c>
      <c r="AA2167" s="177" t="str">
        <f>IF(ISNA(VLOOKUP(AC2167,Sheet2!J:J,1,0)),"//","")</f>
        <v/>
      </c>
      <c r="AC2167" s="113" t="str">
        <f t="shared" si="665"/>
        <v/>
      </c>
      <c r="AD2167" t="b">
        <f t="shared" si="664"/>
        <v>1</v>
      </c>
    </row>
    <row r="2168" spans="1:30">
      <c r="A2168" s="58">
        <f t="shared" si="645"/>
        <v>2168</v>
      </c>
      <c r="B2168" s="55">
        <f t="shared" si="64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66"/>
        <v/>
      </c>
      <c r="Q2168" s="45" t="str">
        <f>IF(ISNA(VLOOKUP(AC2168,#REF!,1)),"//","")</f>
        <v/>
      </c>
      <c r="R2168" s="45"/>
      <c r="S2168" s="43">
        <f t="shared" si="66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68"/>
        <v/>
      </c>
      <c r="X2168" s="25" t="str">
        <f t="shared" si="669"/>
        <v/>
      </c>
      <c r="Y2168" s="1">
        <f t="shared" si="670"/>
        <v>2120</v>
      </c>
      <c r="Z2168" t="str">
        <f t="shared" si="671"/>
        <v>ITM_FB24</v>
      </c>
      <c r="AA2168" s="177" t="str">
        <f>IF(ISNA(VLOOKUP(AC2168,Sheet2!J:J,1,0)),"//","")</f>
        <v/>
      </c>
      <c r="AC2168" s="113" t="str">
        <f t="shared" si="665"/>
        <v/>
      </c>
      <c r="AD2168" t="b">
        <f t="shared" si="664"/>
        <v>1</v>
      </c>
    </row>
    <row r="2169" spans="1:30">
      <c r="A2169" s="58">
        <f t="shared" si="645"/>
        <v>2169</v>
      </c>
      <c r="B2169" s="55">
        <f t="shared" si="64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66"/>
        <v/>
      </c>
      <c r="Q2169" s="45" t="str">
        <f>IF(ISNA(VLOOKUP(AC2169,#REF!,1)),"//","")</f>
        <v/>
      </c>
      <c r="R2169" s="45"/>
      <c r="S2169" s="43">
        <f t="shared" si="66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68"/>
        <v/>
      </c>
      <c r="X2169" s="25" t="str">
        <f t="shared" si="669"/>
        <v/>
      </c>
      <c r="Y2169" s="1">
        <f t="shared" si="670"/>
        <v>2121</v>
      </c>
      <c r="Z2169" t="str">
        <f t="shared" si="671"/>
        <v>ITM_FB25</v>
      </c>
      <c r="AA2169" s="177" t="str">
        <f>IF(ISNA(VLOOKUP(AC2169,Sheet2!J:J,1,0)),"//","")</f>
        <v/>
      </c>
      <c r="AC2169" s="113" t="str">
        <f t="shared" si="665"/>
        <v/>
      </c>
      <c r="AD2169" t="b">
        <f t="shared" si="664"/>
        <v>1</v>
      </c>
    </row>
    <row r="2170" spans="1:30">
      <c r="A2170" s="58">
        <f t="shared" si="645"/>
        <v>2170</v>
      </c>
      <c r="B2170" s="55">
        <f t="shared" si="64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66"/>
        <v/>
      </c>
      <c r="Q2170" s="45" t="str">
        <f>IF(ISNA(VLOOKUP(AC2170,#REF!,1)),"//","")</f>
        <v/>
      </c>
      <c r="R2170" s="45"/>
      <c r="S2170" s="43">
        <f t="shared" si="66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68"/>
        <v/>
      </c>
      <c r="X2170" s="25" t="str">
        <f t="shared" si="669"/>
        <v/>
      </c>
      <c r="Y2170" s="1">
        <f t="shared" si="670"/>
        <v>2122</v>
      </c>
      <c r="Z2170" t="str">
        <f t="shared" si="671"/>
        <v>ITM_FB26</v>
      </c>
      <c r="AA2170" s="177" t="str">
        <f>IF(ISNA(VLOOKUP(AC2170,Sheet2!J:J,1,0)),"//","")</f>
        <v/>
      </c>
      <c r="AC2170" s="113" t="str">
        <f t="shared" si="665"/>
        <v/>
      </c>
      <c r="AD2170" t="b">
        <f t="shared" si="664"/>
        <v>1</v>
      </c>
    </row>
    <row r="2171" spans="1:30">
      <c r="A2171" s="58">
        <f t="shared" si="645"/>
        <v>2171</v>
      </c>
      <c r="B2171" s="55">
        <f t="shared" si="64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66"/>
        <v/>
      </c>
      <c r="Q2171" s="45" t="str">
        <f>IF(ISNA(VLOOKUP(AC2171,#REF!,1)),"//","")</f>
        <v/>
      </c>
      <c r="R2171" s="45"/>
      <c r="S2171" s="43">
        <f t="shared" si="66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68"/>
        <v/>
      </c>
      <c r="X2171" s="25" t="str">
        <f t="shared" si="669"/>
        <v/>
      </c>
      <c r="Y2171" s="1">
        <f t="shared" si="670"/>
        <v>2123</v>
      </c>
      <c r="Z2171" t="str">
        <f t="shared" si="671"/>
        <v>ITM_FB27</v>
      </c>
      <c r="AA2171" s="177" t="str">
        <f>IF(ISNA(VLOOKUP(AC2171,Sheet2!J:J,1,0)),"//","")</f>
        <v/>
      </c>
      <c r="AC2171" s="113" t="str">
        <f t="shared" si="665"/>
        <v/>
      </c>
      <c r="AD2171" t="b">
        <f t="shared" si="664"/>
        <v>1</v>
      </c>
    </row>
    <row r="2172" spans="1:30">
      <c r="A2172" s="58">
        <f t="shared" si="645"/>
        <v>2172</v>
      </c>
      <c r="B2172" s="55">
        <f t="shared" si="64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66"/>
        <v/>
      </c>
      <c r="Q2172" s="45" t="str">
        <f>IF(ISNA(VLOOKUP(AC2172,#REF!,1)),"//","")</f>
        <v/>
      </c>
      <c r="R2172" s="45"/>
      <c r="S2172" s="43">
        <f t="shared" si="66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68"/>
        <v/>
      </c>
      <c r="X2172" s="25" t="str">
        <f t="shared" si="669"/>
        <v/>
      </c>
      <c r="Y2172" s="1">
        <f t="shared" si="670"/>
        <v>2124</v>
      </c>
      <c r="Z2172" t="str">
        <f t="shared" si="671"/>
        <v>ITM_FB28</v>
      </c>
      <c r="AA2172" s="177" t="str">
        <f>IF(ISNA(VLOOKUP(AC2172,Sheet2!J:J,1,0)),"//","")</f>
        <v/>
      </c>
      <c r="AC2172" s="113" t="str">
        <f t="shared" si="665"/>
        <v/>
      </c>
      <c r="AD2172" t="b">
        <f t="shared" si="664"/>
        <v>1</v>
      </c>
    </row>
    <row r="2173" spans="1:30">
      <c r="A2173" s="58">
        <f t="shared" si="645"/>
        <v>2173</v>
      </c>
      <c r="B2173" s="55">
        <f t="shared" si="64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66"/>
        <v/>
      </c>
      <c r="Q2173" s="45" t="str">
        <f>IF(ISNA(VLOOKUP(AC2173,#REF!,1)),"//","")</f>
        <v/>
      </c>
      <c r="R2173" s="45"/>
      <c r="S2173" s="43">
        <f t="shared" si="66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68"/>
        <v/>
      </c>
      <c r="X2173" s="25" t="str">
        <f t="shared" si="669"/>
        <v/>
      </c>
      <c r="Y2173" s="1">
        <f t="shared" si="670"/>
        <v>2125</v>
      </c>
      <c r="Z2173" t="str">
        <f t="shared" si="671"/>
        <v>ITM_FB29</v>
      </c>
      <c r="AA2173" s="177" t="str">
        <f>IF(ISNA(VLOOKUP(AC2173,Sheet2!J:J,1,0)),"//","")</f>
        <v/>
      </c>
      <c r="AC2173" s="113" t="str">
        <f t="shared" si="665"/>
        <v/>
      </c>
      <c r="AD2173" t="b">
        <f t="shared" si="664"/>
        <v>1</v>
      </c>
    </row>
    <row r="2174" spans="1:30">
      <c r="A2174" s="58">
        <f t="shared" si="645"/>
        <v>2174</v>
      </c>
      <c r="B2174" s="55">
        <f t="shared" si="64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66"/>
        <v/>
      </c>
      <c r="Q2174" s="45" t="str">
        <f>IF(ISNA(VLOOKUP(AC2174,#REF!,1)),"//","")</f>
        <v/>
      </c>
      <c r="R2174" s="45"/>
      <c r="S2174" s="43">
        <f t="shared" si="66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68"/>
        <v/>
      </c>
      <c r="X2174" s="25" t="str">
        <f t="shared" si="669"/>
        <v/>
      </c>
      <c r="Y2174" s="1">
        <f t="shared" si="670"/>
        <v>2126</v>
      </c>
      <c r="Z2174" t="str">
        <f t="shared" si="671"/>
        <v>ITM_FB30</v>
      </c>
      <c r="AA2174" s="177" t="str">
        <f>IF(ISNA(VLOOKUP(AC2174,Sheet2!J:J,1,0)),"//","")</f>
        <v/>
      </c>
      <c r="AC2174" s="113" t="str">
        <f t="shared" si="665"/>
        <v/>
      </c>
      <c r="AD2174" t="b">
        <f t="shared" si="664"/>
        <v>1</v>
      </c>
    </row>
    <row r="2175" spans="1:30">
      <c r="A2175" s="58">
        <f t="shared" si="645"/>
        <v>2175</v>
      </c>
      <c r="B2175" s="55">
        <f t="shared" si="64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66"/>
        <v/>
      </c>
      <c r="Q2175" s="45" t="str">
        <f>IF(ISNA(VLOOKUP(AC2175,#REF!,1)),"//","")</f>
        <v/>
      </c>
      <c r="R2175" s="45"/>
      <c r="S2175" s="43">
        <f t="shared" si="66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68"/>
        <v/>
      </c>
      <c r="X2175" s="25" t="str">
        <f t="shared" si="669"/>
        <v/>
      </c>
      <c r="Y2175" s="1">
        <f t="shared" si="670"/>
        <v>2127</v>
      </c>
      <c r="Z2175" t="str">
        <f t="shared" si="671"/>
        <v>ITM_FB31</v>
      </c>
      <c r="AA2175" s="177" t="str">
        <f>IF(ISNA(VLOOKUP(AC2175,Sheet2!J:J,1,0)),"//","")</f>
        <v/>
      </c>
      <c r="AC2175" s="113" t="str">
        <f t="shared" si="665"/>
        <v/>
      </c>
      <c r="AD2175" t="b">
        <f t="shared" si="664"/>
        <v>1</v>
      </c>
    </row>
    <row r="2176" spans="1:30">
      <c r="A2176" s="58">
        <f t="shared" si="645"/>
        <v>2176</v>
      </c>
      <c r="B2176" s="55">
        <f t="shared" si="64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66"/>
        <v/>
      </c>
      <c r="Q2176" s="45" t="str">
        <f>IF(ISNA(VLOOKUP(AC2176,#REF!,1)),"//","")</f>
        <v/>
      </c>
      <c r="R2176" s="45"/>
      <c r="S2176" s="43">
        <f t="shared" si="66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68"/>
        <v/>
      </c>
      <c r="X2176" s="25" t="str">
        <f t="shared" si="669"/>
        <v/>
      </c>
      <c r="Y2176" s="1">
        <f t="shared" si="670"/>
        <v>2128</v>
      </c>
      <c r="Z2176" t="str">
        <f t="shared" si="671"/>
        <v>ITM_FB32</v>
      </c>
      <c r="AA2176" s="177" t="str">
        <f>IF(ISNA(VLOOKUP(AC2176,Sheet2!J:J,1,0)),"//","")</f>
        <v/>
      </c>
      <c r="AC2176" s="113" t="str">
        <f t="shared" si="665"/>
        <v/>
      </c>
      <c r="AD2176" t="b">
        <f t="shared" si="664"/>
        <v>1</v>
      </c>
    </row>
    <row r="2177" spans="1:30">
      <c r="A2177" s="58">
        <f t="shared" si="645"/>
        <v>2177</v>
      </c>
      <c r="B2177" s="55">
        <f t="shared" si="64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66"/>
        <v/>
      </c>
      <c r="Q2177" s="45" t="str">
        <f>IF(ISNA(VLOOKUP(AC2177,#REF!,1)),"//","")</f>
        <v/>
      </c>
      <c r="R2177" s="45"/>
      <c r="S2177" s="43">
        <f t="shared" si="66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68"/>
        <v/>
      </c>
      <c r="X2177" s="25" t="str">
        <f t="shared" si="669"/>
        <v/>
      </c>
      <c r="Y2177" s="1">
        <f t="shared" si="670"/>
        <v>2129</v>
      </c>
      <c r="Z2177" t="str">
        <f t="shared" si="671"/>
        <v>ITM_FB33</v>
      </c>
      <c r="AA2177" s="177" t="str">
        <f>IF(ISNA(VLOOKUP(AC2177,Sheet2!J:J,1,0)),"//","")</f>
        <v/>
      </c>
      <c r="AC2177" s="113" t="str">
        <f t="shared" si="665"/>
        <v/>
      </c>
      <c r="AD2177" t="b">
        <f t="shared" si="664"/>
        <v>1</v>
      </c>
    </row>
    <row r="2178" spans="1:30">
      <c r="A2178" s="58">
        <f t="shared" si="645"/>
        <v>2178</v>
      </c>
      <c r="B2178" s="55">
        <f t="shared" si="64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66"/>
        <v/>
      </c>
      <c r="Q2178" s="45" t="str">
        <f>IF(ISNA(VLOOKUP(AC2178,#REF!,1)),"//","")</f>
        <v/>
      </c>
      <c r="R2178" s="45"/>
      <c r="S2178" s="43">
        <f t="shared" si="66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68"/>
        <v/>
      </c>
      <c r="X2178" s="25" t="str">
        <f t="shared" si="669"/>
        <v/>
      </c>
      <c r="Y2178" s="1">
        <f t="shared" si="670"/>
        <v>2130</v>
      </c>
      <c r="Z2178" t="str">
        <f t="shared" si="671"/>
        <v>ITM_FB34</v>
      </c>
      <c r="AA2178" s="177" t="str">
        <f>IF(ISNA(VLOOKUP(AC2178,Sheet2!J:J,1,0)),"//","")</f>
        <v/>
      </c>
      <c r="AC2178" s="113" t="str">
        <f t="shared" si="665"/>
        <v/>
      </c>
      <c r="AD2178" t="b">
        <f t="shared" si="664"/>
        <v>1</v>
      </c>
    </row>
    <row r="2179" spans="1:30">
      <c r="A2179" s="58">
        <f t="shared" si="645"/>
        <v>2179</v>
      </c>
      <c r="B2179" s="55">
        <f t="shared" si="64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66"/>
        <v/>
      </c>
      <c r="Q2179" s="45" t="str">
        <f>IF(ISNA(VLOOKUP(AC2179,#REF!,1)),"//","")</f>
        <v/>
      </c>
      <c r="R2179" s="45"/>
      <c r="S2179" s="43">
        <f t="shared" si="66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68"/>
        <v/>
      </c>
      <c r="X2179" s="25" t="str">
        <f t="shared" si="669"/>
        <v/>
      </c>
      <c r="Y2179" s="1">
        <f t="shared" si="670"/>
        <v>2131</v>
      </c>
      <c r="Z2179" t="str">
        <f t="shared" si="671"/>
        <v>ITM_FB35</v>
      </c>
      <c r="AA2179" s="177" t="str">
        <f>IF(ISNA(VLOOKUP(AC2179,Sheet2!J:J,1,0)),"//","")</f>
        <v/>
      </c>
      <c r="AC2179" s="113" t="str">
        <f t="shared" si="665"/>
        <v/>
      </c>
      <c r="AD2179" t="b">
        <f t="shared" si="664"/>
        <v>1</v>
      </c>
    </row>
    <row r="2180" spans="1:30">
      <c r="A2180" s="58">
        <f t="shared" si="645"/>
        <v>2180</v>
      </c>
      <c r="B2180" s="55">
        <f t="shared" si="64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66"/>
        <v/>
      </c>
      <c r="Q2180" s="45" t="str">
        <f>IF(ISNA(VLOOKUP(AC2180,#REF!,1)),"//","")</f>
        <v/>
      </c>
      <c r="R2180" s="45"/>
      <c r="S2180" s="43">
        <f t="shared" si="66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68"/>
        <v/>
      </c>
      <c r="X2180" s="25" t="str">
        <f t="shared" si="669"/>
        <v/>
      </c>
      <c r="Y2180" s="1">
        <f t="shared" si="670"/>
        <v>2132</v>
      </c>
      <c r="Z2180" t="str">
        <f t="shared" si="671"/>
        <v>ITM_FB36</v>
      </c>
      <c r="AA2180" s="177" t="str">
        <f>IF(ISNA(VLOOKUP(AC2180,Sheet2!J:J,1,0)),"//","")</f>
        <v/>
      </c>
      <c r="AC2180" s="113" t="str">
        <f t="shared" si="665"/>
        <v/>
      </c>
      <c r="AD2180" t="b">
        <f t="shared" si="664"/>
        <v>1</v>
      </c>
    </row>
    <row r="2181" spans="1:30">
      <c r="A2181" s="58">
        <f t="shared" si="645"/>
        <v>2181</v>
      </c>
      <c r="B2181" s="55">
        <f t="shared" si="64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66"/>
        <v/>
      </c>
      <c r="Q2181" s="45" t="str">
        <f>IF(ISNA(VLOOKUP(AC2181,#REF!,1)),"//","")</f>
        <v/>
      </c>
      <c r="R2181" s="45"/>
      <c r="S2181" s="43">
        <f t="shared" si="66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68"/>
        <v/>
      </c>
      <c r="X2181" s="25" t="str">
        <f t="shared" si="669"/>
        <v/>
      </c>
      <c r="Y2181" s="1">
        <f t="shared" si="670"/>
        <v>2133</v>
      </c>
      <c r="Z2181" t="str">
        <f t="shared" si="671"/>
        <v>ITM_FB37</v>
      </c>
      <c r="AA2181" s="177" t="str">
        <f>IF(ISNA(VLOOKUP(AC2181,Sheet2!J:J,1,0)),"//","")</f>
        <v/>
      </c>
      <c r="AC2181" s="113" t="str">
        <f t="shared" si="665"/>
        <v/>
      </c>
      <c r="AD2181" t="b">
        <f t="shared" si="664"/>
        <v>1</v>
      </c>
    </row>
    <row r="2182" spans="1:30">
      <c r="A2182" s="58">
        <f t="shared" si="645"/>
        <v>2182</v>
      </c>
      <c r="B2182" s="55">
        <f t="shared" si="64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66"/>
        <v/>
      </c>
      <c r="Q2182" s="45" t="str">
        <f>IF(ISNA(VLOOKUP(AC2182,#REF!,1)),"//","")</f>
        <v/>
      </c>
      <c r="R2182" s="45"/>
      <c r="S2182" s="43">
        <f t="shared" si="66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68"/>
        <v/>
      </c>
      <c r="X2182" s="25" t="str">
        <f t="shared" si="669"/>
        <v/>
      </c>
      <c r="Y2182" s="1">
        <f t="shared" si="670"/>
        <v>2134</v>
      </c>
      <c r="Z2182" t="str">
        <f t="shared" si="671"/>
        <v>ITM_FB38</v>
      </c>
      <c r="AA2182" s="177" t="str">
        <f>IF(ISNA(VLOOKUP(AC2182,Sheet2!J:J,1,0)),"//","")</f>
        <v/>
      </c>
      <c r="AC2182" s="113" t="str">
        <f t="shared" si="665"/>
        <v/>
      </c>
      <c r="AD2182" t="b">
        <f t="shared" si="664"/>
        <v>1</v>
      </c>
    </row>
    <row r="2183" spans="1:30">
      <c r="A2183" s="58">
        <f t="shared" si="645"/>
        <v>2183</v>
      </c>
      <c r="B2183" s="55">
        <f t="shared" si="64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66"/>
        <v/>
      </c>
      <c r="Q2183" s="45" t="str">
        <f>IF(ISNA(VLOOKUP(AC2183,#REF!,1)),"//","")</f>
        <v/>
      </c>
      <c r="R2183" s="45"/>
      <c r="S2183" s="43">
        <f t="shared" si="66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68"/>
        <v/>
      </c>
      <c r="X2183" s="25" t="str">
        <f t="shared" si="669"/>
        <v/>
      </c>
      <c r="Y2183" s="1">
        <f t="shared" si="670"/>
        <v>2135</v>
      </c>
      <c r="Z2183" t="str">
        <f t="shared" si="671"/>
        <v>ITM_FB39</v>
      </c>
      <c r="AA2183" s="177" t="str">
        <f>IF(ISNA(VLOOKUP(AC2183,Sheet2!J:J,1,0)),"//","")</f>
        <v/>
      </c>
      <c r="AC2183" s="113" t="str">
        <f t="shared" si="665"/>
        <v/>
      </c>
      <c r="AD2183" t="b">
        <f t="shared" si="664"/>
        <v>1</v>
      </c>
    </row>
    <row r="2184" spans="1:30">
      <c r="A2184" s="58">
        <f t="shared" si="645"/>
        <v>2184</v>
      </c>
      <c r="B2184" s="55">
        <f t="shared" si="64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66"/>
        <v/>
      </c>
      <c r="Q2184" s="45" t="str">
        <f>IF(ISNA(VLOOKUP(AC2184,#REF!,1)),"//","")</f>
        <v/>
      </c>
      <c r="R2184" s="45"/>
      <c r="S2184" s="43">
        <f t="shared" si="66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68"/>
        <v/>
      </c>
      <c r="X2184" s="25" t="str">
        <f t="shared" si="669"/>
        <v/>
      </c>
      <c r="Y2184" s="1">
        <f t="shared" si="670"/>
        <v>2136</v>
      </c>
      <c r="Z2184" t="str">
        <f t="shared" si="671"/>
        <v>ITM_FB40</v>
      </c>
      <c r="AA2184" s="177" t="str">
        <f>IF(ISNA(VLOOKUP(AC2184,Sheet2!J:J,1,0)),"//","")</f>
        <v/>
      </c>
      <c r="AC2184" s="113" t="str">
        <f t="shared" si="665"/>
        <v/>
      </c>
      <c r="AD2184" t="b">
        <f t="shared" si="664"/>
        <v>1</v>
      </c>
    </row>
    <row r="2185" spans="1:30">
      <c r="A2185" s="58">
        <f t="shared" si="645"/>
        <v>2185</v>
      </c>
      <c r="B2185" s="55">
        <f t="shared" si="64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66"/>
        <v/>
      </c>
      <c r="Q2185" s="45" t="str">
        <f>IF(ISNA(VLOOKUP(AC2185,#REF!,1)),"//","")</f>
        <v/>
      </c>
      <c r="R2185" s="45"/>
      <c r="S2185" s="43">
        <f t="shared" si="66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68"/>
        <v/>
      </c>
      <c r="X2185" s="25" t="str">
        <f t="shared" si="669"/>
        <v/>
      </c>
      <c r="Y2185" s="1">
        <f t="shared" si="670"/>
        <v>2137</v>
      </c>
      <c r="Z2185" t="str">
        <f t="shared" si="671"/>
        <v>ITM_FB41</v>
      </c>
      <c r="AA2185" s="177" t="str">
        <f>IF(ISNA(VLOOKUP(AC2185,Sheet2!J:J,1,0)),"//","")</f>
        <v/>
      </c>
      <c r="AC2185" s="113" t="str">
        <f t="shared" si="665"/>
        <v/>
      </c>
      <c r="AD2185" t="b">
        <f t="shared" si="664"/>
        <v>1</v>
      </c>
    </row>
    <row r="2186" spans="1:30">
      <c r="A2186" s="58">
        <f t="shared" si="645"/>
        <v>2186</v>
      </c>
      <c r="B2186" s="55">
        <f t="shared" si="64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66"/>
        <v/>
      </c>
      <c r="Q2186" s="45" t="str">
        <f>IF(ISNA(VLOOKUP(AC2186,#REF!,1)),"//","")</f>
        <v/>
      </c>
      <c r="R2186" s="45"/>
      <c r="S2186" s="43">
        <f t="shared" si="66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68"/>
        <v/>
      </c>
      <c r="X2186" s="25" t="str">
        <f t="shared" si="669"/>
        <v/>
      </c>
      <c r="Y2186" s="1">
        <f t="shared" si="670"/>
        <v>2138</v>
      </c>
      <c r="Z2186" t="str">
        <f t="shared" si="671"/>
        <v>ITM_FB42</v>
      </c>
      <c r="AA2186" s="177" t="str">
        <f>IF(ISNA(VLOOKUP(AC2186,Sheet2!J:J,1,0)),"//","")</f>
        <v/>
      </c>
      <c r="AC2186" s="113" t="str">
        <f t="shared" si="665"/>
        <v/>
      </c>
      <c r="AD2186" t="b">
        <f t="shared" si="664"/>
        <v>1</v>
      </c>
    </row>
    <row r="2187" spans="1:30">
      <c r="A2187" s="58">
        <f t="shared" si="645"/>
        <v>2187</v>
      </c>
      <c r="B2187" s="55">
        <f t="shared" ref="B2187:B2247" si="67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66"/>
        <v/>
      </c>
      <c r="Q2187" s="45" t="str">
        <f>IF(ISNA(VLOOKUP(AC2187,#REF!,1)),"//","")</f>
        <v/>
      </c>
      <c r="R2187" s="45"/>
      <c r="S2187" s="43">
        <f t="shared" si="66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68"/>
        <v/>
      </c>
      <c r="X2187" s="25" t="str">
        <f t="shared" si="669"/>
        <v/>
      </c>
      <c r="Y2187" s="1">
        <f t="shared" si="670"/>
        <v>2139</v>
      </c>
      <c r="Z2187" t="str">
        <f t="shared" si="671"/>
        <v>ITM_FB43</v>
      </c>
      <c r="AA2187" s="177" t="str">
        <f>IF(ISNA(VLOOKUP(AC2187,Sheet2!J:J,1,0)),"//","")</f>
        <v/>
      </c>
      <c r="AC2187" s="113" t="str">
        <f t="shared" si="665"/>
        <v/>
      </c>
      <c r="AD2187" t="b">
        <f t="shared" si="664"/>
        <v>1</v>
      </c>
    </row>
    <row r="2188" spans="1:30">
      <c r="A2188" s="58">
        <f t="shared" si="645"/>
        <v>2188</v>
      </c>
      <c r="B2188" s="55">
        <f t="shared" si="67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66"/>
        <v/>
      </c>
      <c r="Q2188" s="45" t="str">
        <f>IF(ISNA(VLOOKUP(AC2188,#REF!,1)),"//","")</f>
        <v/>
      </c>
      <c r="R2188" s="45"/>
      <c r="S2188" s="43">
        <f t="shared" si="66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68"/>
        <v/>
      </c>
      <c r="X2188" s="25" t="str">
        <f t="shared" si="669"/>
        <v/>
      </c>
      <c r="Y2188" s="1">
        <f t="shared" si="670"/>
        <v>2140</v>
      </c>
      <c r="Z2188" t="str">
        <f t="shared" si="671"/>
        <v>ITM_FB44</v>
      </c>
      <c r="AA2188" s="177" t="str">
        <f>IF(ISNA(VLOOKUP(AC2188,Sheet2!J:J,1,0)),"//","")</f>
        <v/>
      </c>
      <c r="AC2188" s="113" t="str">
        <f t="shared" si="665"/>
        <v/>
      </c>
      <c r="AD2188" t="b">
        <f t="shared" si="664"/>
        <v>1</v>
      </c>
    </row>
    <row r="2189" spans="1:30">
      <c r="A2189" s="58">
        <f t="shared" si="645"/>
        <v>2189</v>
      </c>
      <c r="B2189" s="55">
        <f t="shared" si="67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66"/>
        <v/>
      </c>
      <c r="Q2189" s="45" t="str">
        <f>IF(ISNA(VLOOKUP(AC2189,#REF!,1)),"//","")</f>
        <v/>
      </c>
      <c r="R2189" s="45"/>
      <c r="S2189" s="43">
        <f t="shared" si="66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68"/>
        <v/>
      </c>
      <c r="X2189" s="25" t="str">
        <f t="shared" si="669"/>
        <v/>
      </c>
      <c r="Y2189" s="1">
        <f t="shared" si="670"/>
        <v>2141</v>
      </c>
      <c r="Z2189" t="str">
        <f t="shared" si="671"/>
        <v>ITM_FB45</v>
      </c>
      <c r="AA2189" s="177" t="str">
        <f>IF(ISNA(VLOOKUP(AC2189,Sheet2!J:J,1,0)),"//","")</f>
        <v/>
      </c>
      <c r="AC2189" s="113" t="str">
        <f t="shared" si="665"/>
        <v/>
      </c>
      <c r="AD2189" t="b">
        <f t="shared" si="664"/>
        <v>1</v>
      </c>
    </row>
    <row r="2190" spans="1:30">
      <c r="A2190" s="58">
        <f t="shared" si="645"/>
        <v>2190</v>
      </c>
      <c r="B2190" s="55">
        <f t="shared" si="67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66"/>
        <v/>
      </c>
      <c r="Q2190" s="45" t="str">
        <f>IF(ISNA(VLOOKUP(AC2190,#REF!,1)),"//","")</f>
        <v/>
      </c>
      <c r="R2190" s="45"/>
      <c r="S2190" s="43">
        <f t="shared" si="66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68"/>
        <v/>
      </c>
      <c r="X2190" s="25" t="str">
        <f t="shared" si="669"/>
        <v/>
      </c>
      <c r="Y2190" s="1">
        <f t="shared" si="670"/>
        <v>2142</v>
      </c>
      <c r="Z2190" t="str">
        <f t="shared" si="671"/>
        <v>ITM_FB46</v>
      </c>
      <c r="AA2190" s="177" t="str">
        <f>IF(ISNA(VLOOKUP(AC2190,Sheet2!J:J,1,0)),"//","")</f>
        <v/>
      </c>
      <c r="AC2190" s="113" t="str">
        <f t="shared" si="665"/>
        <v/>
      </c>
      <c r="AD2190" t="b">
        <f t="shared" si="664"/>
        <v>1</v>
      </c>
    </row>
    <row r="2191" spans="1:30">
      <c r="A2191" s="58">
        <f t="shared" si="645"/>
        <v>2191</v>
      </c>
      <c r="B2191" s="55">
        <f t="shared" si="67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66"/>
        <v/>
      </c>
      <c r="Q2191" s="45" t="str">
        <f>IF(ISNA(VLOOKUP(AC2191,#REF!,1)),"//","")</f>
        <v/>
      </c>
      <c r="R2191" s="45"/>
      <c r="S2191" s="43">
        <f t="shared" si="66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68"/>
        <v/>
      </c>
      <c r="X2191" s="25" t="str">
        <f t="shared" si="669"/>
        <v/>
      </c>
      <c r="Y2191" s="1">
        <f t="shared" si="670"/>
        <v>2143</v>
      </c>
      <c r="Z2191" t="str">
        <f t="shared" si="671"/>
        <v>ITM_FB47</v>
      </c>
      <c r="AA2191" s="177" t="str">
        <f>IF(ISNA(VLOOKUP(AC2191,Sheet2!J:J,1,0)),"//","")</f>
        <v/>
      </c>
      <c r="AC2191" s="113" t="str">
        <f t="shared" si="665"/>
        <v/>
      </c>
      <c r="AD2191" t="b">
        <f t="shared" si="664"/>
        <v>1</v>
      </c>
    </row>
    <row r="2192" spans="1:30">
      <c r="A2192" s="58">
        <f t="shared" si="645"/>
        <v>2192</v>
      </c>
      <c r="B2192" s="55">
        <f t="shared" si="67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66"/>
        <v/>
      </c>
      <c r="Q2192" s="45" t="str">
        <f>IF(ISNA(VLOOKUP(AC2192,#REF!,1)),"//","")</f>
        <v/>
      </c>
      <c r="R2192" s="45"/>
      <c r="S2192" s="43">
        <f t="shared" si="66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68"/>
        <v/>
      </c>
      <c r="X2192" s="25" t="str">
        <f t="shared" si="669"/>
        <v/>
      </c>
      <c r="Y2192" s="1">
        <f t="shared" si="670"/>
        <v>2144</v>
      </c>
      <c r="Z2192" t="str">
        <f t="shared" si="671"/>
        <v>ITM_FB48</v>
      </c>
      <c r="AA2192" s="177" t="str">
        <f>IF(ISNA(VLOOKUP(AC2192,Sheet2!J:J,1,0)),"//","")</f>
        <v/>
      </c>
      <c r="AC2192" s="113" t="str">
        <f t="shared" si="665"/>
        <v/>
      </c>
      <c r="AD2192" t="b">
        <f t="shared" si="664"/>
        <v>1</v>
      </c>
    </row>
    <row r="2193" spans="1:30">
      <c r="A2193" s="58">
        <f t="shared" ref="A2193:A2247" si="673">IF(B2193=INT(B2193),ROW(),"")</f>
        <v>2193</v>
      </c>
      <c r="B2193" s="55">
        <f t="shared" si="67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66"/>
        <v/>
      </c>
      <c r="Q2193" s="45" t="str">
        <f>IF(ISNA(VLOOKUP(AC2193,#REF!,1)),"//","")</f>
        <v/>
      </c>
      <c r="R2193" s="45"/>
      <c r="S2193" s="43">
        <f t="shared" si="66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68"/>
        <v/>
      </c>
      <c r="X2193" s="25" t="str">
        <f t="shared" si="669"/>
        <v/>
      </c>
      <c r="Y2193" s="1">
        <f t="shared" si="670"/>
        <v>2145</v>
      </c>
      <c r="Z2193" t="str">
        <f t="shared" si="671"/>
        <v>ITM_FB49</v>
      </c>
      <c r="AA2193" s="177" t="str">
        <f>IF(ISNA(VLOOKUP(AC2193,Sheet2!J:J,1,0)),"//","")</f>
        <v/>
      </c>
      <c r="AC2193" s="113" t="str">
        <f t="shared" si="665"/>
        <v/>
      </c>
      <c r="AD2193" t="b">
        <f t="shared" si="664"/>
        <v>1</v>
      </c>
    </row>
    <row r="2194" spans="1:30">
      <c r="A2194" s="58">
        <f t="shared" si="673"/>
        <v>2194</v>
      </c>
      <c r="B2194" s="55">
        <f t="shared" si="67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66"/>
        <v/>
      </c>
      <c r="Q2194" s="45" t="str">
        <f>IF(ISNA(VLOOKUP(AC2194,#REF!,1)),"//","")</f>
        <v/>
      </c>
      <c r="R2194" s="45"/>
      <c r="S2194" s="43">
        <f t="shared" si="66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68"/>
        <v/>
      </c>
      <c r="X2194" s="25" t="str">
        <f t="shared" si="669"/>
        <v/>
      </c>
      <c r="Y2194" s="1">
        <f t="shared" si="670"/>
        <v>2146</v>
      </c>
      <c r="Z2194" t="str">
        <f t="shared" si="671"/>
        <v>ITM_FB50</v>
      </c>
      <c r="AA2194" s="177" t="str">
        <f>IF(ISNA(VLOOKUP(AC2194,Sheet2!J:J,1,0)),"//","")</f>
        <v/>
      </c>
      <c r="AC2194" s="113" t="str">
        <f t="shared" si="665"/>
        <v/>
      </c>
      <c r="AD2194" t="b">
        <f t="shared" si="664"/>
        <v>1</v>
      </c>
    </row>
    <row r="2195" spans="1:30">
      <c r="A2195" s="58">
        <f t="shared" si="673"/>
        <v>2195</v>
      </c>
      <c r="B2195" s="55">
        <f t="shared" si="67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66"/>
        <v/>
      </c>
      <c r="Q2195" s="45" t="str">
        <f>IF(ISNA(VLOOKUP(AC2195,#REF!,1)),"//","")</f>
        <v/>
      </c>
      <c r="R2195" s="45"/>
      <c r="S2195" s="43">
        <f t="shared" si="66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68"/>
        <v/>
      </c>
      <c r="X2195" s="25" t="str">
        <f t="shared" si="669"/>
        <v/>
      </c>
      <c r="Y2195" s="1">
        <f t="shared" si="670"/>
        <v>2147</v>
      </c>
      <c r="Z2195" t="str">
        <f t="shared" si="671"/>
        <v>ITM_FB51</v>
      </c>
      <c r="AA2195" s="177" t="str">
        <f>IF(ISNA(VLOOKUP(AC2195,Sheet2!J:J,1,0)),"//","")</f>
        <v/>
      </c>
      <c r="AC2195" s="113" t="str">
        <f t="shared" si="665"/>
        <v/>
      </c>
      <c r="AD2195" t="b">
        <f t="shared" si="664"/>
        <v>1</v>
      </c>
    </row>
    <row r="2196" spans="1:30">
      <c r="A2196" s="58">
        <f t="shared" si="673"/>
        <v>2196</v>
      </c>
      <c r="B2196" s="55">
        <f t="shared" si="67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66"/>
        <v/>
      </c>
      <c r="Q2196" s="45" t="str">
        <f>IF(ISNA(VLOOKUP(AC2196,#REF!,1)),"//","")</f>
        <v/>
      </c>
      <c r="R2196" s="45"/>
      <c r="S2196" s="43">
        <f t="shared" si="66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68"/>
        <v/>
      </c>
      <c r="X2196" s="25" t="str">
        <f t="shared" si="669"/>
        <v/>
      </c>
      <c r="Y2196" s="1">
        <f t="shared" si="670"/>
        <v>2148</v>
      </c>
      <c r="Z2196" t="str">
        <f t="shared" si="671"/>
        <v>ITM_FB52</v>
      </c>
      <c r="AA2196" s="177" t="str">
        <f>IF(ISNA(VLOOKUP(AC2196,Sheet2!J:J,1,0)),"//","")</f>
        <v/>
      </c>
      <c r="AC2196" s="113" t="str">
        <f t="shared" si="665"/>
        <v/>
      </c>
      <c r="AD2196" t="b">
        <f t="shared" si="664"/>
        <v>1</v>
      </c>
    </row>
    <row r="2197" spans="1:30">
      <c r="A2197" s="58">
        <f t="shared" si="673"/>
        <v>2197</v>
      </c>
      <c r="B2197" s="55">
        <f t="shared" si="67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66"/>
        <v/>
      </c>
      <c r="Q2197" s="45" t="str">
        <f>IF(ISNA(VLOOKUP(AC2197,#REF!,1)),"//","")</f>
        <v/>
      </c>
      <c r="R2197" s="45"/>
      <c r="S2197" s="43">
        <f t="shared" si="66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68"/>
        <v/>
      </c>
      <c r="X2197" s="25" t="str">
        <f t="shared" si="669"/>
        <v/>
      </c>
      <c r="Y2197" s="1">
        <f t="shared" si="670"/>
        <v>2149</v>
      </c>
      <c r="Z2197" t="str">
        <f t="shared" si="671"/>
        <v>ITM_FB53</v>
      </c>
      <c r="AA2197" s="177" t="str">
        <f>IF(ISNA(VLOOKUP(AC2197,Sheet2!J:J,1,0)),"//","")</f>
        <v/>
      </c>
      <c r="AC2197" s="113" t="str">
        <f t="shared" si="665"/>
        <v/>
      </c>
      <c r="AD2197" t="b">
        <f t="shared" si="664"/>
        <v>1</v>
      </c>
    </row>
    <row r="2198" spans="1:30">
      <c r="A2198" s="58">
        <f t="shared" si="673"/>
        <v>2198</v>
      </c>
      <c r="B2198" s="55">
        <f t="shared" si="67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66"/>
        <v/>
      </c>
      <c r="Q2198" s="45" t="str">
        <f>IF(ISNA(VLOOKUP(AC2198,#REF!,1)),"//","")</f>
        <v/>
      </c>
      <c r="R2198" s="45"/>
      <c r="S2198" s="43">
        <f t="shared" si="66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68"/>
        <v/>
      </c>
      <c r="X2198" s="25" t="str">
        <f t="shared" si="669"/>
        <v/>
      </c>
      <c r="Y2198" s="1">
        <f t="shared" si="670"/>
        <v>2150</v>
      </c>
      <c r="Z2198" t="str">
        <f t="shared" si="671"/>
        <v>ITM_FB54</v>
      </c>
      <c r="AA2198" s="177" t="str">
        <f>IF(ISNA(VLOOKUP(AC2198,Sheet2!J:J,1,0)),"//","")</f>
        <v/>
      </c>
      <c r="AC2198" s="113" t="str">
        <f t="shared" si="665"/>
        <v/>
      </c>
      <c r="AD2198" t="b">
        <f t="shared" si="664"/>
        <v>1</v>
      </c>
    </row>
    <row r="2199" spans="1:30">
      <c r="A2199" s="58">
        <f t="shared" si="673"/>
        <v>2199</v>
      </c>
      <c r="B2199" s="55">
        <f t="shared" si="67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66"/>
        <v/>
      </c>
      <c r="Q2199" s="45" t="str">
        <f>IF(ISNA(VLOOKUP(AC2199,#REF!,1)),"//","")</f>
        <v/>
      </c>
      <c r="R2199" s="45"/>
      <c r="S2199" s="43">
        <f t="shared" si="66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68"/>
        <v/>
      </c>
      <c r="X2199" s="25" t="str">
        <f t="shared" si="669"/>
        <v/>
      </c>
      <c r="Y2199" s="1">
        <f t="shared" si="670"/>
        <v>2151</v>
      </c>
      <c r="Z2199" t="str">
        <f t="shared" si="671"/>
        <v>ITM_FB55</v>
      </c>
      <c r="AA2199" s="177" t="str">
        <f>IF(ISNA(VLOOKUP(AC2199,Sheet2!J:J,1,0)),"//","")</f>
        <v/>
      </c>
      <c r="AC2199" s="113" t="str">
        <f t="shared" si="665"/>
        <v/>
      </c>
      <c r="AD2199" t="b">
        <f t="shared" si="664"/>
        <v>1</v>
      </c>
    </row>
    <row r="2200" spans="1:30">
      <c r="A2200" s="58">
        <f t="shared" si="673"/>
        <v>2200</v>
      </c>
      <c r="B2200" s="55">
        <f t="shared" si="67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66"/>
        <v/>
      </c>
      <c r="Q2200" s="45" t="str">
        <f>IF(ISNA(VLOOKUP(AC2200,#REF!,1)),"//","")</f>
        <v/>
      </c>
      <c r="R2200" s="45"/>
      <c r="S2200" s="43">
        <f t="shared" si="66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68"/>
        <v/>
      </c>
      <c r="X2200" s="25" t="str">
        <f t="shared" si="669"/>
        <v/>
      </c>
      <c r="Y2200" s="1">
        <f t="shared" si="670"/>
        <v>2152</v>
      </c>
      <c r="Z2200" t="str">
        <f t="shared" si="671"/>
        <v>ITM_FB56</v>
      </c>
      <c r="AA2200" s="177" t="str">
        <f>IF(ISNA(VLOOKUP(AC2200,Sheet2!J:J,1,0)),"//","")</f>
        <v/>
      </c>
      <c r="AC2200" s="113" t="str">
        <f t="shared" si="665"/>
        <v/>
      </c>
      <c r="AD2200" t="b">
        <f t="shared" si="664"/>
        <v>1</v>
      </c>
    </row>
    <row r="2201" spans="1:30">
      <c r="A2201" s="58">
        <f t="shared" si="673"/>
        <v>2201</v>
      </c>
      <c r="B2201" s="55">
        <f t="shared" si="67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66"/>
        <v/>
      </c>
      <c r="Q2201" s="45" t="str">
        <f>IF(ISNA(VLOOKUP(AC2201,#REF!,1)),"//","")</f>
        <v/>
      </c>
      <c r="R2201" s="45"/>
      <c r="S2201" s="43">
        <f t="shared" si="66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68"/>
        <v/>
      </c>
      <c r="X2201" s="25" t="str">
        <f t="shared" si="669"/>
        <v/>
      </c>
      <c r="Y2201" s="1">
        <f t="shared" si="670"/>
        <v>2153</v>
      </c>
      <c r="Z2201" t="str">
        <f t="shared" si="671"/>
        <v>ITM_FB57</v>
      </c>
      <c r="AA2201" s="177" t="str">
        <f>IF(ISNA(VLOOKUP(AC2201,Sheet2!J:J,1,0)),"//","")</f>
        <v/>
      </c>
      <c r="AC2201" s="113" t="str">
        <f t="shared" si="665"/>
        <v/>
      </c>
      <c r="AD2201" t="b">
        <f t="shared" si="664"/>
        <v>1</v>
      </c>
    </row>
    <row r="2202" spans="1:30">
      <c r="A2202" s="58">
        <f t="shared" si="673"/>
        <v>2202</v>
      </c>
      <c r="B2202" s="55">
        <f t="shared" si="67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66"/>
        <v/>
      </c>
      <c r="Q2202" s="45" t="str">
        <f>IF(ISNA(VLOOKUP(AC2202,#REF!,1)),"//","")</f>
        <v/>
      </c>
      <c r="R2202" s="45"/>
      <c r="S2202" s="43">
        <f t="shared" si="66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68"/>
        <v/>
      </c>
      <c r="X2202" s="25" t="str">
        <f t="shared" si="669"/>
        <v/>
      </c>
      <c r="Y2202" s="1">
        <f t="shared" si="670"/>
        <v>2154</v>
      </c>
      <c r="Z2202" t="str">
        <f t="shared" si="671"/>
        <v>ITM_FB58</v>
      </c>
      <c r="AA2202" s="177" t="str">
        <f>IF(ISNA(VLOOKUP(AC2202,Sheet2!J:J,1,0)),"//","")</f>
        <v/>
      </c>
      <c r="AC2202" s="113" t="str">
        <f t="shared" si="665"/>
        <v/>
      </c>
      <c r="AD2202" t="b">
        <f t="shared" si="664"/>
        <v>1</v>
      </c>
    </row>
    <row r="2203" spans="1:30">
      <c r="A2203" s="58">
        <f t="shared" si="673"/>
        <v>2203</v>
      </c>
      <c r="B2203" s="55">
        <f t="shared" si="67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66"/>
        <v/>
      </c>
      <c r="Q2203" s="45" t="str">
        <f>IF(ISNA(VLOOKUP(AC2203,#REF!,1)),"//","")</f>
        <v/>
      </c>
      <c r="R2203" s="45"/>
      <c r="S2203" s="43">
        <f t="shared" si="66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68"/>
        <v/>
      </c>
      <c r="X2203" s="25" t="str">
        <f t="shared" si="669"/>
        <v/>
      </c>
      <c r="Y2203" s="1">
        <f t="shared" si="670"/>
        <v>2155</v>
      </c>
      <c r="Z2203" t="str">
        <f t="shared" si="671"/>
        <v>ITM_FB59</v>
      </c>
      <c r="AA2203" s="177" t="str">
        <f>IF(ISNA(VLOOKUP(AC2203,Sheet2!J:J,1,0)),"//","")</f>
        <v/>
      </c>
      <c r="AC2203" s="113" t="str">
        <f t="shared" si="665"/>
        <v/>
      </c>
      <c r="AD2203" t="b">
        <f t="shared" si="664"/>
        <v>1</v>
      </c>
    </row>
    <row r="2204" spans="1:30">
      <c r="A2204" s="58">
        <f t="shared" si="673"/>
        <v>2204</v>
      </c>
      <c r="B2204" s="55">
        <f t="shared" si="67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66"/>
        <v/>
      </c>
      <c r="Q2204" s="45" t="str">
        <f>IF(ISNA(VLOOKUP(AC2204,#REF!,1)),"//","")</f>
        <v/>
      </c>
      <c r="R2204" s="45"/>
      <c r="S2204" s="43">
        <f t="shared" si="66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68"/>
        <v/>
      </c>
      <c r="X2204" s="25" t="str">
        <f t="shared" si="669"/>
        <v/>
      </c>
      <c r="Y2204" s="1">
        <f t="shared" si="670"/>
        <v>2156</v>
      </c>
      <c r="Z2204" t="str">
        <f t="shared" si="671"/>
        <v>ITM_FB60</v>
      </c>
      <c r="AA2204" s="177" t="str">
        <f>IF(ISNA(VLOOKUP(AC2204,Sheet2!J:J,1,0)),"//","")</f>
        <v/>
      </c>
      <c r="AC2204" s="113" t="str">
        <f t="shared" si="665"/>
        <v/>
      </c>
      <c r="AD2204" t="b">
        <f t="shared" si="664"/>
        <v>1</v>
      </c>
    </row>
    <row r="2205" spans="1:30">
      <c r="A2205" s="58">
        <f t="shared" si="673"/>
        <v>2205</v>
      </c>
      <c r="B2205" s="55">
        <f t="shared" si="67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66"/>
        <v/>
      </c>
      <c r="Q2205" s="45" t="str">
        <f>IF(ISNA(VLOOKUP(AC2205,#REF!,1)),"//","")</f>
        <v/>
      </c>
      <c r="R2205" s="45"/>
      <c r="S2205" s="43">
        <f t="shared" si="66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68"/>
        <v/>
      </c>
      <c r="X2205" s="25" t="str">
        <f t="shared" si="669"/>
        <v/>
      </c>
      <c r="Y2205" s="1">
        <f t="shared" si="670"/>
        <v>2157</v>
      </c>
      <c r="Z2205" t="str">
        <f t="shared" si="671"/>
        <v>ITM_FB61</v>
      </c>
      <c r="AA2205" s="177" t="str">
        <f>IF(ISNA(VLOOKUP(AC2205,Sheet2!J:J,1,0)),"//","")</f>
        <v/>
      </c>
      <c r="AC2205" s="113" t="str">
        <f t="shared" si="665"/>
        <v/>
      </c>
      <c r="AD2205" t="b">
        <f t="shared" si="664"/>
        <v>1</v>
      </c>
    </row>
    <row r="2206" spans="1:30">
      <c r="A2206" s="58">
        <f t="shared" si="673"/>
        <v>2206</v>
      </c>
      <c r="B2206" s="55">
        <f t="shared" si="67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66"/>
        <v/>
      </c>
      <c r="Q2206" s="45" t="str">
        <f>IF(ISNA(VLOOKUP(AC2206,#REF!,1)),"//","")</f>
        <v/>
      </c>
      <c r="R2206" s="45"/>
      <c r="S2206" s="43">
        <f t="shared" si="66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68"/>
        <v/>
      </c>
      <c r="X2206" s="25" t="str">
        <f t="shared" si="669"/>
        <v/>
      </c>
      <c r="Y2206" s="1">
        <f t="shared" si="670"/>
        <v>2158</v>
      </c>
      <c r="Z2206" t="str">
        <f t="shared" si="671"/>
        <v>ITM_FB62</v>
      </c>
      <c r="AA2206" s="177" t="str">
        <f>IF(ISNA(VLOOKUP(AC2206,Sheet2!J:J,1,0)),"//","")</f>
        <v/>
      </c>
      <c r="AC2206" s="113" t="str">
        <f t="shared" si="665"/>
        <v/>
      </c>
      <c r="AD2206" t="b">
        <f t="shared" si="664"/>
        <v>1</v>
      </c>
    </row>
    <row r="2207" spans="1:30">
      <c r="A2207" s="58">
        <f t="shared" si="673"/>
        <v>2207</v>
      </c>
      <c r="B2207" s="55">
        <f t="shared" si="67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66"/>
        <v/>
      </c>
      <c r="Q2207" s="45" t="str">
        <f>IF(ISNA(VLOOKUP(AC2207,#REF!,1)),"//","")</f>
        <v/>
      </c>
      <c r="R2207" s="45"/>
      <c r="S2207" s="43">
        <f t="shared" si="66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68"/>
        <v/>
      </c>
      <c r="X2207" s="25" t="str">
        <f t="shared" si="669"/>
        <v/>
      </c>
      <c r="Y2207" s="1">
        <f t="shared" si="670"/>
        <v>2159</v>
      </c>
      <c r="Z2207" t="str">
        <f t="shared" si="671"/>
        <v>ITM_FB63</v>
      </c>
      <c r="AA2207" s="177" t="str">
        <f>IF(ISNA(VLOOKUP(AC2207,Sheet2!J:J,1,0)),"//","")</f>
        <v/>
      </c>
      <c r="AC2207" s="113" t="str">
        <f t="shared" si="665"/>
        <v/>
      </c>
      <c r="AD2207" t="b">
        <f t="shared" si="664"/>
        <v>1</v>
      </c>
    </row>
    <row r="2208" spans="1:30">
      <c r="A2208" s="58">
        <f t="shared" si="673"/>
        <v>2208</v>
      </c>
      <c r="B2208" s="55">
        <f t="shared" si="67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66"/>
        <v/>
      </c>
      <c r="Q2208" s="45" t="str">
        <f>IF(ISNA(VLOOKUP(AC2208,#REF!,1)),"//","")</f>
        <v/>
      </c>
      <c r="R2208" s="45"/>
      <c r="S2208" s="43">
        <f t="shared" si="66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68"/>
        <v/>
      </c>
      <c r="X2208" s="25" t="str">
        <f t="shared" si="669"/>
        <v/>
      </c>
      <c r="Y2208" s="1">
        <f t="shared" si="670"/>
        <v>2160</v>
      </c>
      <c r="Z2208" t="str">
        <f t="shared" si="671"/>
        <v>ITM_S06</v>
      </c>
      <c r="AA2208" s="177" t="str">
        <f>IF(ISNA(VLOOKUP(AC2208,Sheet2!J:J,1,0)),"//","")</f>
        <v/>
      </c>
      <c r="AC2208" s="113" t="str">
        <f t="shared" si="665"/>
        <v/>
      </c>
      <c r="AD2208" t="b">
        <f t="shared" si="664"/>
        <v>1</v>
      </c>
    </row>
    <row r="2209" spans="1:30">
      <c r="A2209" s="58">
        <f t="shared" si="673"/>
        <v>2209</v>
      </c>
      <c r="B2209" s="55">
        <f t="shared" si="67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74">IF(E2209=F2209,"","NOT EQUAL")</f>
        <v/>
      </c>
      <c r="Q2209" s="45" t="str">
        <f>IF(ISNA(VLOOKUP(AC2209,#REF!,1)),"//","")</f>
        <v/>
      </c>
      <c r="R2209" s="45"/>
      <c r="S2209" s="43">
        <f t="shared" ref="S2209" si="67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7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8">B2209</f>
        <v>2161</v>
      </c>
      <c r="Z2209" t="str">
        <f t="shared" ref="Z2209" si="679">M2209</f>
        <v>ITM_S08</v>
      </c>
      <c r="AA2209" s="177" t="str">
        <f>IF(ISNA(VLOOKUP(AC2209,Sheet2!J:J,1,0)),"//","")</f>
        <v/>
      </c>
      <c r="AC2209" s="113" t="str">
        <f t="shared" si="665"/>
        <v/>
      </c>
      <c r="AD2209" t="b">
        <f t="shared" si="664"/>
        <v>1</v>
      </c>
    </row>
    <row r="2210" spans="1:30">
      <c r="A2210" s="58">
        <f t="shared" si="673"/>
        <v>2210</v>
      </c>
      <c r="B2210" s="55">
        <f t="shared" si="67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80">IF(E2210=F2210,"","NOT EQUAL")</f>
        <v/>
      </c>
      <c r="Q2210" s="45" t="str">
        <f>IF(ISNA(VLOOKUP(AC2210,#REF!,1)),"//","")</f>
        <v/>
      </c>
      <c r="R2210" s="45"/>
      <c r="S2210" s="43">
        <f t="shared" ref="S2210" si="68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8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4">B2210</f>
        <v>2162</v>
      </c>
      <c r="Z2210" t="str">
        <f t="shared" ref="Z2210" si="685">M2210</f>
        <v>ITM_S16</v>
      </c>
      <c r="AA2210" s="177" t="str">
        <f>IF(ISNA(VLOOKUP(AC2210,Sheet2!J:J,1,0)),"//","")</f>
        <v/>
      </c>
      <c r="AC2210" s="113" t="str">
        <f t="shared" si="665"/>
        <v/>
      </c>
      <c r="AD2210" t="b">
        <f t="shared" si="664"/>
        <v>1</v>
      </c>
    </row>
    <row r="2211" spans="1:30">
      <c r="A2211" s="58">
        <f t="shared" si="673"/>
        <v>2211</v>
      </c>
      <c r="B2211" s="55">
        <f t="shared" si="67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86">IF(E2211=F2211,"","NOT EQUAL")</f>
        <v/>
      </c>
      <c r="Q2211" s="45" t="str">
        <f>IF(ISNA(VLOOKUP(AC2211,#REF!,1)),"//","")</f>
        <v/>
      </c>
      <c r="R2211" s="45"/>
      <c r="S2211" s="43">
        <f t="shared" ref="S2211" si="68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8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90">B2211</f>
        <v>2163</v>
      </c>
      <c r="Z2211" t="str">
        <f t="shared" ref="Z2211" si="691">M2211</f>
        <v>ITM_S32</v>
      </c>
      <c r="AA2211" s="177" t="str">
        <f>IF(ISNA(VLOOKUP(AC2211,Sheet2!J:J,1,0)),"//","")</f>
        <v/>
      </c>
      <c r="AC2211" s="113" t="str">
        <f t="shared" si="665"/>
        <v/>
      </c>
      <c r="AD2211" t="b">
        <f t="shared" si="664"/>
        <v>1</v>
      </c>
    </row>
    <row r="2212" spans="1:30">
      <c r="A2212" s="58">
        <f t="shared" si="673"/>
        <v>2212</v>
      </c>
      <c r="B2212" s="55">
        <f t="shared" si="67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692">IF(E2212=F2212,"","NOT EQUAL")</f>
        <v/>
      </c>
      <c r="Q2212" s="45" t="str">
        <f>IF(ISNA(VLOOKUP(AC2212,#REF!,1)),"//","")</f>
        <v/>
      </c>
      <c r="R2212" s="45"/>
      <c r="S2212" s="43">
        <f t="shared" ref="S2212:S2216" si="69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69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6">B2212</f>
        <v>2164</v>
      </c>
      <c r="Z2212" t="str">
        <f t="shared" ref="Z2212:Z2216" si="697">M2212</f>
        <v>ITM_S64</v>
      </c>
      <c r="AA2212" s="177" t="str">
        <f>IF(ISNA(VLOOKUP(AC2212,Sheet2!J:J,1,0)),"//","")</f>
        <v/>
      </c>
      <c r="AC2212" s="113" t="str">
        <f t="shared" si="665"/>
        <v/>
      </c>
      <c r="AD2212" t="b">
        <f t="shared" si="664"/>
        <v>1</v>
      </c>
    </row>
    <row r="2213" spans="1:30">
      <c r="A2213" s="58">
        <f t="shared" si="673"/>
        <v>2213</v>
      </c>
      <c r="B2213" s="55">
        <f t="shared" si="67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692"/>
        <v/>
      </c>
      <c r="Q2213" s="45" t="str">
        <f>IF(ISNA(VLOOKUP(AC2213,#REF!,1)),"//","")</f>
        <v/>
      </c>
      <c r="R2213" s="45"/>
      <c r="S2213" s="43">
        <f t="shared" si="69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694"/>
        <v/>
      </c>
      <c r="X2213" s="25" t="str">
        <f t="shared" si="695"/>
        <v/>
      </c>
      <c r="Y2213" s="1">
        <f t="shared" si="696"/>
        <v>2165</v>
      </c>
      <c r="Z2213" t="str">
        <f t="shared" si="697"/>
        <v>ITM_U06</v>
      </c>
      <c r="AA2213" s="177" t="str">
        <f>IF(ISNA(VLOOKUP(AC2213,Sheet2!J:J,1,0)),"//","")</f>
        <v/>
      </c>
      <c r="AC2213" s="113" t="str">
        <f t="shared" si="665"/>
        <v/>
      </c>
      <c r="AD2213" t="b">
        <f t="shared" si="664"/>
        <v>1</v>
      </c>
    </row>
    <row r="2214" spans="1:30">
      <c r="A2214" s="58">
        <f t="shared" si="673"/>
        <v>2214</v>
      </c>
      <c r="B2214" s="55">
        <f t="shared" si="67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692"/>
        <v/>
      </c>
      <c r="Q2214" s="45" t="str">
        <f>IF(ISNA(VLOOKUP(AC2214,#REF!,1)),"//","")</f>
        <v/>
      </c>
      <c r="R2214" s="45"/>
      <c r="S2214" s="43">
        <f t="shared" si="69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694"/>
        <v/>
      </c>
      <c r="X2214" s="25" t="str">
        <f t="shared" si="695"/>
        <v/>
      </c>
      <c r="Y2214" s="1">
        <f t="shared" si="696"/>
        <v>2166</v>
      </c>
      <c r="Z2214" t="str">
        <f t="shared" si="697"/>
        <v>ITM_U08</v>
      </c>
      <c r="AA2214" s="177" t="str">
        <f>IF(ISNA(VLOOKUP(AC2214,Sheet2!J:J,1,0)),"//","")</f>
        <v/>
      </c>
      <c r="AC2214" s="113" t="str">
        <f t="shared" si="665"/>
        <v/>
      </c>
      <c r="AD2214" t="b">
        <f t="shared" si="664"/>
        <v>1</v>
      </c>
    </row>
    <row r="2215" spans="1:30">
      <c r="A2215" s="58">
        <f t="shared" si="673"/>
        <v>2215</v>
      </c>
      <c r="B2215" s="55">
        <f t="shared" si="67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692"/>
        <v/>
      </c>
      <c r="Q2215" s="45" t="str">
        <f>IF(ISNA(VLOOKUP(AC2215,#REF!,1)),"//","")</f>
        <v/>
      </c>
      <c r="R2215" s="45"/>
      <c r="S2215" s="43">
        <f t="shared" si="69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694"/>
        <v/>
      </c>
      <c r="X2215" s="25" t="str">
        <f t="shared" si="695"/>
        <v/>
      </c>
      <c r="Y2215" s="1">
        <f t="shared" si="696"/>
        <v>2167</v>
      </c>
      <c r="Z2215" t="str">
        <f t="shared" si="697"/>
        <v>ITM_U16</v>
      </c>
      <c r="AA2215" s="177" t="str">
        <f>IF(ISNA(VLOOKUP(AC2215,Sheet2!J:J,1,0)),"//","")</f>
        <v/>
      </c>
      <c r="AC2215" s="113" t="str">
        <f t="shared" si="665"/>
        <v/>
      </c>
      <c r="AD2215" t="b">
        <f t="shared" si="664"/>
        <v>1</v>
      </c>
    </row>
    <row r="2216" spans="1:30">
      <c r="A2216" s="58">
        <f t="shared" si="673"/>
        <v>2216</v>
      </c>
      <c r="B2216" s="55">
        <f t="shared" si="67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692"/>
        <v/>
      </c>
      <c r="Q2216" s="45" t="str">
        <f>IF(ISNA(VLOOKUP(AC2216,#REF!,1)),"//","")</f>
        <v/>
      </c>
      <c r="R2216" s="45"/>
      <c r="S2216" s="43">
        <f t="shared" si="69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694"/>
        <v/>
      </c>
      <c r="X2216" s="25" t="str">
        <f t="shared" si="695"/>
        <v/>
      </c>
      <c r="Y2216" s="1">
        <f t="shared" si="696"/>
        <v>2168</v>
      </c>
      <c r="Z2216" t="str">
        <f t="shared" si="697"/>
        <v>ITM_U32</v>
      </c>
      <c r="AA2216" s="177" t="str">
        <f>IF(ISNA(VLOOKUP(AC2216,Sheet2!J:J,1,0)),"//","")</f>
        <v/>
      </c>
      <c r="AC2216" s="113" t="str">
        <f t="shared" si="665"/>
        <v/>
      </c>
      <c r="AD2216" t="b">
        <f t="shared" si="664"/>
        <v>1</v>
      </c>
    </row>
    <row r="2217" spans="1:30">
      <c r="A2217" s="58">
        <f t="shared" si="673"/>
        <v>2217</v>
      </c>
      <c r="B2217" s="55">
        <f t="shared" si="67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698">IF(E2217=F2217,"","NOT EQUAL")</f>
        <v/>
      </c>
      <c r="Q2217" s="45" t="str">
        <f>IF(ISNA(VLOOKUP(AC2217,#REF!,1)),"//","")</f>
        <v/>
      </c>
      <c r="R2217" s="45"/>
      <c r="S2217" s="43">
        <f t="shared" ref="S2217:S2218" si="69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0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0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02">B2217</f>
        <v>2169</v>
      </c>
      <c r="Z2217" t="str">
        <f t="shared" ref="Z2217:Z2218" si="703">M2217</f>
        <v>ITM_U64</v>
      </c>
      <c r="AA2217" s="177" t="str">
        <f>IF(ISNA(VLOOKUP(AC2217,Sheet2!J:J,1,0)),"//","")</f>
        <v/>
      </c>
      <c r="AC2217" s="113" t="str">
        <f t="shared" si="665"/>
        <v/>
      </c>
      <c r="AD2217" t="b">
        <f t="shared" si="664"/>
        <v>1</v>
      </c>
    </row>
    <row r="2218" spans="1:30">
      <c r="A2218" s="58">
        <f t="shared" si="673"/>
        <v>2218</v>
      </c>
      <c r="B2218" s="55">
        <f t="shared" si="67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698"/>
        <v/>
      </c>
      <c r="Q2218" s="45" t="str">
        <f>IF(ISNA(VLOOKUP(AC2218,#REF!,1)),"//","")</f>
        <v/>
      </c>
      <c r="R2218" s="45"/>
      <c r="S2218" s="43">
        <f t="shared" si="69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00"/>
        <v/>
      </c>
      <c r="X2218" s="25" t="str">
        <f t="shared" si="701"/>
        <v/>
      </c>
      <c r="Y2218" s="1">
        <f t="shared" si="702"/>
        <v>2170</v>
      </c>
      <c r="Z2218" t="str">
        <f t="shared" si="703"/>
        <v>ITM_SL1</v>
      </c>
      <c r="AA2218" s="177" t="str">
        <f>IF(ISNA(VLOOKUP(AC2218,Sheet2!J:J,1,0)),"//","")</f>
        <v/>
      </c>
      <c r="AC2218" s="113" t="str">
        <f t="shared" si="665"/>
        <v/>
      </c>
      <c r="AD2218" t="b">
        <f t="shared" ref="AD2218:AD2254" si="704">X2218=AC2218</f>
        <v>1</v>
      </c>
    </row>
    <row r="2219" spans="1:30">
      <c r="A2219" s="58">
        <f t="shared" si="673"/>
        <v>2219</v>
      </c>
      <c r="B2219" s="55">
        <f t="shared" si="67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05">IF(E2219=F2219,"","NOT EQUAL")</f>
        <v/>
      </c>
      <c r="Q2219" s="45" t="str">
        <f>IF(ISNA(VLOOKUP(AC2219,#REF!,1)),"//","")</f>
        <v/>
      </c>
      <c r="R2219" s="45"/>
      <c r="S2219" s="43">
        <f t="shared" ref="S2219" si="70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0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9">B2219</f>
        <v>2171</v>
      </c>
      <c r="Z2219" t="str">
        <f t="shared" ref="Z2219" si="710">M2219</f>
        <v>ITM_SR1</v>
      </c>
      <c r="AA2219" s="177" t="str">
        <f>IF(ISNA(VLOOKUP(AC2219,Sheet2!J:J,1,0)),"//","")</f>
        <v/>
      </c>
      <c r="AC2219" s="113" t="str">
        <f t="shared" si="665"/>
        <v/>
      </c>
      <c r="AD2219" t="b">
        <f t="shared" si="704"/>
        <v>1</v>
      </c>
    </row>
    <row r="2220" spans="1:30">
      <c r="A2220" s="58">
        <f t="shared" si="673"/>
        <v>2220</v>
      </c>
      <c r="B2220" s="55">
        <f t="shared" si="67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11">IF(E2220=F2220,"","NOT EQUAL")</f>
        <v/>
      </c>
      <c r="Q2220" s="45" t="str">
        <f>IF(ISNA(VLOOKUP(AC2220,#REF!,1)),"//","")</f>
        <v/>
      </c>
      <c r="R2220" s="45"/>
      <c r="S2220" s="43">
        <f t="shared" ref="S2220" si="71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1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5">B2220</f>
        <v>2172</v>
      </c>
      <c r="Z2220" t="str">
        <f t="shared" ref="Z2220" si="716">M2220</f>
        <v>ITM_RL1</v>
      </c>
      <c r="AA2220" s="177" t="str">
        <f>IF(ISNA(VLOOKUP(AC2220,Sheet2!J:J,1,0)),"//","")</f>
        <v/>
      </c>
      <c r="AC2220" s="113" t="str">
        <f t="shared" si="665"/>
        <v/>
      </c>
      <c r="AD2220" t="b">
        <f t="shared" si="704"/>
        <v>1</v>
      </c>
    </row>
    <row r="2221" spans="1:30">
      <c r="A2221" s="58">
        <f t="shared" si="673"/>
        <v>2221</v>
      </c>
      <c r="B2221" s="55">
        <f t="shared" si="67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17">IF(E2221=F2221,"","NOT EQUAL")</f>
        <v/>
      </c>
      <c r="Q2221" s="45" t="str">
        <f>IF(ISNA(VLOOKUP(AC2221,#REF!,1)),"//","")</f>
        <v/>
      </c>
      <c r="R2221" s="45"/>
      <c r="S2221" s="43">
        <f t="shared" ref="S2221:S2222" si="71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1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2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21">B2221</f>
        <v>2173</v>
      </c>
      <c r="Z2221" t="str">
        <f t="shared" ref="Z2221:Z2222" si="722">M2221</f>
        <v>ITM_RR1</v>
      </c>
      <c r="AA2221" s="177" t="str">
        <f>IF(ISNA(VLOOKUP(AC2221,Sheet2!J:J,1,0)),"//","")</f>
        <v/>
      </c>
      <c r="AC2221" s="113" t="str">
        <f t="shared" si="665"/>
        <v/>
      </c>
      <c r="AD2221" t="b">
        <f t="shared" si="704"/>
        <v>1</v>
      </c>
    </row>
    <row r="2222" spans="1:30">
      <c r="A2222" s="58">
        <f t="shared" si="673"/>
        <v>2222</v>
      </c>
      <c r="B2222" s="55">
        <f t="shared" si="67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17"/>
        <v/>
      </c>
      <c r="Q2222" s="45" t="str">
        <f>IF(ISNA(VLOOKUP(AC2222,#REF!,1)),"//","")</f>
        <v/>
      </c>
      <c r="R2222" s="45"/>
      <c r="S2222" s="43">
        <f t="shared" si="71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19"/>
        <v/>
      </c>
      <c r="X2222" s="25" t="str">
        <f t="shared" si="720"/>
        <v/>
      </c>
      <c r="Y2222" s="1">
        <f t="shared" si="721"/>
        <v>2174</v>
      </c>
      <c r="Z2222" t="str">
        <f t="shared" si="722"/>
        <v>ITM_FWORD</v>
      </c>
      <c r="AA2222" s="177" t="str">
        <f>IF(ISNA(VLOOKUP(AC2222,Sheet2!J:J,1,0)),"//","")</f>
        <v/>
      </c>
      <c r="AC2222" s="113" t="str">
        <f t="shared" si="665"/>
        <v/>
      </c>
      <c r="AD2222" t="b">
        <f t="shared" si="704"/>
        <v>1</v>
      </c>
    </row>
    <row r="2223" spans="1:30">
      <c r="A2223" s="58">
        <f t="shared" si="673"/>
        <v>2223</v>
      </c>
      <c r="B2223" s="55">
        <f t="shared" si="67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23">IF(E2223=F2223,"","NOT EQUAL")</f>
        <v/>
      </c>
      <c r="Q2223" s="45" t="str">
        <f>IF(ISNA(VLOOKUP(AC2223,#REF!,1)),"//","")</f>
        <v/>
      </c>
      <c r="R2223" s="45"/>
      <c r="S2223" s="43">
        <f t="shared" ref="S2223" si="72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2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7">B2223</f>
        <v>2175</v>
      </c>
      <c r="Z2223" t="str">
        <f t="shared" ref="Z2223" si="728">M2223</f>
        <v>ITM_FBYTE</v>
      </c>
      <c r="AA2223" s="177" t="str">
        <f>IF(ISNA(VLOOKUP(AC2223,Sheet2!J:J,1,0)),"//","")</f>
        <v/>
      </c>
      <c r="AC2223" s="113" t="str">
        <f t="shared" si="665"/>
        <v/>
      </c>
      <c r="AD2223" t="b">
        <f t="shared" si="704"/>
        <v>1</v>
      </c>
    </row>
    <row r="2224" spans="1:30">
      <c r="A2224" s="58">
        <f t="shared" si="673"/>
        <v>2224</v>
      </c>
      <c r="B2224" s="55">
        <f t="shared" si="67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29">IF(E2224=F2224,"","NOT EQUAL")</f>
        <v/>
      </c>
      <c r="Q2224" s="45" t="str">
        <f>IF(ISNA(VLOOKUP(AC2224,#REF!,1)),"//","")</f>
        <v/>
      </c>
      <c r="R2224" s="45"/>
      <c r="S2224" s="43">
        <f t="shared" ref="S2224:S2225" si="73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3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3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3">B2224</f>
        <v>2176</v>
      </c>
      <c r="Z2224" t="str">
        <f t="shared" ref="Z2224:Z2225" si="734">M2224</f>
        <v>ITM_CLAIM</v>
      </c>
      <c r="AA2224" s="177" t="str">
        <f>IF(ISNA(VLOOKUP(AC2224,Sheet2!J:J,1,0)),"//","")</f>
        <v>//</v>
      </c>
      <c r="AC2224" s="113" t="str">
        <f t="shared" si="665"/>
        <v>EXITCLR</v>
      </c>
      <c r="AD2224" t="b">
        <f t="shared" si="704"/>
        <v>1</v>
      </c>
    </row>
    <row r="2225" spans="1:30">
      <c r="A2225" s="58">
        <f t="shared" si="673"/>
        <v>2225</v>
      </c>
      <c r="B2225" s="55">
        <f t="shared" si="67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29"/>
        <v/>
      </c>
      <c r="Q2225" t="str">
        <f>IF(ISNA(VLOOKUP(AC2225,#REF!,1)),"//","")</f>
        <v/>
      </c>
      <c r="R2225"/>
      <c r="S2225" s="43">
        <f t="shared" si="73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31"/>
        <v/>
      </c>
      <c r="X2225" s="25" t="str">
        <f t="shared" si="732"/>
        <v/>
      </c>
      <c r="Y2225" s="1">
        <f t="shared" si="733"/>
        <v>2177</v>
      </c>
      <c r="Z2225" t="str">
        <f t="shared" si="734"/>
        <v>ITM_SHOIREP</v>
      </c>
      <c r="AA2225" s="177" t="str">
        <f>IF(ISNA(VLOOKUP(AC2225,Sheet2!J:J,1,0)),"//","")</f>
        <v/>
      </c>
      <c r="AC2225" s="113" t="str">
        <f t="shared" si="665"/>
        <v/>
      </c>
      <c r="AD2225" t="b">
        <f t="shared" si="704"/>
        <v>1</v>
      </c>
    </row>
    <row r="2226" spans="1:30">
      <c r="A2226" s="58">
        <f t="shared" si="673"/>
        <v>2226</v>
      </c>
      <c r="B2226" s="55">
        <f t="shared" si="67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35">IF(E2226=F2226,"","NOT EQUAL")</f>
        <v/>
      </c>
      <c r="Q2226" s="45" t="str">
        <f>IF(ISNA(VLOOKUP(AC2226,#REF!,1)),"//","")</f>
        <v/>
      </c>
      <c r="R2226" s="45"/>
      <c r="S2226" s="43">
        <f t="shared" ref="S2226:S2227" si="73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3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9">B2226</f>
        <v>2178</v>
      </c>
      <c r="Z2226" t="str">
        <f t="shared" ref="Z2226:Z2227" si="740">M2226</f>
        <v>ITM_SCALE</v>
      </c>
      <c r="AA2226" s="177" t="str">
        <f>IF(ISNA(VLOOKUP(AC2226,Sheet2!J:J,1,0)),"//","")</f>
        <v/>
      </c>
      <c r="AC2226" s="113" t="str">
        <f t="shared" ref="AC2226:AC2254" si="74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4"/>
        <v>1</v>
      </c>
    </row>
    <row r="2227" spans="1:30">
      <c r="A2227" s="58">
        <f t="shared" si="673"/>
        <v>2227</v>
      </c>
      <c r="B2227" s="55">
        <f t="shared" si="67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35"/>
        <v/>
      </c>
      <c r="Q2227" s="45" t="str">
        <f>IF(ISNA(VLOOKUP(AC2227,#REF!,1)),"//","")</f>
        <v/>
      </c>
      <c r="R2227" s="45"/>
      <c r="S2227" s="43">
        <f t="shared" si="73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37"/>
        <v>"PLOTLS"</v>
      </c>
      <c r="X2227" s="25" t="str">
        <f t="shared" si="738"/>
        <v>PLOTLS</v>
      </c>
      <c r="Y2227" s="1">
        <f t="shared" si="739"/>
        <v>2179</v>
      </c>
      <c r="Z2227" t="str">
        <f t="shared" si="740"/>
        <v>ITM_PLOTLS</v>
      </c>
      <c r="AA2227" s="177" t="str">
        <f>IF(ISNA(VLOOKUP(AC2227,Sheet2!J:J,1,0)),"//","")</f>
        <v/>
      </c>
      <c r="AC2227" s="113" t="str">
        <f t="shared" si="741"/>
        <v>PLOTLS</v>
      </c>
      <c r="AD2227" t="b">
        <f t="shared" si="704"/>
        <v>1</v>
      </c>
    </row>
    <row r="2228" spans="1:30">
      <c r="A2228" s="58">
        <f t="shared" si="673"/>
        <v>2228</v>
      </c>
      <c r="B2228" s="55">
        <f t="shared" si="67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42">IF(E2228=F2228,"","NOT EQUAL")</f>
        <v/>
      </c>
      <c r="Q2228" t="str">
        <f>IF(ISNA(VLOOKUP(AC2228,#REF!,1)),"//","")</f>
        <v/>
      </c>
      <c r="R2228"/>
      <c r="S2228" s="43">
        <f t="shared" ref="S2228:S2232" si="74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4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6">B2228</f>
        <v>2180</v>
      </c>
      <c r="Z2228" t="str">
        <f t="shared" ref="Z2228:Z2232" si="747">M2228</f>
        <v>ITM_PLINE</v>
      </c>
      <c r="AA2228" s="177" t="str">
        <f>IF(ISNA(VLOOKUP(AC2228,Sheet2!J:J,1,0)),"//","")</f>
        <v/>
      </c>
      <c r="AC2228" s="113" t="str">
        <f t="shared" si="741"/>
        <v/>
      </c>
      <c r="AD2228" t="b">
        <f t="shared" si="704"/>
        <v>1</v>
      </c>
    </row>
    <row r="2229" spans="1:30">
      <c r="A2229" s="58">
        <f t="shared" si="673"/>
        <v>2229</v>
      </c>
      <c r="B2229" s="55">
        <f t="shared" si="67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42"/>
        <v/>
      </c>
      <c r="Q2229" t="str">
        <f>IF(ISNA(VLOOKUP(AC2229,#REF!,1)),"//","")</f>
        <v/>
      </c>
      <c r="R2229"/>
      <c r="S2229" s="43">
        <f t="shared" si="74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44"/>
        <v/>
      </c>
      <c r="X2229" s="25" t="str">
        <f t="shared" si="745"/>
        <v/>
      </c>
      <c r="Y2229" s="1">
        <f t="shared" si="746"/>
        <v>2181</v>
      </c>
      <c r="Z2229" t="str">
        <f t="shared" si="747"/>
        <v>ITM_PCROS</v>
      </c>
      <c r="AA2229" s="177" t="str">
        <f>IF(ISNA(VLOOKUP(AC2229,Sheet2!J:J,1,0)),"//","")</f>
        <v/>
      </c>
      <c r="AC2229" s="113" t="str">
        <f t="shared" si="741"/>
        <v/>
      </c>
      <c r="AD2229" t="b">
        <f t="shared" si="704"/>
        <v>1</v>
      </c>
    </row>
    <row r="2230" spans="1:30">
      <c r="A2230" s="58">
        <f t="shared" si="673"/>
        <v>2230</v>
      </c>
      <c r="B2230" s="55">
        <f t="shared" si="67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42"/>
        <v/>
      </c>
      <c r="Q2230" t="str">
        <f>IF(ISNA(VLOOKUP(AC2230,#REF!,1)),"//","")</f>
        <v/>
      </c>
      <c r="R2230"/>
      <c r="S2230" s="43">
        <f t="shared" si="74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44"/>
        <v/>
      </c>
      <c r="X2230" s="25" t="str">
        <f t="shared" si="745"/>
        <v/>
      </c>
      <c r="Y2230" s="1">
        <f t="shared" si="746"/>
        <v>2182</v>
      </c>
      <c r="Z2230" t="str">
        <f t="shared" si="747"/>
        <v>ITM_PBOX</v>
      </c>
      <c r="AA2230" s="177" t="str">
        <f>IF(ISNA(VLOOKUP(AC2230,Sheet2!J:J,1,0)),"//","")</f>
        <v/>
      </c>
      <c r="AC2230" s="113" t="str">
        <f t="shared" si="741"/>
        <v/>
      </c>
      <c r="AD2230" t="b">
        <f t="shared" si="704"/>
        <v>1</v>
      </c>
    </row>
    <row r="2231" spans="1:30">
      <c r="A2231" s="58">
        <f t="shared" si="673"/>
        <v>2231</v>
      </c>
      <c r="B2231" s="55">
        <f t="shared" si="67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42"/>
        <v/>
      </c>
      <c r="Q2231" t="str">
        <f>IF(ISNA(VLOOKUP(AC2231,#REF!,1)),"//","")</f>
        <v/>
      </c>
      <c r="R2231"/>
      <c r="S2231" s="43">
        <f t="shared" si="74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44"/>
        <v/>
      </c>
      <c r="X2231" s="25" t="str">
        <f t="shared" si="745"/>
        <v/>
      </c>
      <c r="Y2231" s="1">
        <f t="shared" si="746"/>
        <v>2183</v>
      </c>
      <c r="Z2231" t="str">
        <f t="shared" si="747"/>
        <v>ITM_VECT</v>
      </c>
      <c r="AA2231" s="177" t="str">
        <f>IF(ISNA(VLOOKUP(AC2231,Sheet2!J:J,1,0)),"//","")</f>
        <v/>
      </c>
      <c r="AC2231" s="113" t="str">
        <f t="shared" si="741"/>
        <v/>
      </c>
      <c r="AD2231" t="b">
        <f t="shared" si="704"/>
        <v>1</v>
      </c>
    </row>
    <row r="2232" spans="1:30">
      <c r="A2232" s="58">
        <f t="shared" si="673"/>
        <v>2232</v>
      </c>
      <c r="B2232" s="55">
        <f t="shared" si="67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42"/>
        <v/>
      </c>
      <c r="Q2232" t="str">
        <f>IF(ISNA(VLOOKUP(AC2232,#REF!,1)),"//","")</f>
        <v/>
      </c>
      <c r="R2232"/>
      <c r="S2232" s="43">
        <f t="shared" si="74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44"/>
        <v/>
      </c>
      <c r="X2232" s="25" t="str">
        <f t="shared" si="745"/>
        <v/>
      </c>
      <c r="Y2232" s="1">
        <f t="shared" si="746"/>
        <v>2184</v>
      </c>
      <c r="Z2232" t="str">
        <f t="shared" si="747"/>
        <v>ITM_NVECT</v>
      </c>
      <c r="AA2232" s="177" t="str">
        <f>IF(ISNA(VLOOKUP(AC2232,Sheet2!J:J,1,0)),"//","")</f>
        <v/>
      </c>
      <c r="AC2232" s="113" t="str">
        <f t="shared" si="741"/>
        <v/>
      </c>
      <c r="AD2232" t="b">
        <f t="shared" si="704"/>
        <v>1</v>
      </c>
    </row>
    <row r="2233" spans="1:30">
      <c r="A2233" s="58">
        <f t="shared" si="673"/>
        <v>2233</v>
      </c>
      <c r="B2233" s="55">
        <f t="shared" si="67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48">IF(E2233=F2233,"","NOT EQUAL")</f>
        <v/>
      </c>
      <c r="Q2233" t="str">
        <f>IF(ISNA(VLOOKUP(AC2233,#REF!,1)),"//","")</f>
        <v/>
      </c>
      <c r="R2233"/>
      <c r="S2233" s="43">
        <f t="shared" ref="S2233:S2247" si="74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5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5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52">B2233</f>
        <v>2185</v>
      </c>
      <c r="Z2233" t="str">
        <f t="shared" ref="Z2233:Z2247" si="753">M2233</f>
        <v>ITM_EXTX</v>
      </c>
      <c r="AA2233" s="177" t="str">
        <f>IF(ISNA(VLOOKUP(AC2233,Sheet2!J:J,1,0)),"//","")</f>
        <v/>
      </c>
      <c r="AC2233" s="113" t="str">
        <f t="shared" si="741"/>
        <v/>
      </c>
      <c r="AD2233" t="b">
        <f t="shared" si="704"/>
        <v>1</v>
      </c>
    </row>
    <row r="2234" spans="1:30">
      <c r="A2234" s="58">
        <f t="shared" si="673"/>
        <v>2234</v>
      </c>
      <c r="B2234" s="55">
        <f t="shared" si="67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48"/>
        <v/>
      </c>
      <c r="Q2234" t="str">
        <f>IF(ISNA(VLOOKUP(AC2234,#REF!,1)),"//","")</f>
        <v/>
      </c>
      <c r="R2234"/>
      <c r="S2234" s="43">
        <f t="shared" si="74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50"/>
        <v/>
      </c>
      <c r="X2234" s="25" t="str">
        <f t="shared" si="751"/>
        <v/>
      </c>
      <c r="Y2234" s="1">
        <f t="shared" si="752"/>
        <v>2186</v>
      </c>
      <c r="Z2234" t="str">
        <f t="shared" si="753"/>
        <v>ITM_EXTY</v>
      </c>
      <c r="AA2234" s="177" t="str">
        <f>IF(ISNA(VLOOKUP(AC2234,Sheet2!J:J,1,0)),"//","")</f>
        <v/>
      </c>
      <c r="AC2234" s="113" t="str">
        <f t="shared" si="741"/>
        <v/>
      </c>
      <c r="AD2234" t="b">
        <f t="shared" si="704"/>
        <v>1</v>
      </c>
    </row>
    <row r="2235" spans="1:30">
      <c r="A2235" s="58">
        <f t="shared" ref="A2235" si="754">IF(B2235=INT(B2235),ROW(),"")</f>
        <v>2235</v>
      </c>
      <c r="B2235" s="55">
        <f t="shared" ref="B2235" si="75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56">IF(E2235=F2235,"","NOT EQUAL")</f>
        <v/>
      </c>
      <c r="Q2235" t="str">
        <f>IF(ISNA(VLOOKUP(AC2235,#REF!,1)),"//","")</f>
        <v/>
      </c>
      <c r="R2235"/>
      <c r="S2235" s="43">
        <f t="shared" ref="S2235" si="75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5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60">B2235</f>
        <v>2187</v>
      </c>
      <c r="Z2235" t="str">
        <f t="shared" ref="Z2235" si="761">M2235</f>
        <v>ITM_SLV2</v>
      </c>
      <c r="AA2235" s="177" t="str">
        <f>IF(ISNA(VLOOKUP(AC2235,Sheet2!J:J,1,0)),"//","")</f>
        <v/>
      </c>
      <c r="AC2235" s="113" t="str">
        <f t="shared" ref="AC2235" si="76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3">X2235=AC2235</f>
        <v>1</v>
      </c>
    </row>
    <row r="2236" spans="1:30">
      <c r="A2236" s="58">
        <f t="shared" ref="A2236" si="764">IF(B2236=INT(B2236),ROW(),"")</f>
        <v>2236</v>
      </c>
      <c r="B2236" s="55">
        <f t="shared" ref="B2236" si="76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66">IF(E2236=F2236,"","NOT EQUAL")</f>
        <v/>
      </c>
      <c r="Q2236" t="str">
        <f>IF(ISNA(VLOOKUP(AC2236,#REF!,1)),"//","")</f>
        <v/>
      </c>
      <c r="R2236"/>
      <c r="S2236" s="43">
        <f t="shared" ref="S2236" si="76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6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70">B2236</f>
        <v>2188</v>
      </c>
      <c r="Z2236" t="str">
        <f t="shared" ref="Z2236" si="771">M2236</f>
        <v>ITM_SLV3</v>
      </c>
      <c r="AA2236" s="177" t="str">
        <f>IF(ISNA(VLOOKUP(AC2236,Sheet2!J:J,1,0)),"//","")</f>
        <v/>
      </c>
      <c r="AC2236" s="113" t="str">
        <f t="shared" ref="AC2236" si="77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3">X2236=AC2236</f>
        <v>1</v>
      </c>
    </row>
    <row r="2237" spans="1:30">
      <c r="A2237" s="58">
        <f t="shared" si="673"/>
        <v>2237</v>
      </c>
      <c r="B2237" s="55">
        <f t="shared" si="67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48"/>
        <v/>
      </c>
      <c r="Q2237" t="str">
        <f>IF(ISNA(VLOOKUP(AC2237,#REF!,1)),"//","")</f>
        <v/>
      </c>
      <c r="R2237"/>
      <c r="S2237" s="43">
        <f t="shared" si="74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50"/>
        <v/>
      </c>
      <c r="X2237" s="25" t="str">
        <f t="shared" si="751"/>
        <v/>
      </c>
      <c r="Y2237" s="1">
        <f t="shared" si="752"/>
        <v>2189</v>
      </c>
      <c r="Z2237" t="str">
        <f t="shared" si="753"/>
        <v>ITM_DEMO1</v>
      </c>
      <c r="AA2237" s="177" t="str">
        <f>IF(ISNA(VLOOKUP(AC2237,Sheet2!J:J,1,0)),"//","")</f>
        <v/>
      </c>
      <c r="AC2237" s="113" t="str">
        <f t="shared" si="741"/>
        <v/>
      </c>
      <c r="AD2237" t="b">
        <f t="shared" si="704"/>
        <v>1</v>
      </c>
    </row>
    <row r="2238" spans="1:30">
      <c r="A2238" s="58">
        <f t="shared" si="673"/>
        <v>2238</v>
      </c>
      <c r="B2238" s="55">
        <f t="shared" si="67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48"/>
        <v/>
      </c>
      <c r="Q2238" t="str">
        <f>IF(ISNA(VLOOKUP(AC2238,#REF!,1)),"//","")</f>
        <v/>
      </c>
      <c r="R2238"/>
      <c r="S2238" s="43">
        <f t="shared" si="74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50"/>
        <v/>
      </c>
      <c r="X2238" s="25" t="str">
        <f t="shared" si="751"/>
        <v/>
      </c>
      <c r="Y2238" s="1">
        <f t="shared" si="752"/>
        <v>2190</v>
      </c>
      <c r="Z2238" t="str">
        <f t="shared" si="753"/>
        <v>ITM_DEMO2</v>
      </c>
      <c r="AA2238" s="177" t="str">
        <f>IF(ISNA(VLOOKUP(AC2238,Sheet2!J:J,1,0)),"//","")</f>
        <v/>
      </c>
      <c r="AC2238" s="113" t="str">
        <f t="shared" si="741"/>
        <v/>
      </c>
      <c r="AD2238" t="b">
        <f t="shared" si="704"/>
        <v>1</v>
      </c>
    </row>
    <row r="2239" spans="1:30">
      <c r="A2239" s="58">
        <f t="shared" si="673"/>
        <v>2239</v>
      </c>
      <c r="B2239" s="55">
        <f t="shared" si="67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48"/>
        <v/>
      </c>
      <c r="Q2239" t="str">
        <f>IF(ISNA(VLOOKUP(AC2239,#REF!,1)),"//","")</f>
        <v/>
      </c>
      <c r="R2239"/>
      <c r="S2239" s="43">
        <f t="shared" si="74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50"/>
        <v/>
      </c>
      <c r="X2239" s="25" t="str">
        <f t="shared" si="751"/>
        <v/>
      </c>
      <c r="Y2239" s="1">
        <f t="shared" si="752"/>
        <v>2191</v>
      </c>
      <c r="Z2239" t="str">
        <f t="shared" si="753"/>
        <v>ITM_DEMO3</v>
      </c>
      <c r="AA2239" s="177" t="str">
        <f>IF(ISNA(VLOOKUP(AC2239,Sheet2!J:J,1,0)),"//","")</f>
        <v/>
      </c>
      <c r="AC2239" s="113" t="str">
        <f t="shared" si="741"/>
        <v/>
      </c>
      <c r="AD2239" t="b">
        <f t="shared" si="704"/>
        <v>1</v>
      </c>
    </row>
    <row r="2240" spans="1:30">
      <c r="A2240" s="58">
        <f t="shared" si="673"/>
        <v>2240</v>
      </c>
      <c r="B2240" s="55">
        <f t="shared" si="67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48"/>
        <v/>
      </c>
      <c r="Q2240" t="str">
        <f>IF(ISNA(VLOOKUP(AC2240,#REF!,1)),"//","")</f>
        <v/>
      </c>
      <c r="R2240"/>
      <c r="S2240" s="43">
        <f t="shared" si="74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50"/>
        <v/>
      </c>
      <c r="X2240" s="25" t="str">
        <f t="shared" si="751"/>
        <v/>
      </c>
      <c r="Y2240" s="1">
        <f t="shared" si="752"/>
        <v>2192</v>
      </c>
      <c r="Z2240" t="str">
        <f t="shared" si="753"/>
        <v>ITM_DEMO4</v>
      </c>
      <c r="AA2240" s="177" t="str">
        <f>IF(ISNA(VLOOKUP(AC2240,Sheet2!J:J,1,0)),"//","")</f>
        <v/>
      </c>
      <c r="AC2240" s="113" t="str">
        <f t="shared" si="741"/>
        <v/>
      </c>
      <c r="AD2240" t="b">
        <f t="shared" si="704"/>
        <v>1</v>
      </c>
    </row>
    <row r="2241" spans="1:30">
      <c r="A2241" s="58">
        <f t="shared" si="673"/>
        <v>2241</v>
      </c>
      <c r="B2241" s="55">
        <f t="shared" si="67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48"/>
        <v/>
      </c>
      <c r="Q2241" t="str">
        <f>IF(ISNA(VLOOKUP(AC2241,#REF!,1)),"//","")</f>
        <v/>
      </c>
      <c r="R2241"/>
      <c r="S2241" s="43">
        <f t="shared" si="74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50"/>
        <v/>
      </c>
      <c r="X2241" s="25" t="str">
        <f t="shared" si="751"/>
        <v/>
      </c>
      <c r="Y2241" s="1">
        <f t="shared" si="752"/>
        <v>2193</v>
      </c>
      <c r="Z2241" t="str">
        <f t="shared" si="753"/>
        <v>ITM_DEMO5</v>
      </c>
      <c r="AA2241" s="177" t="str">
        <f>IF(ISNA(VLOOKUP(AC2241,Sheet2!J:J,1,0)),"//","")</f>
        <v/>
      </c>
      <c r="AC2241" s="113" t="str">
        <f t="shared" si="741"/>
        <v/>
      </c>
      <c r="AD2241" t="b">
        <f t="shared" si="704"/>
        <v>1</v>
      </c>
    </row>
    <row r="2242" spans="1:30">
      <c r="A2242" s="58">
        <f t="shared" si="673"/>
        <v>2242</v>
      </c>
      <c r="B2242" s="55">
        <f t="shared" si="67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48"/>
        <v/>
      </c>
      <c r="Q2242" t="str">
        <f>IF(ISNA(VLOOKUP(AC2242,#REF!,1)),"//","")</f>
        <v/>
      </c>
      <c r="R2242"/>
      <c r="S2242" s="43">
        <f t="shared" si="74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50"/>
        <v/>
      </c>
      <c r="X2242" s="25" t="str">
        <f t="shared" si="751"/>
        <v/>
      </c>
      <c r="Y2242" s="1">
        <f t="shared" si="752"/>
        <v>2194</v>
      </c>
      <c r="Z2242" t="str">
        <f t="shared" si="753"/>
        <v>ITM_DEMO6</v>
      </c>
      <c r="AA2242" s="177" t="str">
        <f>IF(ISNA(VLOOKUP(AC2242,Sheet2!J:J,1,0)),"//","")</f>
        <v/>
      </c>
      <c r="AC2242" s="113" t="str">
        <f t="shared" si="741"/>
        <v/>
      </c>
      <c r="AD2242" t="b">
        <f t="shared" si="704"/>
        <v>1</v>
      </c>
    </row>
    <row r="2243" spans="1:30">
      <c r="A2243" s="58">
        <f t="shared" si="673"/>
        <v>2243</v>
      </c>
      <c r="B2243" s="55">
        <f t="shared" si="67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48"/>
        <v/>
      </c>
      <c r="Q2243" t="str">
        <f>IF(ISNA(VLOOKUP(AC2243,#REF!,1)),"//","")</f>
        <v/>
      </c>
      <c r="R2243"/>
      <c r="S2243" s="43">
        <f t="shared" si="749"/>
        <v>647</v>
      </c>
      <c r="T2243" s="94" t="s">
        <v>3131</v>
      </c>
      <c r="U2243" s="72"/>
      <c r="V2243" s="72" t="s">
        <v>4821</v>
      </c>
      <c r="W2243" s="44" t="str">
        <f t="shared" si="750"/>
        <v/>
      </c>
      <c r="X2243" s="25" t="str">
        <f t="shared" si="751"/>
        <v>P_INT</v>
      </c>
      <c r="Y2243" s="1">
        <f t="shared" si="752"/>
        <v>2195</v>
      </c>
      <c r="Z2243" t="str">
        <f t="shared" si="753"/>
        <v>ITM_INTG</v>
      </c>
      <c r="AA2243" s="177" t="str">
        <f>IF(ISNA(VLOOKUP(AC2243,Sheet2!J:J,1,0)),"//","")</f>
        <v/>
      </c>
      <c r="AC2243" s="113" t="str">
        <f t="shared" si="741"/>
        <v/>
      </c>
      <c r="AD2243" t="b">
        <f t="shared" si="704"/>
        <v>0</v>
      </c>
    </row>
    <row r="2244" spans="1:30">
      <c r="A2244" s="58">
        <f t="shared" si="673"/>
        <v>2244</v>
      </c>
      <c r="B2244" s="55">
        <f t="shared" si="67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48"/>
        <v/>
      </c>
      <c r="Q2244" t="str">
        <f>IF(ISNA(VLOOKUP(AC2244,#REF!,1)),"//","")</f>
        <v/>
      </c>
      <c r="R2244"/>
      <c r="S2244" s="43">
        <f t="shared" si="74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50"/>
        <v/>
      </c>
      <c r="X2244" s="25" t="str">
        <f t="shared" si="751"/>
        <v>P_DIFF</v>
      </c>
      <c r="Y2244" s="1">
        <f t="shared" si="752"/>
        <v>2196</v>
      </c>
      <c r="Z2244" t="str">
        <f t="shared" si="753"/>
        <v>ITM_DIFF</v>
      </c>
      <c r="AA2244" s="177" t="str">
        <f>IF(ISNA(VLOOKUP(AC2244,Sheet2!J:J,1,0)),"//","")</f>
        <v/>
      </c>
      <c r="AC2244" s="113" t="str">
        <f t="shared" si="741"/>
        <v/>
      </c>
      <c r="AD2244" t="b">
        <f t="shared" si="704"/>
        <v>0</v>
      </c>
    </row>
    <row r="2245" spans="1:30">
      <c r="A2245" s="58">
        <f t="shared" si="673"/>
        <v>2245</v>
      </c>
      <c r="B2245" s="55">
        <f t="shared" si="67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649</v>
      </c>
      <c r="T2245" s="94" t="s">
        <v>3131</v>
      </c>
      <c r="U2245" s="72"/>
      <c r="V2245" s="72" t="s">
        <v>4823</v>
      </c>
      <c r="W2245" s="44" t="str">
        <f t="shared" si="750"/>
        <v/>
      </c>
      <c r="X2245" s="25" t="str">
        <f t="shared" si="751"/>
        <v>P_RMS</v>
      </c>
      <c r="Y2245" s="1">
        <f t="shared" si="752"/>
        <v>2197</v>
      </c>
      <c r="Z2245" t="str">
        <f t="shared" si="753"/>
        <v>ITM_RMS</v>
      </c>
      <c r="AA2245" s="177" t="str">
        <f>IF(ISNA(VLOOKUP(AC2245,Sheet2!J:J,1,0)),"//","")</f>
        <v/>
      </c>
      <c r="AC2245" s="113" t="str">
        <f t="shared" si="741"/>
        <v/>
      </c>
      <c r="AD2245" t="b">
        <f t="shared" si="704"/>
        <v>0</v>
      </c>
    </row>
    <row r="2246" spans="1:30">
      <c r="A2246" s="58">
        <f t="shared" si="673"/>
        <v>2246</v>
      </c>
      <c r="B2246" s="55">
        <f t="shared" si="67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650</v>
      </c>
      <c r="T2246" s="94" t="s">
        <v>3131</v>
      </c>
      <c r="U2246" s="72"/>
      <c r="V2246" s="72" t="s">
        <v>4824</v>
      </c>
      <c r="W2246" s="44" t="str">
        <f t="shared" si="750"/>
        <v/>
      </c>
      <c r="X2246" s="25" t="str">
        <f t="shared" si="751"/>
        <v>P_SHADE</v>
      </c>
      <c r="Y2246" s="1">
        <f t="shared" si="752"/>
        <v>2198</v>
      </c>
      <c r="Z2246" t="str">
        <f t="shared" si="753"/>
        <v>ITM_SHADE</v>
      </c>
      <c r="AA2246" s="177" t="str">
        <f>IF(ISNA(VLOOKUP(AC2246,Sheet2!J:J,1,0)),"//","")</f>
        <v/>
      </c>
      <c r="AC2246" s="113" t="str">
        <f t="shared" si="741"/>
        <v/>
      </c>
      <c r="AD2246" t="b">
        <f t="shared" si="704"/>
        <v>0</v>
      </c>
    </row>
    <row r="2247" spans="1:30">
      <c r="A2247" s="58">
        <f t="shared" si="673"/>
        <v>2247</v>
      </c>
      <c r="B2247" s="55">
        <f t="shared" si="67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MNU_PLOT</v>
      </c>
      <c r="AA2247" s="177" t="str">
        <f>IF(ISNA(VLOOKUP(AC2247,Sheet2!J:J,1,0)),"//","")</f>
        <v/>
      </c>
      <c r="AC2247" s="113" t="str">
        <f t="shared" si="741"/>
        <v/>
      </c>
      <c r="AD2247" t="b">
        <f t="shared" si="704"/>
        <v>1</v>
      </c>
    </row>
    <row r="2248" spans="1:30">
      <c r="A2248" s="58">
        <f t="shared" ref="A2248:A2255" si="774">IF(B2248=INT(B2248),ROW(),"")</f>
        <v>2248</v>
      </c>
      <c r="B2248" s="55">
        <f t="shared" ref="B2248:B2255" si="77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5" si="776">IF(E2248=F2248,"","NOT EQUAL")</f>
        <v>NOT EQUAL</v>
      </c>
      <c r="Q2248" t="str">
        <f>IF(ISNA(VLOOKUP(AC2248,#REF!,1)),"//","")</f>
        <v/>
      </c>
      <c r="R2248"/>
      <c r="S2248" s="43">
        <f t="shared" ref="S2248:S2255" si="777">IF(X2248&lt;&gt;"",S2247+1,S2247)</f>
        <v>650</v>
      </c>
      <c r="T2248" s="94"/>
      <c r="U2248" s="72"/>
      <c r="V2248" s="72"/>
      <c r="W2248" s="44" t="str">
        <f t="shared" ref="W2248:W2255" si="77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80">B2248</f>
        <v>2200</v>
      </c>
      <c r="Z2248" t="str">
        <f t="shared" ref="Z2248:Z2255" si="781">M2248</f>
        <v>CHR_num</v>
      </c>
      <c r="AA2248" s="177" t="str">
        <f>IF(ISNA(VLOOKUP(AC2248,Sheet2!J:J,1,0)),"//","")</f>
        <v/>
      </c>
      <c r="AC2248" s="113" t="str">
        <f t="shared" si="741"/>
        <v/>
      </c>
      <c r="AD2248" t="b">
        <f t="shared" si="704"/>
        <v>1</v>
      </c>
    </row>
    <row r="2249" spans="1:30">
      <c r="A2249" s="58">
        <f t="shared" si="774"/>
        <v>2249</v>
      </c>
      <c r="B2249" s="55">
        <f t="shared" si="77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76"/>
        <v/>
      </c>
      <c r="Q2249" t="str">
        <f>IF(ISNA(VLOOKUP(AC2249,#REF!,1)),"//","")</f>
        <v/>
      </c>
      <c r="R2249"/>
      <c r="S2249" s="43">
        <f t="shared" si="777"/>
        <v>650</v>
      </c>
      <c r="T2249" s="94"/>
      <c r="U2249" s="72"/>
      <c r="V2249" s="72"/>
      <c r="W2249" s="44" t="str">
        <f t="shared" si="778"/>
        <v/>
      </c>
      <c r="X2249" s="25" t="str">
        <f t="shared" si="779"/>
        <v/>
      </c>
      <c r="Y2249" s="1">
        <f t="shared" si="780"/>
        <v>2201</v>
      </c>
      <c r="Z2249" t="str">
        <f t="shared" si="781"/>
        <v>CHR_numL</v>
      </c>
      <c r="AA2249" s="177" t="str">
        <f>IF(ISNA(VLOOKUP(AC2249,Sheet2!J:J,1,0)),"//","")</f>
        <v/>
      </c>
      <c r="AC2249" s="113" t="str">
        <f t="shared" si="741"/>
        <v/>
      </c>
      <c r="AD2249" t="b">
        <f t="shared" si="704"/>
        <v>1</v>
      </c>
    </row>
    <row r="2250" spans="1:30">
      <c r="A2250" s="58">
        <f t="shared" si="774"/>
        <v>2250</v>
      </c>
      <c r="B2250" s="55">
        <f t="shared" si="77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76"/>
        <v/>
      </c>
      <c r="Q2250" t="str">
        <f>IF(ISNA(VLOOKUP(AC2250,#REF!,1)),"//","")</f>
        <v/>
      </c>
      <c r="R2250"/>
      <c r="S2250" s="43">
        <f t="shared" si="777"/>
        <v>650</v>
      </c>
      <c r="T2250" s="94"/>
      <c r="U2250" s="72"/>
      <c r="V2250" s="72"/>
      <c r="W2250" s="44" t="str">
        <f t="shared" si="778"/>
        <v/>
      </c>
      <c r="X2250" s="25" t="str">
        <f t="shared" si="779"/>
        <v/>
      </c>
      <c r="Y2250" s="1">
        <f t="shared" si="780"/>
        <v>2202</v>
      </c>
      <c r="Z2250" t="str">
        <f t="shared" si="781"/>
        <v>CHR_numU</v>
      </c>
      <c r="AA2250" s="177" t="str">
        <f>IF(ISNA(VLOOKUP(AC2250,Sheet2!J:J,1,0)),"//","")</f>
        <v/>
      </c>
      <c r="AC2250" s="113" t="str">
        <f t="shared" si="741"/>
        <v/>
      </c>
      <c r="AD2250" t="b">
        <f t="shared" si="704"/>
        <v>1</v>
      </c>
    </row>
    <row r="2251" spans="1:30">
      <c r="A2251" s="58">
        <f t="shared" si="774"/>
        <v>2251</v>
      </c>
      <c r="B2251" s="55">
        <f t="shared" si="77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76"/>
        <v/>
      </c>
      <c r="Q2251" t="str">
        <f>IF(ISNA(VLOOKUP(AC2251,#REF!,1)),"//","")</f>
        <v/>
      </c>
      <c r="R2251"/>
      <c r="S2251" s="43">
        <f t="shared" si="777"/>
        <v>650</v>
      </c>
      <c r="T2251" s="94"/>
      <c r="U2251" s="72"/>
      <c r="V2251" s="72"/>
      <c r="W2251" s="44" t="str">
        <f t="shared" si="778"/>
        <v/>
      </c>
      <c r="X2251" s="25" t="str">
        <f t="shared" si="779"/>
        <v/>
      </c>
      <c r="Y2251" s="1">
        <f t="shared" si="780"/>
        <v>2203</v>
      </c>
      <c r="Z2251" t="str">
        <f t="shared" si="781"/>
        <v>ITM_EEXCHR</v>
      </c>
      <c r="AA2251" s="177" t="str">
        <f>IF(ISNA(VLOOKUP(AC2251,Sheet2!J:J,1,0)),"//","")</f>
        <v/>
      </c>
      <c r="AC2251" s="113" t="str">
        <f t="shared" si="741"/>
        <v/>
      </c>
      <c r="AD2251" t="b">
        <f t="shared" si="704"/>
        <v>1</v>
      </c>
    </row>
    <row r="2252" spans="1:30">
      <c r="A2252" s="57">
        <f t="shared" si="774"/>
        <v>2252</v>
      </c>
      <c r="B2252" s="56">
        <f t="shared" si="77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76"/>
        <v/>
      </c>
      <c r="Q2252" t="str">
        <f>IF(ISNA(VLOOKUP(AC2252,#REF!,1)),"//","")</f>
        <v/>
      </c>
      <c r="R2252"/>
      <c r="S2252" s="43">
        <f t="shared" si="77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78"/>
        <v>"CLGRF"</v>
      </c>
      <c r="X2252" s="25" t="str">
        <f t="shared" si="779"/>
        <v>CLGRF</v>
      </c>
      <c r="Y2252" s="1">
        <f t="shared" si="780"/>
        <v>2204</v>
      </c>
      <c r="Z2252" t="str">
        <f t="shared" si="781"/>
        <v>ITM_CLGRF</v>
      </c>
      <c r="AA2252" s="177" t="str">
        <f>IF(ISNA(VLOOKUP(AC2252,Sheet2!J:J,1,0)),"//","")</f>
        <v/>
      </c>
      <c r="AC2252" s="113" t="str">
        <f t="shared" si="741"/>
        <v>CLGRF</v>
      </c>
      <c r="AD2252" t="b">
        <f t="shared" si="704"/>
        <v>1</v>
      </c>
    </row>
    <row r="2253" spans="1:30">
      <c r="A2253" s="58">
        <f t="shared" si="774"/>
        <v>2253</v>
      </c>
      <c r="B2253" s="55">
        <f t="shared" si="77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76"/>
        <v/>
      </c>
      <c r="Q2253" t="str">
        <f>IF(ISNA(VLOOKUP(AC2253,#REF!,1)),"//","")</f>
        <v/>
      </c>
      <c r="R2253"/>
      <c r="S2253" s="43">
        <f t="shared" si="777"/>
        <v>651</v>
      </c>
      <c r="T2253" s="94" t="s">
        <v>3131</v>
      </c>
      <c r="U2253" s="72"/>
      <c r="V2253" s="72"/>
      <c r="W2253" s="44" t="str">
        <f t="shared" si="778"/>
        <v/>
      </c>
      <c r="X2253" s="25" t="str">
        <f t="shared" si="779"/>
        <v/>
      </c>
      <c r="Y2253" s="1">
        <f t="shared" si="780"/>
        <v>2205</v>
      </c>
      <c r="Z2253" t="str">
        <f t="shared" si="781"/>
        <v>ITM_PZOOMX</v>
      </c>
      <c r="AA2253" s="177" t="str">
        <f>IF(ISNA(VLOOKUP(AC2253,Sheet2!J:J,1,0)),"//","")</f>
        <v/>
      </c>
      <c r="AC2253" s="113" t="str">
        <f t="shared" si="741"/>
        <v/>
      </c>
      <c r="AD2253" t="b">
        <f t="shared" si="704"/>
        <v>1</v>
      </c>
    </row>
    <row r="2254" spans="1:30">
      <c r="A2254" s="58">
        <f t="shared" si="774"/>
        <v>2254</v>
      </c>
      <c r="B2254" s="55">
        <f t="shared" si="77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76"/>
        <v/>
      </c>
      <c r="Q2254" t="str">
        <f>IF(ISNA(VLOOKUP(AC2254,#REF!,1)),"//","")</f>
        <v/>
      </c>
      <c r="R2254"/>
      <c r="S2254" s="43">
        <f t="shared" si="777"/>
        <v>651</v>
      </c>
      <c r="T2254" s="94" t="s">
        <v>3131</v>
      </c>
      <c r="U2254" s="72"/>
      <c r="V2254" s="72"/>
      <c r="W2254" s="44" t="str">
        <f t="shared" si="778"/>
        <v/>
      </c>
      <c r="X2254" s="25" t="str">
        <f t="shared" si="779"/>
        <v/>
      </c>
      <c r="Y2254" s="1">
        <f t="shared" si="780"/>
        <v>2206</v>
      </c>
      <c r="Z2254" t="str">
        <f t="shared" si="781"/>
        <v>ITM_PZOOMY</v>
      </c>
      <c r="AA2254" s="177" t="str">
        <f>IF(ISNA(VLOOKUP(AC2254,Sheet2!J:J,1,0)),"//","")</f>
        <v/>
      </c>
      <c r="AC2254" s="113" t="str">
        <f t="shared" si="741"/>
        <v/>
      </c>
      <c r="AD2254" t="b">
        <f t="shared" si="704"/>
        <v>1</v>
      </c>
    </row>
    <row r="2255" spans="1:30">
      <c r="A2255" s="58">
        <f t="shared" si="774"/>
        <v>2255</v>
      </c>
      <c r="B2255" s="55">
        <f t="shared" si="775"/>
        <v>2207</v>
      </c>
      <c r="C2255" s="99" t="s">
        <v>4545</v>
      </c>
      <c r="D2255" s="99" t="s">
        <v>5163</v>
      </c>
      <c r="E2255" s="100" t="s">
        <v>5162</v>
      </c>
      <c r="F2255" s="100" t="s">
        <v>5162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4639</v>
      </c>
      <c r="L2255" s="99"/>
      <c r="M2255" s="104" t="s">
        <v>5168</v>
      </c>
      <c r="N2255" s="104"/>
      <c r="O2255"/>
      <c r="P2255" t="str">
        <f t="shared" si="776"/>
        <v/>
      </c>
      <c r="Q2255" t="str">
        <f>IF(ISNA(VLOOKUP(AC2255,#REF!,1)),"//","")</f>
        <v/>
      </c>
      <c r="R2255"/>
      <c r="S2255" s="43">
        <f t="shared" si="777"/>
        <v>651</v>
      </c>
      <c r="T2255" s="94" t="s">
        <v>3131</v>
      </c>
      <c r="U2255" s="72" t="s">
        <v>2993</v>
      </c>
      <c r="V2255" s="72" t="s">
        <v>2569</v>
      </c>
      <c r="W2255" s="44" t="str">
        <f t="shared" si="778"/>
        <v/>
      </c>
      <c r="X2255" s="25" t="str">
        <f t="shared" si="779"/>
        <v/>
      </c>
      <c r="Y2255" s="1">
        <f t="shared" si="780"/>
        <v>2207</v>
      </c>
      <c r="Z2255" t="str">
        <f t="shared" si="781"/>
        <v>ITM_XSOLV</v>
      </c>
      <c r="AA2255" s="177" t="str">
        <f>IF(ISNA(VLOOKUP(AC2255,Sheet2!J:J,1,0)),"//","")</f>
        <v/>
      </c>
      <c r="AC2255" s="113" t="str">
        <f t="shared" ref="AC2255" si="782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3">X2255=AC2255</f>
        <v>1</v>
      </c>
    </row>
    <row r="2256" spans="1:30">
      <c r="A2256" s="58">
        <f t="shared" ref="A2256:A2257" si="784">IF(B2256=INT(B2256),ROW(),"")</f>
        <v>2256</v>
      </c>
      <c r="B2256" s="55">
        <f t="shared" ref="B2256:B2257" si="785">IF(AND(MID(C2256,2,1)&lt;&gt;"/",MID(C2256,1,1)="/"),INT(B2255)+1,B2255+0.01)</f>
        <v>2208</v>
      </c>
      <c r="C2256" s="99" t="s">
        <v>4545</v>
      </c>
      <c r="D2256" s="99" t="s">
        <v>5164</v>
      </c>
      <c r="E2256" s="100" t="s">
        <v>5166</v>
      </c>
      <c r="F2256" s="100" t="s">
        <v>5166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4639</v>
      </c>
      <c r="L2256" s="99"/>
      <c r="M2256" s="104" t="s">
        <v>5169</v>
      </c>
      <c r="N2256" s="104"/>
      <c r="O2256"/>
      <c r="P2256" t="str">
        <f t="shared" ref="P2256:P2257" si="786">IF(E2256=F2256,"","NOT EQUAL")</f>
        <v/>
      </c>
      <c r="Q2256" t="str">
        <f>IF(ISNA(VLOOKUP(AC2256,#REF!,1)),"//","")</f>
        <v/>
      </c>
      <c r="R2256"/>
      <c r="S2256" s="43">
        <f t="shared" ref="S2256:S2257" si="787">IF(X2256&lt;&gt;"",S2255+1,S2255)</f>
        <v>651</v>
      </c>
      <c r="T2256" s="94" t="s">
        <v>3131</v>
      </c>
      <c r="U2256" s="72" t="s">
        <v>2993</v>
      </c>
      <c r="V2256" s="72" t="s">
        <v>2569</v>
      </c>
      <c r="W2256" s="44" t="str">
        <f t="shared" ref="W2256:W2257" si="788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9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90">B2256</f>
        <v>2208</v>
      </c>
      <c r="Z2256" t="str">
        <f t="shared" ref="Z2256:Z2257" si="791">M2256</f>
        <v>ITM_XPLOT</v>
      </c>
      <c r="AA2256" s="177" t="str">
        <f>IF(ISNA(VLOOKUP(AC2256,Sheet2!J:J,1,0)),"//","")</f>
        <v/>
      </c>
      <c r="AC2256" s="113" t="str">
        <f t="shared" ref="AC2256:AC2257" si="792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3">X2256=AC2256</f>
        <v>1</v>
      </c>
    </row>
    <row r="2257" spans="1:30">
      <c r="A2257" s="58">
        <f t="shared" si="784"/>
        <v>2257</v>
      </c>
      <c r="B2257" s="55">
        <f t="shared" si="785"/>
        <v>2209</v>
      </c>
      <c r="C2257" s="99" t="s">
        <v>4545</v>
      </c>
      <c r="D2257" s="99" t="s">
        <v>5165</v>
      </c>
      <c r="E2257" s="100" t="s">
        <v>5167</v>
      </c>
      <c r="F2257" s="100" t="s">
        <v>5167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4639</v>
      </c>
      <c r="L2257" s="99"/>
      <c r="M2257" s="104" t="s">
        <v>5170</v>
      </c>
      <c r="N2257" s="104"/>
      <c r="O2257"/>
      <c r="P2257" t="str">
        <f t="shared" si="786"/>
        <v/>
      </c>
      <c r="Q2257" t="str">
        <f>IF(ISNA(VLOOKUP(AC2257,#REF!,1)),"//","")</f>
        <v/>
      </c>
      <c r="R2257"/>
      <c r="S2257" s="43">
        <f t="shared" si="787"/>
        <v>651</v>
      </c>
      <c r="T2257" s="94" t="s">
        <v>3131</v>
      </c>
      <c r="U2257" s="72" t="s">
        <v>2993</v>
      </c>
      <c r="V2257" s="72" t="s">
        <v>2569</v>
      </c>
      <c r="W2257" s="44" t="str">
        <f t="shared" si="788"/>
        <v/>
      </c>
      <c r="X2257" s="25" t="str">
        <f t="shared" si="789"/>
        <v/>
      </c>
      <c r="Y2257" s="1">
        <f t="shared" si="790"/>
        <v>2209</v>
      </c>
      <c r="Z2257" t="str">
        <f t="shared" si="791"/>
        <v>ITM_XDEMO</v>
      </c>
      <c r="AA2257" s="177" t="str">
        <f>IF(ISNA(VLOOKUP(AC2257,Sheet2!J:J,1,0)),"//","")</f>
        <v/>
      </c>
      <c r="AC2257" s="113" t="str">
        <f t="shared" si="792"/>
        <v/>
      </c>
      <c r="AD2257" t="b">
        <f t="shared" si="793"/>
        <v>1</v>
      </c>
    </row>
    <row r="2258" spans="1:30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80" priority="2450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9" priority="2448" operator="containsText" text="DISABLED">
      <formula>NOT(ISERROR(SEARCH("DISABLED",J1)))</formula>
    </cfRule>
    <cfRule type="containsText" dxfId="1278" priority="2449" operator="containsText" text="ENABLED">
      <formula>NOT(ISERROR(SEARCH("ENABLED",J1)))</formula>
    </cfRule>
  </conditionalFormatting>
  <conditionalFormatting sqref="J3:J4">
    <cfRule type="containsText" dxfId="1277" priority="2446" operator="containsText" text="DISABLED">
      <formula>NOT(ISERROR(SEARCH("DISABLED",J3)))</formula>
    </cfRule>
    <cfRule type="containsText" dxfId="1276" priority="2447" operator="containsText" text="ENABLED">
      <formula>NOT(ISERROR(SEARCH("ENABLED",J3)))</formula>
    </cfRule>
  </conditionalFormatting>
  <conditionalFormatting sqref="O2:P2 R2:V2">
    <cfRule type="cellIs" dxfId="1275" priority="2444" operator="greaterThan">
      <formula>0</formula>
    </cfRule>
  </conditionalFormatting>
  <conditionalFormatting sqref="W2265:W1048576">
    <cfRule type="cellIs" dxfId="1274" priority="2443" operator="greaterThan">
      <formula>0</formula>
    </cfRule>
  </conditionalFormatting>
  <conditionalFormatting sqref="W2">
    <cfRule type="cellIs" dxfId="1273" priority="2441" operator="greaterThan">
      <formula>0</formula>
    </cfRule>
  </conditionalFormatting>
  <conditionalFormatting sqref="J2124">
    <cfRule type="containsText" dxfId="1272" priority="2431" operator="containsText" text="DISABLED">
      <formula>NOT(ISERROR(SEARCH("DISABLED",J2124)))</formula>
    </cfRule>
    <cfRule type="containsText" dxfId="1271" priority="2432" operator="containsText" text="ENABLED">
      <formula>NOT(ISERROR(SEARCH("ENABLED",J2124)))</formula>
    </cfRule>
  </conditionalFormatting>
  <conditionalFormatting sqref="J2125">
    <cfRule type="containsText" dxfId="1270" priority="2417" operator="containsText" text="DISABLED">
      <formula>NOT(ISERROR(SEARCH("DISABLED",J2125)))</formula>
    </cfRule>
    <cfRule type="containsText" dxfId="1269" priority="2418" operator="containsText" text="ENABLED">
      <formula>NOT(ISERROR(SEARCH("ENABLED",J2125)))</formula>
    </cfRule>
  </conditionalFormatting>
  <conditionalFormatting sqref="J2126">
    <cfRule type="containsText" dxfId="1268" priority="2415" operator="containsText" text="DISABLED">
      <formula>NOT(ISERROR(SEARCH("DISABLED",J2126)))</formula>
    </cfRule>
    <cfRule type="containsText" dxfId="1267" priority="2416" operator="containsText" text="ENABLED">
      <formula>NOT(ISERROR(SEARCH("ENABLED",J2126)))</formula>
    </cfRule>
  </conditionalFormatting>
  <conditionalFormatting sqref="J1932">
    <cfRule type="containsText" dxfId="1266" priority="2409" operator="containsText" text="DISABLED">
      <formula>NOT(ISERROR(SEARCH("DISABLED",J1932)))</formula>
    </cfRule>
    <cfRule type="containsText" dxfId="1265" priority="2410" operator="containsText" text="ENABLED">
      <formula>NOT(ISERROR(SEARCH("ENABLED",J1932)))</formula>
    </cfRule>
  </conditionalFormatting>
  <conditionalFormatting sqref="J2128:J2134">
    <cfRule type="containsText" dxfId="1264" priority="2407" operator="containsText" text="DISABLED">
      <formula>NOT(ISERROR(SEARCH("DISABLED",J2128)))</formula>
    </cfRule>
    <cfRule type="containsText" dxfId="1263" priority="2408" operator="containsText" text="ENABLED">
      <formula>NOT(ISERROR(SEARCH("ENABLED",J2128)))</formula>
    </cfRule>
  </conditionalFormatting>
  <conditionalFormatting sqref="J2135">
    <cfRule type="containsText" dxfId="1262" priority="2405" operator="containsText" text="DISABLED">
      <formula>NOT(ISERROR(SEARCH("DISABLED",J2135)))</formula>
    </cfRule>
    <cfRule type="containsText" dxfId="1261" priority="2406" operator="containsText" text="ENABLED">
      <formula>NOT(ISERROR(SEARCH("ENABLED",J2135)))</formula>
    </cfRule>
  </conditionalFormatting>
  <conditionalFormatting sqref="J2137">
    <cfRule type="containsText" dxfId="1260" priority="2399" operator="containsText" text="DISABLED">
      <formula>NOT(ISERROR(SEARCH("DISABLED",J2137)))</formula>
    </cfRule>
    <cfRule type="containsText" dxfId="1259" priority="2400" operator="containsText" text="ENABLED">
      <formula>NOT(ISERROR(SEARCH("ENABLED",J2137)))</formula>
    </cfRule>
  </conditionalFormatting>
  <conditionalFormatting sqref="J2138:J2140">
    <cfRule type="containsText" dxfId="1258" priority="2397" operator="containsText" text="DISABLED">
      <formula>NOT(ISERROR(SEARCH("DISABLED",J2138)))</formula>
    </cfRule>
    <cfRule type="containsText" dxfId="1257" priority="2398" operator="containsText" text="ENABLED">
      <formula>NOT(ISERROR(SEARCH("ENABLED",J2138)))</formula>
    </cfRule>
  </conditionalFormatting>
  <conditionalFormatting sqref="J2141">
    <cfRule type="containsText" dxfId="1256" priority="2395" operator="containsText" text="DISABLED">
      <formula>NOT(ISERROR(SEARCH("DISABLED",J2141)))</formula>
    </cfRule>
    <cfRule type="containsText" dxfId="1255" priority="2396" operator="containsText" text="ENABLED">
      <formula>NOT(ISERROR(SEARCH("ENABLED",J2141)))</formula>
    </cfRule>
  </conditionalFormatting>
  <conditionalFormatting sqref="J2144">
    <cfRule type="containsText" dxfId="1254" priority="2389" operator="containsText" text="DISABLED">
      <formula>NOT(ISERROR(SEARCH("DISABLED",J2144)))</formula>
    </cfRule>
    <cfRule type="containsText" dxfId="1253" priority="2390" operator="containsText" text="ENABLED">
      <formula>NOT(ISERROR(SEARCH("ENABLED",J2144)))</formula>
    </cfRule>
  </conditionalFormatting>
  <conditionalFormatting sqref="J863:J864">
    <cfRule type="containsText" dxfId="1252" priority="2383" operator="containsText" text="DISABLED">
      <formula>NOT(ISERROR(SEARCH("DISABLED",J863)))</formula>
    </cfRule>
    <cfRule type="containsText" dxfId="1251" priority="2384" operator="containsText" text="ENABLED">
      <formula>NOT(ISERROR(SEARCH("ENABLED",J863)))</formula>
    </cfRule>
  </conditionalFormatting>
  <conditionalFormatting sqref="J81">
    <cfRule type="containsText" dxfId="1250" priority="2369" operator="containsText" text="DISABLED">
      <formula>NOT(ISERROR(SEARCH("DISABLED",J81)))</formula>
    </cfRule>
    <cfRule type="containsText" dxfId="1249" priority="2370" operator="containsText" text="ENABLED">
      <formula>NOT(ISERROR(SEARCH("ENABLED",J81)))</formula>
    </cfRule>
  </conditionalFormatting>
  <conditionalFormatting sqref="J103">
    <cfRule type="containsText" dxfId="1248" priority="2365" operator="containsText" text="DISABLED">
      <formula>NOT(ISERROR(SEARCH("DISABLED",J103)))</formula>
    </cfRule>
    <cfRule type="containsText" dxfId="1247" priority="2366" operator="containsText" text="ENABLED">
      <formula>NOT(ISERROR(SEARCH("ENABLED",J103)))</formula>
    </cfRule>
  </conditionalFormatting>
  <conditionalFormatting sqref="J155">
    <cfRule type="containsText" dxfId="1246" priority="2357" operator="containsText" text="DISABLED">
      <formula>NOT(ISERROR(SEARCH("DISABLED",J155)))</formula>
    </cfRule>
    <cfRule type="containsText" dxfId="1245" priority="2358" operator="containsText" text="ENABLED">
      <formula>NOT(ISERROR(SEARCH("ENABLED",J155)))</formula>
    </cfRule>
  </conditionalFormatting>
  <conditionalFormatting sqref="J263">
    <cfRule type="containsText" dxfId="1244" priority="2355" operator="containsText" text="DISABLED">
      <formula>NOT(ISERROR(SEARCH("DISABLED",J263)))</formula>
    </cfRule>
    <cfRule type="containsText" dxfId="1243" priority="2356" operator="containsText" text="ENABLED">
      <formula>NOT(ISERROR(SEARCH("ENABLED",J263)))</formula>
    </cfRule>
  </conditionalFormatting>
  <conditionalFormatting sqref="J573">
    <cfRule type="containsText" dxfId="1242" priority="2329" operator="containsText" text="DISABLED">
      <formula>NOT(ISERROR(SEARCH("DISABLED",J573)))</formula>
    </cfRule>
    <cfRule type="containsText" dxfId="1241" priority="2330" operator="containsText" text="ENABLED">
      <formula>NOT(ISERROR(SEARCH("ENABLED",J573)))</formula>
    </cfRule>
  </conditionalFormatting>
  <conditionalFormatting sqref="J613">
    <cfRule type="containsText" dxfId="1240" priority="2325" operator="containsText" text="DISABLED">
      <formula>NOT(ISERROR(SEARCH("DISABLED",J613)))</formula>
    </cfRule>
    <cfRule type="containsText" dxfId="1239" priority="2326" operator="containsText" text="ENABLED">
      <formula>NOT(ISERROR(SEARCH("ENABLED",J613)))</formula>
    </cfRule>
  </conditionalFormatting>
  <conditionalFormatting sqref="J654">
    <cfRule type="containsText" dxfId="1238" priority="2323" operator="containsText" text="DISABLED">
      <formula>NOT(ISERROR(SEARCH("DISABLED",J654)))</formula>
    </cfRule>
    <cfRule type="containsText" dxfId="1237" priority="2324" operator="containsText" text="ENABLED">
      <formula>NOT(ISERROR(SEARCH("ENABLED",J654)))</formula>
    </cfRule>
  </conditionalFormatting>
  <conditionalFormatting sqref="J977">
    <cfRule type="containsText" dxfId="1236" priority="2319" operator="containsText" text="DISABLED">
      <formula>NOT(ISERROR(SEARCH("DISABLED",J977)))</formula>
    </cfRule>
    <cfRule type="containsText" dxfId="1235" priority="2320" operator="containsText" text="ENABLED">
      <formula>NOT(ISERROR(SEARCH("ENABLED",J977)))</formula>
    </cfRule>
  </conditionalFormatting>
  <conditionalFormatting sqref="J805:J807">
    <cfRule type="containsText" dxfId="1234" priority="2299" operator="containsText" text="DISABLED">
      <formula>NOT(ISERROR(SEARCH("DISABLED",J805)))</formula>
    </cfRule>
    <cfRule type="containsText" dxfId="1233" priority="2300" operator="containsText" text="ENABLED">
      <formula>NOT(ISERROR(SEARCH("ENABLED",J805)))</formula>
    </cfRule>
  </conditionalFormatting>
  <conditionalFormatting sqref="J1956">
    <cfRule type="containsText" dxfId="1232" priority="2291" operator="containsText" text="DISABLED">
      <formula>NOT(ISERROR(SEARCH("DISABLED",J1956)))</formula>
    </cfRule>
    <cfRule type="containsText" dxfId="1231" priority="2292" operator="containsText" text="ENABLED">
      <formula>NOT(ISERROR(SEARCH("ENABLED",J1956)))</formula>
    </cfRule>
  </conditionalFormatting>
  <conditionalFormatting sqref="J101:J102">
    <cfRule type="containsText" dxfId="1230" priority="2273" operator="containsText" text="DISABLED">
      <formula>NOT(ISERROR(SEARCH("DISABLED",J101)))</formula>
    </cfRule>
    <cfRule type="containsText" dxfId="1229" priority="2274" operator="containsText" text="ENABLED">
      <formula>NOT(ISERROR(SEARCH("ENABLED",J101)))</formula>
    </cfRule>
  </conditionalFormatting>
  <conditionalFormatting sqref="J2136">
    <cfRule type="containsText" dxfId="1228" priority="2267" operator="containsText" text="DISABLED">
      <formula>NOT(ISERROR(SEARCH("DISABLED",J2136)))</formula>
    </cfRule>
    <cfRule type="containsText" dxfId="1227" priority="2268" operator="containsText" text="ENABLED">
      <formula>NOT(ISERROR(SEARCH("ENABLED",J2136)))</formula>
    </cfRule>
  </conditionalFormatting>
  <conditionalFormatting sqref="J114">
    <cfRule type="containsText" dxfId="1226" priority="2265" operator="containsText" text="DISABLED">
      <formula>NOT(ISERROR(SEARCH("DISABLED",J114)))</formula>
    </cfRule>
    <cfRule type="containsText" dxfId="1225" priority="2266" operator="containsText" text="ENABLED">
      <formula>NOT(ISERROR(SEARCH("ENABLED",J114)))</formula>
    </cfRule>
  </conditionalFormatting>
  <conditionalFormatting sqref="J181">
    <cfRule type="containsText" dxfId="1224" priority="2263" operator="containsText" text="DISABLED">
      <formula>NOT(ISERROR(SEARCH("DISABLED",J181)))</formula>
    </cfRule>
    <cfRule type="containsText" dxfId="1223" priority="2264" operator="containsText" text="ENABLED">
      <formula>NOT(ISERROR(SEARCH("ENABLED",J181)))</formula>
    </cfRule>
  </conditionalFormatting>
  <conditionalFormatting sqref="J642">
    <cfRule type="containsText" dxfId="1222" priority="2259" operator="containsText" text="DISABLED">
      <formula>NOT(ISERROR(SEARCH("DISABLED",J642)))</formula>
    </cfRule>
    <cfRule type="containsText" dxfId="1221" priority="2260" operator="containsText" text="ENABLED">
      <formula>NOT(ISERROR(SEARCH("ENABLED",J642)))</formula>
    </cfRule>
  </conditionalFormatting>
  <conditionalFormatting sqref="J347:J348">
    <cfRule type="containsText" dxfId="1220" priority="2251" operator="containsText" text="DISABLED">
      <formula>NOT(ISERROR(SEARCH("DISABLED",J347)))</formula>
    </cfRule>
    <cfRule type="containsText" dxfId="1219" priority="2252" operator="containsText" text="ENABLED">
      <formula>NOT(ISERROR(SEARCH("ENABLED",J347)))</formula>
    </cfRule>
  </conditionalFormatting>
  <conditionalFormatting sqref="J421">
    <cfRule type="containsText" dxfId="1218" priority="2249" operator="containsText" text="DISABLED">
      <formula>NOT(ISERROR(SEARCH("DISABLED",J421)))</formula>
    </cfRule>
    <cfRule type="containsText" dxfId="1217" priority="2250" operator="containsText" text="ENABLED">
      <formula>NOT(ISERROR(SEARCH("ENABLED",J421)))</formula>
    </cfRule>
  </conditionalFormatting>
  <conditionalFormatting sqref="J802">
    <cfRule type="containsText" dxfId="1216" priority="2235" operator="containsText" text="DISABLED">
      <formula>NOT(ISERROR(SEARCH("DISABLED",J802)))</formula>
    </cfRule>
    <cfRule type="containsText" dxfId="1215" priority="2236" operator="containsText" text="ENABLED">
      <formula>NOT(ISERROR(SEARCH("ENABLED",J802)))</formula>
    </cfRule>
  </conditionalFormatting>
  <conditionalFormatting sqref="J803">
    <cfRule type="containsText" dxfId="1214" priority="2233" operator="containsText" text="DISABLED">
      <formula>NOT(ISERROR(SEARCH("DISABLED",J803)))</formula>
    </cfRule>
    <cfRule type="containsText" dxfId="1213" priority="2234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12" priority="2228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11" priority="2181" operator="equal">
      <formula>"CAT_MENU"</formula>
    </cfRule>
  </conditionalFormatting>
  <conditionalFormatting sqref="J2127">
    <cfRule type="containsText" dxfId="1210" priority="2179" operator="containsText" text="DISABLED">
      <formula>NOT(ISERROR(SEARCH("DISABLED",J2127)))</formula>
    </cfRule>
    <cfRule type="containsText" dxfId="1209" priority="2180" operator="containsText" text="ENABLED">
      <formula>NOT(ISERROR(SEARCH("ENABLED",J2127)))</formula>
    </cfRule>
  </conditionalFormatting>
  <conditionalFormatting sqref="X2127">
    <cfRule type="notContainsBlanks" dxfId="1208" priority="2178">
      <formula>LEN(TRIM(X2127))&gt;0</formula>
    </cfRule>
  </conditionalFormatting>
  <conditionalFormatting sqref="X2117">
    <cfRule type="notContainsBlanks" dxfId="1207" priority="2174">
      <formula>LEN(TRIM(X2117))&gt;0</formula>
    </cfRule>
  </conditionalFormatting>
  <conditionalFormatting sqref="I2127">
    <cfRule type="cellIs" dxfId="1206" priority="2172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05" priority="2170" operator="containsText" text="DISABLED">
      <formula>NOT(ISERROR(SEARCH("DISABLED",K1)))</formula>
    </cfRule>
    <cfRule type="containsText" dxfId="1204" priority="2171" operator="containsText" text="ENABLED">
      <formula>NOT(ISERROR(SEARCH("ENABLED",K1)))</formula>
    </cfRule>
  </conditionalFormatting>
  <conditionalFormatting sqref="I2117">
    <cfRule type="cellIs" dxfId="1203" priority="2169" operator="equal">
      <formula>"CAT_MENU"</formula>
    </cfRule>
  </conditionalFormatting>
  <conditionalFormatting sqref="J1957">
    <cfRule type="containsText" dxfId="1202" priority="2165" operator="containsText" text="DISABLED">
      <formula>NOT(ISERROR(SEARCH("DISABLED",J1957)))</formula>
    </cfRule>
    <cfRule type="containsText" dxfId="1201" priority="2166" operator="containsText" text="ENABLED">
      <formula>NOT(ISERROR(SEARCH("ENABLED",J1957)))</formula>
    </cfRule>
  </conditionalFormatting>
  <conditionalFormatting sqref="X1957">
    <cfRule type="notContainsBlanks" dxfId="1200" priority="2164">
      <formula>LEN(TRIM(X1957))&gt;0</formula>
    </cfRule>
  </conditionalFormatting>
  <conditionalFormatting sqref="I1957">
    <cfRule type="cellIs" dxfId="1199" priority="2163" operator="equal">
      <formula>"CAT_MENU"</formula>
    </cfRule>
  </conditionalFormatting>
  <conditionalFormatting sqref="K1957">
    <cfRule type="containsText" dxfId="1198" priority="2161" operator="containsText" text="DISABLED">
      <formula>NOT(ISERROR(SEARCH("DISABLED",K1957)))</formula>
    </cfRule>
    <cfRule type="containsText" dxfId="1197" priority="2162" operator="containsText" text="ENABLED">
      <formula>NOT(ISERROR(SEARCH("ENABLED",K1957)))</formula>
    </cfRule>
  </conditionalFormatting>
  <conditionalFormatting sqref="J1958">
    <cfRule type="containsText" dxfId="1196" priority="2159" operator="containsText" text="DISABLED">
      <formula>NOT(ISERROR(SEARCH("DISABLED",J1958)))</formula>
    </cfRule>
    <cfRule type="containsText" dxfId="1195" priority="2160" operator="containsText" text="ENABLED">
      <formula>NOT(ISERROR(SEARCH("ENABLED",J1958)))</formula>
    </cfRule>
  </conditionalFormatting>
  <conditionalFormatting sqref="X1958">
    <cfRule type="notContainsBlanks" dxfId="1194" priority="2158">
      <formula>LEN(TRIM(X1958))&gt;0</formula>
    </cfRule>
  </conditionalFormatting>
  <conditionalFormatting sqref="I1958">
    <cfRule type="cellIs" dxfId="1193" priority="2157" operator="equal">
      <formula>"CAT_MENU"</formula>
    </cfRule>
  </conditionalFormatting>
  <conditionalFormatting sqref="K1958">
    <cfRule type="containsText" dxfId="1192" priority="2155" operator="containsText" text="DISABLED">
      <formula>NOT(ISERROR(SEARCH("DISABLED",K1958)))</formula>
    </cfRule>
    <cfRule type="containsText" dxfId="1191" priority="2156" operator="containsText" text="ENABLED">
      <formula>NOT(ISERROR(SEARCH("ENABLED",K1958)))</formula>
    </cfRule>
  </conditionalFormatting>
  <conditionalFormatting sqref="J1864">
    <cfRule type="containsText" dxfId="1190" priority="2148" operator="containsText" text="DISABLED">
      <formula>NOT(ISERROR(SEARCH("DISABLED",J1864)))</formula>
    </cfRule>
    <cfRule type="containsText" dxfId="1189" priority="2149" operator="containsText" text="ENABLED">
      <formula>NOT(ISERROR(SEARCH("ENABLED",J1864)))</formula>
    </cfRule>
  </conditionalFormatting>
  <conditionalFormatting sqref="I1864:I1865">
    <cfRule type="cellIs" dxfId="1188" priority="2147" operator="equal">
      <formula>"CAT_MENU"</formula>
    </cfRule>
  </conditionalFormatting>
  <conditionalFormatting sqref="K1864">
    <cfRule type="containsText" dxfId="1187" priority="2145" operator="containsText" text="DISABLED">
      <formula>NOT(ISERROR(SEARCH("DISABLED",K1864)))</formula>
    </cfRule>
    <cfRule type="containsText" dxfId="1186" priority="2146" operator="containsText" text="ENABLED">
      <formula>NOT(ISERROR(SEARCH("ENABLED",K1864)))</formula>
    </cfRule>
  </conditionalFormatting>
  <conditionalFormatting sqref="J451">
    <cfRule type="containsText" dxfId="1185" priority="2143" operator="containsText" text="DISABLED">
      <formula>NOT(ISERROR(SEARCH("DISABLED",J451)))</formula>
    </cfRule>
    <cfRule type="containsText" dxfId="1184" priority="2144" operator="containsText" text="ENABLED">
      <formula>NOT(ISERROR(SEARCH("ENABLED",J451)))</formula>
    </cfRule>
  </conditionalFormatting>
  <conditionalFormatting sqref="X451">
    <cfRule type="notContainsBlanks" dxfId="1183" priority="2142">
      <formula>LEN(TRIM(X451))&gt;0</formula>
    </cfRule>
  </conditionalFormatting>
  <conditionalFormatting sqref="I451">
    <cfRule type="cellIs" dxfId="1182" priority="2141" operator="equal">
      <formula>"CAT_MENU"</formula>
    </cfRule>
  </conditionalFormatting>
  <conditionalFormatting sqref="K451">
    <cfRule type="containsText" dxfId="1181" priority="2139" operator="containsText" text="DISABLED">
      <formula>NOT(ISERROR(SEARCH("DISABLED",K451)))</formula>
    </cfRule>
    <cfRule type="containsText" dxfId="1180" priority="2140" operator="containsText" text="ENABLED">
      <formula>NOT(ISERROR(SEARCH("ENABLED",K451)))</formula>
    </cfRule>
  </conditionalFormatting>
  <conditionalFormatting sqref="X484">
    <cfRule type="notContainsBlanks" dxfId="1179" priority="2136">
      <formula>LEN(TRIM(X484))&gt;0</formula>
    </cfRule>
  </conditionalFormatting>
  <conditionalFormatting sqref="I484">
    <cfRule type="cellIs" dxfId="1178" priority="2135" operator="equal">
      <formula>"CAT_MENU"</formula>
    </cfRule>
  </conditionalFormatting>
  <conditionalFormatting sqref="K484">
    <cfRule type="containsText" dxfId="1177" priority="2133" operator="containsText" text="DISABLED">
      <formula>NOT(ISERROR(SEARCH("DISABLED",K484)))</formula>
    </cfRule>
    <cfRule type="containsText" dxfId="1176" priority="2134" operator="containsText" text="ENABLED">
      <formula>NOT(ISERROR(SEARCH("ENABLED",K484)))</formula>
    </cfRule>
  </conditionalFormatting>
  <conditionalFormatting sqref="J551">
    <cfRule type="containsText" dxfId="1175" priority="2131" operator="containsText" text="DISABLED">
      <formula>NOT(ISERROR(SEARCH("DISABLED",J551)))</formula>
    </cfRule>
    <cfRule type="containsText" dxfId="1174" priority="2132" operator="containsText" text="ENABLED">
      <formula>NOT(ISERROR(SEARCH("ENABLED",J551)))</formula>
    </cfRule>
  </conditionalFormatting>
  <conditionalFormatting sqref="X551">
    <cfRule type="notContainsBlanks" dxfId="1173" priority="2130">
      <formula>LEN(TRIM(X551))&gt;0</formula>
    </cfRule>
  </conditionalFormatting>
  <conditionalFormatting sqref="I551">
    <cfRule type="cellIs" dxfId="1172" priority="2129" operator="equal">
      <formula>"CAT_MENU"</formula>
    </cfRule>
  </conditionalFormatting>
  <conditionalFormatting sqref="K551">
    <cfRule type="containsText" dxfId="1171" priority="2127" operator="containsText" text="DISABLED">
      <formula>NOT(ISERROR(SEARCH("DISABLED",K551)))</formula>
    </cfRule>
    <cfRule type="containsText" dxfId="1170" priority="2128" operator="containsText" text="ENABLED">
      <formula>NOT(ISERROR(SEARCH("ENABLED",K551)))</formula>
    </cfRule>
  </conditionalFormatting>
  <conditionalFormatting sqref="I265:I268">
    <cfRule type="cellIs" dxfId="1169" priority="2126" operator="equal">
      <formula>"CAT_MENU"</formula>
    </cfRule>
  </conditionalFormatting>
  <conditionalFormatting sqref="J636">
    <cfRule type="containsText" dxfId="1168" priority="2123" operator="containsText" text="DISABLED">
      <formula>NOT(ISERROR(SEARCH("DISABLED",J636)))</formula>
    </cfRule>
    <cfRule type="containsText" dxfId="1167" priority="2124" operator="containsText" text="ENABLED">
      <formula>NOT(ISERROR(SEARCH("ENABLED",J636)))</formula>
    </cfRule>
  </conditionalFormatting>
  <conditionalFormatting sqref="X636">
    <cfRule type="notContainsBlanks" dxfId="1166" priority="2122">
      <formula>LEN(TRIM(X636))&gt;0</formula>
    </cfRule>
  </conditionalFormatting>
  <conditionalFormatting sqref="I636">
    <cfRule type="cellIs" dxfId="1165" priority="2121" operator="equal">
      <formula>"CAT_MENU"</formula>
    </cfRule>
  </conditionalFormatting>
  <conditionalFormatting sqref="K636">
    <cfRule type="containsText" dxfId="1164" priority="2119" operator="containsText" text="DISABLED">
      <formula>NOT(ISERROR(SEARCH("DISABLED",K636)))</formula>
    </cfRule>
    <cfRule type="containsText" dxfId="1163" priority="2120" operator="containsText" text="ENABLED">
      <formula>NOT(ISERROR(SEARCH("ENABLED",K636)))</formula>
    </cfRule>
  </conditionalFormatting>
  <conditionalFormatting sqref="J641">
    <cfRule type="containsText" dxfId="1162" priority="2117" operator="containsText" text="DISABLED">
      <formula>NOT(ISERROR(SEARCH("DISABLED",J641)))</formula>
    </cfRule>
    <cfRule type="containsText" dxfId="1161" priority="2118" operator="containsText" text="ENABLED">
      <formula>NOT(ISERROR(SEARCH("ENABLED",J641)))</formula>
    </cfRule>
  </conditionalFormatting>
  <conditionalFormatting sqref="X641">
    <cfRule type="notContainsBlanks" dxfId="1160" priority="2116">
      <formula>LEN(TRIM(X641))&gt;0</formula>
    </cfRule>
  </conditionalFormatting>
  <conditionalFormatting sqref="I641">
    <cfRule type="cellIs" dxfId="1159" priority="2115" operator="equal">
      <formula>"CAT_MENU"</formula>
    </cfRule>
  </conditionalFormatting>
  <conditionalFormatting sqref="K641">
    <cfRule type="containsText" dxfId="1158" priority="2113" operator="containsText" text="DISABLED">
      <formula>NOT(ISERROR(SEARCH("DISABLED",K641)))</formula>
    </cfRule>
    <cfRule type="containsText" dxfId="1157" priority="2114" operator="containsText" text="ENABLED">
      <formula>NOT(ISERROR(SEARCH("ENABLED",K641)))</formula>
    </cfRule>
  </conditionalFormatting>
  <conditionalFormatting sqref="J648">
    <cfRule type="containsText" dxfId="1156" priority="2105" operator="containsText" text="DISABLED">
      <formula>NOT(ISERROR(SEARCH("DISABLED",J648)))</formula>
    </cfRule>
    <cfRule type="containsText" dxfId="1155" priority="2106" operator="containsText" text="ENABLED">
      <formula>NOT(ISERROR(SEARCH("ENABLED",J648)))</formula>
    </cfRule>
  </conditionalFormatting>
  <conditionalFormatting sqref="X648">
    <cfRule type="notContainsBlanks" dxfId="1154" priority="2104">
      <formula>LEN(TRIM(X648))&gt;0</formula>
    </cfRule>
  </conditionalFormatting>
  <conditionalFormatting sqref="I648">
    <cfRule type="cellIs" dxfId="1153" priority="2103" operator="equal">
      <formula>"CAT_MENU"</formula>
    </cfRule>
  </conditionalFormatting>
  <conditionalFormatting sqref="K648">
    <cfRule type="containsText" dxfId="1152" priority="2101" operator="containsText" text="DISABLED">
      <formula>NOT(ISERROR(SEARCH("DISABLED",K648)))</formula>
    </cfRule>
    <cfRule type="containsText" dxfId="1151" priority="2102" operator="containsText" text="ENABLED">
      <formula>NOT(ISERROR(SEARCH("ENABLED",K648)))</formula>
    </cfRule>
  </conditionalFormatting>
  <conditionalFormatting sqref="J656">
    <cfRule type="containsText" dxfId="1150" priority="2099" operator="containsText" text="DISABLED">
      <formula>NOT(ISERROR(SEARCH("DISABLED",J656)))</formula>
    </cfRule>
    <cfRule type="containsText" dxfId="1149" priority="2100" operator="containsText" text="ENABLED">
      <formula>NOT(ISERROR(SEARCH("ENABLED",J656)))</formula>
    </cfRule>
  </conditionalFormatting>
  <conditionalFormatting sqref="X656">
    <cfRule type="notContainsBlanks" dxfId="1148" priority="2098">
      <formula>LEN(TRIM(X656))&gt;0</formula>
    </cfRule>
  </conditionalFormatting>
  <conditionalFormatting sqref="I656">
    <cfRule type="cellIs" dxfId="1147" priority="2097" operator="equal">
      <formula>"CAT_MENU"</formula>
    </cfRule>
  </conditionalFormatting>
  <conditionalFormatting sqref="K656">
    <cfRule type="containsText" dxfId="1146" priority="2095" operator="containsText" text="DISABLED">
      <formula>NOT(ISERROR(SEARCH("DISABLED",K656)))</formula>
    </cfRule>
    <cfRule type="containsText" dxfId="1145" priority="2096" operator="containsText" text="ENABLED">
      <formula>NOT(ISERROR(SEARCH("ENABLED",K656)))</formula>
    </cfRule>
  </conditionalFormatting>
  <conditionalFormatting sqref="J660">
    <cfRule type="containsText" dxfId="1144" priority="2093" operator="containsText" text="DISABLED">
      <formula>NOT(ISERROR(SEARCH("DISABLED",J660)))</formula>
    </cfRule>
    <cfRule type="containsText" dxfId="1143" priority="2094" operator="containsText" text="ENABLED">
      <formula>NOT(ISERROR(SEARCH("ENABLED",J660)))</formula>
    </cfRule>
  </conditionalFormatting>
  <conditionalFormatting sqref="X660">
    <cfRule type="notContainsBlanks" dxfId="1142" priority="2092">
      <formula>LEN(TRIM(X660))&gt;0</formula>
    </cfRule>
  </conditionalFormatting>
  <conditionalFormatting sqref="I660">
    <cfRule type="cellIs" dxfId="1141" priority="2091" operator="equal">
      <formula>"CAT_MENU"</formula>
    </cfRule>
  </conditionalFormatting>
  <conditionalFormatting sqref="K660">
    <cfRule type="containsText" dxfId="1140" priority="2089" operator="containsText" text="DISABLED">
      <formula>NOT(ISERROR(SEARCH("DISABLED",K660)))</formula>
    </cfRule>
    <cfRule type="containsText" dxfId="1139" priority="2090" operator="containsText" text="ENABLED">
      <formula>NOT(ISERROR(SEARCH("ENABLED",K660)))</formula>
    </cfRule>
  </conditionalFormatting>
  <conditionalFormatting sqref="J663">
    <cfRule type="containsText" dxfId="1138" priority="2087" operator="containsText" text="DISABLED">
      <formula>NOT(ISERROR(SEARCH("DISABLED",J663)))</formula>
    </cfRule>
    <cfRule type="containsText" dxfId="1137" priority="2088" operator="containsText" text="ENABLED">
      <formula>NOT(ISERROR(SEARCH("ENABLED",J663)))</formula>
    </cfRule>
  </conditionalFormatting>
  <conditionalFormatting sqref="X663">
    <cfRule type="notContainsBlanks" dxfId="1136" priority="2086">
      <formula>LEN(TRIM(X663))&gt;0</formula>
    </cfRule>
  </conditionalFormatting>
  <conditionalFormatting sqref="I663">
    <cfRule type="cellIs" dxfId="1135" priority="2085" operator="equal">
      <formula>"CAT_MENU"</formula>
    </cfRule>
  </conditionalFormatting>
  <conditionalFormatting sqref="K663">
    <cfRule type="containsText" dxfId="1134" priority="2083" operator="containsText" text="DISABLED">
      <formula>NOT(ISERROR(SEARCH("DISABLED",K663)))</formula>
    </cfRule>
    <cfRule type="containsText" dxfId="1133" priority="2084" operator="containsText" text="ENABLED">
      <formula>NOT(ISERROR(SEARCH("ENABLED",K663)))</formula>
    </cfRule>
  </conditionalFormatting>
  <conditionalFormatting sqref="J665">
    <cfRule type="containsText" dxfId="1132" priority="2081" operator="containsText" text="DISABLED">
      <formula>NOT(ISERROR(SEARCH("DISABLED",J665)))</formula>
    </cfRule>
    <cfRule type="containsText" dxfId="1131" priority="2082" operator="containsText" text="ENABLED">
      <formula>NOT(ISERROR(SEARCH("ENABLED",J665)))</formula>
    </cfRule>
  </conditionalFormatting>
  <conditionalFormatting sqref="X665">
    <cfRule type="notContainsBlanks" dxfId="1130" priority="2080">
      <formula>LEN(TRIM(X665))&gt;0</formula>
    </cfRule>
  </conditionalFormatting>
  <conditionalFormatting sqref="I665">
    <cfRule type="cellIs" dxfId="1129" priority="2079" operator="equal">
      <formula>"CAT_MENU"</formula>
    </cfRule>
  </conditionalFormatting>
  <conditionalFormatting sqref="K665">
    <cfRule type="containsText" dxfId="1128" priority="2077" operator="containsText" text="DISABLED">
      <formula>NOT(ISERROR(SEARCH("DISABLED",K665)))</formula>
    </cfRule>
    <cfRule type="containsText" dxfId="1127" priority="2078" operator="containsText" text="ENABLED">
      <formula>NOT(ISERROR(SEARCH("ENABLED",K665)))</formula>
    </cfRule>
  </conditionalFormatting>
  <conditionalFormatting sqref="J670">
    <cfRule type="containsText" dxfId="1126" priority="2075" operator="containsText" text="DISABLED">
      <formula>NOT(ISERROR(SEARCH("DISABLED",J670)))</formula>
    </cfRule>
    <cfRule type="containsText" dxfId="1125" priority="2076" operator="containsText" text="ENABLED">
      <formula>NOT(ISERROR(SEARCH("ENABLED",J670)))</formula>
    </cfRule>
  </conditionalFormatting>
  <conditionalFormatting sqref="X670">
    <cfRule type="notContainsBlanks" dxfId="1124" priority="2074">
      <formula>LEN(TRIM(X670))&gt;0</formula>
    </cfRule>
  </conditionalFormatting>
  <conditionalFormatting sqref="I670">
    <cfRule type="cellIs" dxfId="1123" priority="2073" operator="equal">
      <formula>"CAT_MENU"</formula>
    </cfRule>
  </conditionalFormatting>
  <conditionalFormatting sqref="K670">
    <cfRule type="containsText" dxfId="1122" priority="2071" operator="containsText" text="DISABLED">
      <formula>NOT(ISERROR(SEARCH("DISABLED",K670)))</formula>
    </cfRule>
    <cfRule type="containsText" dxfId="1121" priority="2072" operator="containsText" text="ENABLED">
      <formula>NOT(ISERROR(SEARCH("ENABLED",K670)))</formula>
    </cfRule>
  </conditionalFormatting>
  <conditionalFormatting sqref="J712">
    <cfRule type="containsText" dxfId="1120" priority="2039" operator="containsText" text="DISABLED">
      <formula>NOT(ISERROR(SEARCH("DISABLED",J712)))</formula>
    </cfRule>
    <cfRule type="containsText" dxfId="1119" priority="2040" operator="containsText" text="ENABLED">
      <formula>NOT(ISERROR(SEARCH("ENABLED",J712)))</formula>
    </cfRule>
  </conditionalFormatting>
  <conditionalFormatting sqref="X712">
    <cfRule type="notContainsBlanks" dxfId="1118" priority="2038">
      <formula>LEN(TRIM(X712))&gt;0</formula>
    </cfRule>
  </conditionalFormatting>
  <conditionalFormatting sqref="I712">
    <cfRule type="cellIs" dxfId="1117" priority="2037" operator="equal">
      <formula>"CAT_MENU"</formula>
    </cfRule>
  </conditionalFormatting>
  <conditionalFormatting sqref="K712">
    <cfRule type="containsText" dxfId="1116" priority="2035" operator="containsText" text="DISABLED">
      <formula>NOT(ISERROR(SEARCH("DISABLED",K712)))</formula>
    </cfRule>
    <cfRule type="containsText" dxfId="1115" priority="2036" operator="containsText" text="ENABLED">
      <formula>NOT(ISERROR(SEARCH("ENABLED",K712)))</formula>
    </cfRule>
  </conditionalFormatting>
  <conditionalFormatting sqref="J736">
    <cfRule type="containsText" dxfId="1114" priority="2033" operator="containsText" text="DISABLED">
      <formula>NOT(ISERROR(SEARCH("DISABLED",J736)))</formula>
    </cfRule>
    <cfRule type="containsText" dxfId="1113" priority="2034" operator="containsText" text="ENABLED">
      <formula>NOT(ISERROR(SEARCH("ENABLED",J736)))</formula>
    </cfRule>
  </conditionalFormatting>
  <conditionalFormatting sqref="X736">
    <cfRule type="notContainsBlanks" dxfId="1112" priority="2032">
      <formula>LEN(TRIM(X736))&gt;0</formula>
    </cfRule>
  </conditionalFormatting>
  <conditionalFormatting sqref="I736">
    <cfRule type="cellIs" dxfId="1111" priority="2031" operator="equal">
      <formula>"CAT_MENU"</formula>
    </cfRule>
  </conditionalFormatting>
  <conditionalFormatting sqref="K736">
    <cfRule type="containsText" dxfId="1110" priority="2029" operator="containsText" text="DISABLED">
      <formula>NOT(ISERROR(SEARCH("DISABLED",K736)))</formula>
    </cfRule>
    <cfRule type="containsText" dxfId="1109" priority="2030" operator="containsText" text="ENABLED">
      <formula>NOT(ISERROR(SEARCH("ENABLED",K736)))</formula>
    </cfRule>
  </conditionalFormatting>
  <conditionalFormatting sqref="J792">
    <cfRule type="containsText" dxfId="1108" priority="1956" operator="containsText" text="DISABLED">
      <formula>NOT(ISERROR(SEARCH("DISABLED",J792)))</formula>
    </cfRule>
    <cfRule type="containsText" dxfId="1107" priority="1957" operator="containsText" text="ENABLED">
      <formula>NOT(ISERROR(SEARCH("ENABLED",J792)))</formula>
    </cfRule>
  </conditionalFormatting>
  <conditionalFormatting sqref="J762">
    <cfRule type="containsText" dxfId="1106" priority="2019" operator="containsText" text="DISABLED">
      <formula>NOT(ISERROR(SEARCH("DISABLED",J762)))</formula>
    </cfRule>
    <cfRule type="containsText" dxfId="1105" priority="2020" operator="containsText" text="ENABLED">
      <formula>NOT(ISERROR(SEARCH("ENABLED",J762)))</formula>
    </cfRule>
  </conditionalFormatting>
  <conditionalFormatting sqref="X762">
    <cfRule type="notContainsBlanks" dxfId="1104" priority="2018">
      <formula>LEN(TRIM(X762))&gt;0</formula>
    </cfRule>
  </conditionalFormatting>
  <conditionalFormatting sqref="I762">
    <cfRule type="cellIs" dxfId="1103" priority="2017" operator="equal">
      <formula>"CAT_MENU"</formula>
    </cfRule>
  </conditionalFormatting>
  <conditionalFormatting sqref="K762">
    <cfRule type="containsText" dxfId="1102" priority="2015" operator="containsText" text="DISABLED">
      <formula>NOT(ISERROR(SEARCH("DISABLED",K762)))</formula>
    </cfRule>
    <cfRule type="containsText" dxfId="1101" priority="2016" operator="containsText" text="ENABLED">
      <formula>NOT(ISERROR(SEARCH("ENABLED",K762)))</formula>
    </cfRule>
  </conditionalFormatting>
  <conditionalFormatting sqref="K792">
    <cfRule type="containsText" dxfId="1100" priority="1952" operator="containsText" text="DISABLED">
      <formula>NOT(ISERROR(SEARCH("DISABLED",K792)))</formula>
    </cfRule>
    <cfRule type="containsText" dxfId="1099" priority="1953" operator="containsText" text="ENABLED">
      <formula>NOT(ISERROR(SEARCH("ENABLED",K792)))</formula>
    </cfRule>
  </conditionalFormatting>
  <conditionalFormatting sqref="J780">
    <cfRule type="containsText" dxfId="1098" priority="1998" operator="containsText" text="DISABLED">
      <formula>NOT(ISERROR(SEARCH("DISABLED",J780)))</formula>
    </cfRule>
    <cfRule type="containsText" dxfId="1097" priority="1999" operator="containsText" text="ENABLED">
      <formula>NOT(ISERROR(SEARCH("ENABLED",J780)))</formula>
    </cfRule>
  </conditionalFormatting>
  <conditionalFormatting sqref="X780">
    <cfRule type="notContainsBlanks" dxfId="1096" priority="1997">
      <formula>LEN(TRIM(X780))&gt;0</formula>
    </cfRule>
  </conditionalFormatting>
  <conditionalFormatting sqref="I780">
    <cfRule type="cellIs" dxfId="1095" priority="1996" operator="equal">
      <formula>"CAT_MENU"</formula>
    </cfRule>
  </conditionalFormatting>
  <conditionalFormatting sqref="K780">
    <cfRule type="containsText" dxfId="1094" priority="1994" operator="containsText" text="DISABLED">
      <formula>NOT(ISERROR(SEARCH("DISABLED",K780)))</formula>
    </cfRule>
    <cfRule type="containsText" dxfId="1093" priority="1995" operator="containsText" text="ENABLED">
      <formula>NOT(ISERROR(SEARCH("ENABLED",K780)))</formula>
    </cfRule>
  </conditionalFormatting>
  <conditionalFormatting sqref="X792">
    <cfRule type="notContainsBlanks" dxfId="1092" priority="1955">
      <formula>LEN(TRIM(X792))&gt;0</formula>
    </cfRule>
  </conditionalFormatting>
  <conditionalFormatting sqref="I792">
    <cfRule type="cellIs" dxfId="1091" priority="1954" operator="equal">
      <formula>"CAT_MENU"</formula>
    </cfRule>
  </conditionalFormatting>
  <conditionalFormatting sqref="J872">
    <cfRule type="containsText" dxfId="1090" priority="1914" operator="containsText" text="DISABLED">
      <formula>NOT(ISERROR(SEARCH("DISABLED",J872)))</formula>
    </cfRule>
    <cfRule type="containsText" dxfId="1089" priority="1915" operator="containsText" text="ENABLED">
      <formula>NOT(ISERROR(SEARCH("ENABLED",J872)))</formula>
    </cfRule>
  </conditionalFormatting>
  <conditionalFormatting sqref="X872">
    <cfRule type="notContainsBlanks" dxfId="1088" priority="1913">
      <formula>LEN(TRIM(X872))&gt;0</formula>
    </cfRule>
  </conditionalFormatting>
  <conditionalFormatting sqref="I872">
    <cfRule type="cellIs" dxfId="1087" priority="1912" operator="equal">
      <formula>"CAT_MENU"</formula>
    </cfRule>
  </conditionalFormatting>
  <conditionalFormatting sqref="K872">
    <cfRule type="containsText" dxfId="1086" priority="1910" operator="containsText" text="DISABLED">
      <formula>NOT(ISERROR(SEARCH("DISABLED",K872)))</formula>
    </cfRule>
    <cfRule type="containsText" dxfId="1085" priority="1911" operator="containsText" text="ENABLED">
      <formula>NOT(ISERROR(SEARCH("ENABLED",K872)))</formula>
    </cfRule>
  </conditionalFormatting>
  <conditionalFormatting sqref="J970">
    <cfRule type="containsText" dxfId="1084" priority="1907" operator="containsText" text="DISABLED">
      <formula>NOT(ISERROR(SEARCH("DISABLED",J970)))</formula>
    </cfRule>
    <cfRule type="containsText" dxfId="1083" priority="1908" operator="containsText" text="ENABLED">
      <formula>NOT(ISERROR(SEARCH("ENABLED",J970)))</formula>
    </cfRule>
  </conditionalFormatting>
  <conditionalFormatting sqref="X970">
    <cfRule type="notContainsBlanks" dxfId="1082" priority="1906">
      <formula>LEN(TRIM(X970))&gt;0</formula>
    </cfRule>
  </conditionalFormatting>
  <conditionalFormatting sqref="I970">
    <cfRule type="cellIs" dxfId="1081" priority="1905" operator="equal">
      <formula>"CAT_MENU"</formula>
    </cfRule>
  </conditionalFormatting>
  <conditionalFormatting sqref="K970">
    <cfRule type="containsText" dxfId="1080" priority="1903" operator="containsText" text="DISABLED">
      <formula>NOT(ISERROR(SEARCH("DISABLED",K970)))</formula>
    </cfRule>
    <cfRule type="containsText" dxfId="1079" priority="1904" operator="containsText" text="ENABLED">
      <formula>NOT(ISERROR(SEARCH("ENABLED",K970)))</formula>
    </cfRule>
  </conditionalFormatting>
  <conditionalFormatting sqref="J989">
    <cfRule type="containsText" dxfId="1078" priority="1900" operator="containsText" text="DISABLED">
      <formula>NOT(ISERROR(SEARCH("DISABLED",J989)))</formula>
    </cfRule>
    <cfRule type="containsText" dxfId="1077" priority="1901" operator="containsText" text="ENABLED">
      <formula>NOT(ISERROR(SEARCH("ENABLED",J989)))</formula>
    </cfRule>
  </conditionalFormatting>
  <conditionalFormatting sqref="X989">
    <cfRule type="notContainsBlanks" dxfId="1076" priority="1899">
      <formula>LEN(TRIM(X989))&gt;0</formula>
    </cfRule>
  </conditionalFormatting>
  <conditionalFormatting sqref="I989">
    <cfRule type="cellIs" dxfId="1075" priority="1898" operator="equal">
      <formula>"CAT_MENU"</formula>
    </cfRule>
  </conditionalFormatting>
  <conditionalFormatting sqref="K989">
    <cfRule type="containsText" dxfId="1074" priority="1896" operator="containsText" text="DISABLED">
      <formula>NOT(ISERROR(SEARCH("DISABLED",K989)))</formula>
    </cfRule>
    <cfRule type="containsText" dxfId="1073" priority="1897" operator="containsText" text="ENABLED">
      <formula>NOT(ISERROR(SEARCH("ENABLED",K989)))</formula>
    </cfRule>
  </conditionalFormatting>
  <conditionalFormatting sqref="J1054">
    <cfRule type="containsText" dxfId="1072" priority="1886" operator="containsText" text="DISABLED">
      <formula>NOT(ISERROR(SEARCH("DISABLED",J1054)))</formula>
    </cfRule>
    <cfRule type="containsText" dxfId="1071" priority="1887" operator="containsText" text="ENABLED">
      <formula>NOT(ISERROR(SEARCH("ENABLED",J1054)))</formula>
    </cfRule>
  </conditionalFormatting>
  <conditionalFormatting sqref="X1054">
    <cfRule type="notContainsBlanks" dxfId="1070" priority="1885">
      <formula>LEN(TRIM(X1054))&gt;0</formula>
    </cfRule>
  </conditionalFormatting>
  <conditionalFormatting sqref="I1054">
    <cfRule type="cellIs" dxfId="1069" priority="1884" operator="equal">
      <formula>"CAT_MENU"</formula>
    </cfRule>
  </conditionalFormatting>
  <conditionalFormatting sqref="K1054">
    <cfRule type="containsText" dxfId="1068" priority="1882" operator="containsText" text="DISABLED">
      <formula>NOT(ISERROR(SEARCH("DISABLED",K1054)))</formula>
    </cfRule>
    <cfRule type="containsText" dxfId="1067" priority="1883" operator="containsText" text="ENABLED">
      <formula>NOT(ISERROR(SEARCH("ENABLED",K1054)))</formula>
    </cfRule>
  </conditionalFormatting>
  <conditionalFormatting sqref="J1068">
    <cfRule type="containsText" dxfId="1066" priority="1879" operator="containsText" text="DISABLED">
      <formula>NOT(ISERROR(SEARCH("DISABLED",J1068)))</formula>
    </cfRule>
    <cfRule type="containsText" dxfId="1065" priority="1880" operator="containsText" text="ENABLED">
      <formula>NOT(ISERROR(SEARCH("ENABLED",J1068)))</formula>
    </cfRule>
  </conditionalFormatting>
  <conditionalFormatting sqref="X1068">
    <cfRule type="notContainsBlanks" dxfId="1064" priority="1878">
      <formula>LEN(TRIM(X1068))&gt;0</formula>
    </cfRule>
  </conditionalFormatting>
  <conditionalFormatting sqref="I1068">
    <cfRule type="cellIs" dxfId="1063" priority="1877" operator="equal">
      <formula>"CAT_MENU"</formula>
    </cfRule>
  </conditionalFormatting>
  <conditionalFormatting sqref="K1068">
    <cfRule type="containsText" dxfId="1062" priority="1875" operator="containsText" text="DISABLED">
      <formula>NOT(ISERROR(SEARCH("DISABLED",K1068)))</formula>
    </cfRule>
    <cfRule type="containsText" dxfId="1061" priority="1876" operator="containsText" text="ENABLED">
      <formula>NOT(ISERROR(SEARCH("ENABLED",K1068)))</formula>
    </cfRule>
  </conditionalFormatting>
  <conditionalFormatting sqref="J1071">
    <cfRule type="containsText" dxfId="1060" priority="1872" operator="containsText" text="DISABLED">
      <formula>NOT(ISERROR(SEARCH("DISABLED",J1071)))</formula>
    </cfRule>
    <cfRule type="containsText" dxfId="1059" priority="1873" operator="containsText" text="ENABLED">
      <formula>NOT(ISERROR(SEARCH("ENABLED",J1071)))</formula>
    </cfRule>
  </conditionalFormatting>
  <conditionalFormatting sqref="X1071">
    <cfRule type="notContainsBlanks" dxfId="1058" priority="1871">
      <formula>LEN(TRIM(X1071))&gt;0</formula>
    </cfRule>
  </conditionalFormatting>
  <conditionalFormatting sqref="I1071">
    <cfRule type="cellIs" dxfId="1057" priority="1870" operator="equal">
      <formula>"CAT_MENU"</formula>
    </cfRule>
  </conditionalFormatting>
  <conditionalFormatting sqref="K1071">
    <cfRule type="containsText" dxfId="1056" priority="1868" operator="containsText" text="DISABLED">
      <formula>NOT(ISERROR(SEARCH("DISABLED",K1071)))</formula>
    </cfRule>
    <cfRule type="containsText" dxfId="1055" priority="1869" operator="containsText" text="ENABLED">
      <formula>NOT(ISERROR(SEARCH("ENABLED",K1071)))</formula>
    </cfRule>
  </conditionalFormatting>
  <conditionalFormatting sqref="J1094">
    <cfRule type="containsText" dxfId="1054" priority="1858" operator="containsText" text="DISABLED">
      <formula>NOT(ISERROR(SEARCH("DISABLED",J1094)))</formula>
    </cfRule>
    <cfRule type="containsText" dxfId="1053" priority="1859" operator="containsText" text="ENABLED">
      <formula>NOT(ISERROR(SEARCH("ENABLED",J1094)))</formula>
    </cfRule>
  </conditionalFormatting>
  <conditionalFormatting sqref="X1094">
    <cfRule type="notContainsBlanks" dxfId="1052" priority="1857">
      <formula>LEN(TRIM(X1094))&gt;0</formula>
    </cfRule>
  </conditionalFormatting>
  <conditionalFormatting sqref="I1094">
    <cfRule type="cellIs" dxfId="1051" priority="1856" operator="equal">
      <formula>"CAT_MENU"</formula>
    </cfRule>
  </conditionalFormatting>
  <conditionalFormatting sqref="K1094">
    <cfRule type="containsText" dxfId="1050" priority="1854" operator="containsText" text="DISABLED">
      <formula>NOT(ISERROR(SEARCH("DISABLED",K1094)))</formula>
    </cfRule>
    <cfRule type="containsText" dxfId="1049" priority="1855" operator="containsText" text="ENABLED">
      <formula>NOT(ISERROR(SEARCH("ENABLED",K1094)))</formula>
    </cfRule>
  </conditionalFormatting>
  <conditionalFormatting sqref="J1097">
    <cfRule type="containsText" dxfId="1048" priority="1844" operator="containsText" text="DISABLED">
      <formula>NOT(ISERROR(SEARCH("DISABLED",J1097)))</formula>
    </cfRule>
    <cfRule type="containsText" dxfId="1047" priority="1845" operator="containsText" text="ENABLED">
      <formula>NOT(ISERROR(SEARCH("ENABLED",J1097)))</formula>
    </cfRule>
  </conditionalFormatting>
  <conditionalFormatting sqref="X1097">
    <cfRule type="notContainsBlanks" dxfId="1046" priority="1843">
      <formula>LEN(TRIM(X1097))&gt;0</formula>
    </cfRule>
  </conditionalFormatting>
  <conditionalFormatting sqref="I1097">
    <cfRule type="cellIs" dxfId="1045" priority="1842" operator="equal">
      <formula>"CAT_MENU"</formula>
    </cfRule>
  </conditionalFormatting>
  <conditionalFormatting sqref="K1097">
    <cfRule type="containsText" dxfId="1044" priority="1840" operator="containsText" text="DISABLED">
      <formula>NOT(ISERROR(SEARCH("DISABLED",K1097)))</formula>
    </cfRule>
    <cfRule type="containsText" dxfId="1043" priority="1841" operator="containsText" text="ENABLED">
      <formula>NOT(ISERROR(SEARCH("ENABLED",K1097)))</formula>
    </cfRule>
  </conditionalFormatting>
  <conditionalFormatting sqref="J1202:J1231">
    <cfRule type="containsText" dxfId="1042" priority="1774" operator="containsText" text="DISABLED">
      <formula>NOT(ISERROR(SEARCH("DISABLED",J1202)))</formula>
    </cfRule>
    <cfRule type="containsText" dxfId="1041" priority="1775" operator="containsText" text="ENABLED">
      <formula>NOT(ISERROR(SEARCH("ENABLED",J1202)))</formula>
    </cfRule>
  </conditionalFormatting>
  <conditionalFormatting sqref="X1202">
    <cfRule type="notContainsBlanks" dxfId="1040" priority="1773">
      <formula>LEN(TRIM(X1202))&gt;0</formula>
    </cfRule>
  </conditionalFormatting>
  <conditionalFormatting sqref="I1202:I1231">
    <cfRule type="cellIs" dxfId="1039" priority="1772" operator="equal">
      <formula>"CAT_MENU"</formula>
    </cfRule>
  </conditionalFormatting>
  <conditionalFormatting sqref="K1202:K1231">
    <cfRule type="containsText" dxfId="1038" priority="1770" operator="containsText" text="DISABLED">
      <formula>NOT(ISERROR(SEARCH("DISABLED",K1202)))</formula>
    </cfRule>
    <cfRule type="containsText" dxfId="1037" priority="1771" operator="containsText" text="ENABLED">
      <formula>NOT(ISERROR(SEARCH("ENABLED",K1202)))</formula>
    </cfRule>
  </conditionalFormatting>
  <conditionalFormatting sqref="X1228">
    <cfRule type="notContainsBlanks" dxfId="1036" priority="1766">
      <formula>LEN(TRIM(X1228))&gt;0</formula>
    </cfRule>
  </conditionalFormatting>
  <conditionalFormatting sqref="X1229">
    <cfRule type="notContainsBlanks" dxfId="1035" priority="1759">
      <formula>LEN(TRIM(X1229))&gt;0</formula>
    </cfRule>
  </conditionalFormatting>
  <conditionalFormatting sqref="X1230">
    <cfRule type="notContainsBlanks" dxfId="1034" priority="1752">
      <formula>LEN(TRIM(X1230))&gt;0</formula>
    </cfRule>
  </conditionalFormatting>
  <conditionalFormatting sqref="X1231">
    <cfRule type="notContainsBlanks" dxfId="1033" priority="1745">
      <formula>LEN(TRIM(X1231))&gt;0</formula>
    </cfRule>
  </conditionalFormatting>
  <conditionalFormatting sqref="J1237">
    <cfRule type="containsText" dxfId="1032" priority="1725" operator="containsText" text="DISABLED">
      <formula>NOT(ISERROR(SEARCH("DISABLED",J1237)))</formula>
    </cfRule>
    <cfRule type="containsText" dxfId="1031" priority="1726" operator="containsText" text="ENABLED">
      <formula>NOT(ISERROR(SEARCH("ENABLED",J1237)))</formula>
    </cfRule>
  </conditionalFormatting>
  <conditionalFormatting sqref="X1237">
    <cfRule type="notContainsBlanks" dxfId="1030" priority="1724">
      <formula>LEN(TRIM(X1237))&gt;0</formula>
    </cfRule>
  </conditionalFormatting>
  <conditionalFormatting sqref="I1237">
    <cfRule type="cellIs" dxfId="1029" priority="1723" operator="equal">
      <formula>"CAT_MENU"</formula>
    </cfRule>
  </conditionalFormatting>
  <conditionalFormatting sqref="K1237">
    <cfRule type="containsText" dxfId="1028" priority="1721" operator="containsText" text="DISABLED">
      <formula>NOT(ISERROR(SEARCH("DISABLED",K1237)))</formula>
    </cfRule>
    <cfRule type="containsText" dxfId="1027" priority="1722" operator="containsText" text="ENABLED">
      <formula>NOT(ISERROR(SEARCH("ENABLED",K1237)))</formula>
    </cfRule>
  </conditionalFormatting>
  <conditionalFormatting sqref="K1330">
    <cfRule type="containsText" dxfId="1026" priority="1581" operator="containsText" text="DISABLED">
      <formula>NOT(ISERROR(SEARCH("DISABLED",K1330)))</formula>
    </cfRule>
    <cfRule type="containsText" dxfId="1025" priority="1582" operator="containsText" text="ENABLED">
      <formula>NOT(ISERROR(SEARCH("ENABLED",K1330)))</formula>
    </cfRule>
  </conditionalFormatting>
  <conditionalFormatting sqref="X1330">
    <cfRule type="notContainsBlanks" dxfId="1024" priority="1584">
      <formula>LEN(TRIM(X1330))&gt;0</formula>
    </cfRule>
  </conditionalFormatting>
  <conditionalFormatting sqref="I1330">
    <cfRule type="cellIs" dxfId="1023" priority="1583" operator="equal">
      <formula>"CAT_MENU"</formula>
    </cfRule>
  </conditionalFormatting>
  <conditionalFormatting sqref="J1349">
    <cfRule type="containsText" dxfId="1022" priority="1550" operator="containsText" text="DISABLED">
      <formula>NOT(ISERROR(SEARCH("DISABLED",J1349)))</formula>
    </cfRule>
    <cfRule type="containsText" dxfId="1021" priority="1551" operator="containsText" text="ENABLED">
      <formula>NOT(ISERROR(SEARCH("ENABLED",J1349)))</formula>
    </cfRule>
  </conditionalFormatting>
  <conditionalFormatting sqref="X1349">
    <cfRule type="notContainsBlanks" dxfId="1020" priority="1549">
      <formula>LEN(TRIM(X1349))&gt;0</formula>
    </cfRule>
  </conditionalFormatting>
  <conditionalFormatting sqref="I1349">
    <cfRule type="cellIs" dxfId="1019" priority="1548" operator="equal">
      <formula>"CAT_MENU"</formula>
    </cfRule>
  </conditionalFormatting>
  <conditionalFormatting sqref="K1349">
    <cfRule type="containsText" dxfId="1018" priority="1546" operator="containsText" text="DISABLED">
      <formula>NOT(ISERROR(SEARCH("DISABLED",K1349)))</formula>
    </cfRule>
    <cfRule type="containsText" dxfId="1017" priority="1547" operator="containsText" text="ENABLED">
      <formula>NOT(ISERROR(SEARCH("ENABLED",K1349)))</formula>
    </cfRule>
  </conditionalFormatting>
  <conditionalFormatting sqref="K1443">
    <cfRule type="containsText" dxfId="1016" priority="1466" operator="containsText" text="DISABLED">
      <formula>NOT(ISERROR(SEARCH("DISABLED",K1443)))</formula>
    </cfRule>
    <cfRule type="containsText" dxfId="1015" priority="1467" operator="containsText" text="ENABLED">
      <formula>NOT(ISERROR(SEARCH("ENABLED",K1443)))</formula>
    </cfRule>
  </conditionalFormatting>
  <conditionalFormatting sqref="J1431">
    <cfRule type="containsText" dxfId="1014" priority="1533" operator="containsText" text="DISABLED">
      <formula>NOT(ISERROR(SEARCH("DISABLED",J1431)))</formula>
    </cfRule>
    <cfRule type="containsText" dxfId="1013" priority="1534" operator="containsText" text="ENABLED">
      <formula>NOT(ISERROR(SEARCH("ENABLED",J1431)))</formula>
    </cfRule>
  </conditionalFormatting>
  <conditionalFormatting sqref="X1431">
    <cfRule type="notContainsBlanks" dxfId="1012" priority="1532">
      <formula>LEN(TRIM(X1431))&gt;0</formula>
    </cfRule>
  </conditionalFormatting>
  <conditionalFormatting sqref="I1431">
    <cfRule type="cellIs" dxfId="1011" priority="1531" operator="equal">
      <formula>"CAT_MENU"</formula>
    </cfRule>
  </conditionalFormatting>
  <conditionalFormatting sqref="K1431">
    <cfRule type="containsText" dxfId="1010" priority="1529" operator="containsText" text="DISABLED">
      <formula>NOT(ISERROR(SEARCH("DISABLED",K1431)))</formula>
    </cfRule>
    <cfRule type="containsText" dxfId="1009" priority="1530" operator="containsText" text="ENABLED">
      <formula>NOT(ISERROR(SEARCH("ENABLED",K1431)))</formula>
    </cfRule>
  </conditionalFormatting>
  <conditionalFormatting sqref="J1432">
    <cfRule type="containsText" dxfId="1008" priority="1526" operator="containsText" text="DISABLED">
      <formula>NOT(ISERROR(SEARCH("DISABLED",J1432)))</formula>
    </cfRule>
    <cfRule type="containsText" dxfId="1007" priority="1527" operator="containsText" text="ENABLED">
      <formula>NOT(ISERROR(SEARCH("ENABLED",J1432)))</formula>
    </cfRule>
  </conditionalFormatting>
  <conditionalFormatting sqref="X1432">
    <cfRule type="notContainsBlanks" dxfId="1006" priority="1525">
      <formula>LEN(TRIM(X1432))&gt;0</formula>
    </cfRule>
  </conditionalFormatting>
  <conditionalFormatting sqref="I1432">
    <cfRule type="cellIs" dxfId="1005" priority="1524" operator="equal">
      <formula>"CAT_MENU"</formula>
    </cfRule>
  </conditionalFormatting>
  <conditionalFormatting sqref="K1432">
    <cfRule type="containsText" dxfId="1004" priority="1522" operator="containsText" text="DISABLED">
      <formula>NOT(ISERROR(SEARCH("DISABLED",K1432)))</formula>
    </cfRule>
    <cfRule type="containsText" dxfId="1003" priority="1523" operator="containsText" text="ENABLED">
      <formula>NOT(ISERROR(SEARCH("ENABLED",K1432)))</formula>
    </cfRule>
  </conditionalFormatting>
  <conditionalFormatting sqref="X1443">
    <cfRule type="notContainsBlanks" dxfId="1002" priority="1469">
      <formula>LEN(TRIM(X1443))&gt;0</formula>
    </cfRule>
  </conditionalFormatting>
  <conditionalFormatting sqref="I1443">
    <cfRule type="cellIs" dxfId="1001" priority="1468" operator="equal">
      <formula>"CAT_MENU"</formula>
    </cfRule>
  </conditionalFormatting>
  <conditionalFormatting sqref="J550">
    <cfRule type="containsText" dxfId="1000" priority="1318" operator="containsText" text="DISABLED">
      <formula>NOT(ISERROR(SEARCH("DISABLED",J550)))</formula>
    </cfRule>
    <cfRule type="containsText" dxfId="999" priority="1319" operator="containsText" text="ENABLED">
      <formula>NOT(ISERROR(SEARCH("ENABLED",J550)))</formula>
    </cfRule>
  </conditionalFormatting>
  <conditionalFormatting sqref="X550">
    <cfRule type="notContainsBlanks" dxfId="998" priority="1317">
      <formula>LEN(TRIM(X550))&gt;0</formula>
    </cfRule>
  </conditionalFormatting>
  <conditionalFormatting sqref="J5">
    <cfRule type="containsText" dxfId="997" priority="1438" operator="containsText" text="DISABLED">
      <formula>NOT(ISERROR(SEARCH("DISABLED",J5)))</formula>
    </cfRule>
    <cfRule type="containsText" dxfId="996" priority="1439" operator="containsText" text="ENABLED">
      <formula>NOT(ISERROR(SEARCH("ENABLED",J5)))</formula>
    </cfRule>
  </conditionalFormatting>
  <conditionalFormatting sqref="X5">
    <cfRule type="notContainsBlanks" dxfId="995" priority="1437">
      <formula>LEN(TRIM(X5))&gt;0</formula>
    </cfRule>
  </conditionalFormatting>
  <conditionalFormatting sqref="I5">
    <cfRule type="cellIs" dxfId="994" priority="1436" operator="equal">
      <formula>"CAT_MENU"</formula>
    </cfRule>
  </conditionalFormatting>
  <conditionalFormatting sqref="K5">
    <cfRule type="containsText" dxfId="993" priority="1434" operator="containsText" text="DISABLED">
      <formula>NOT(ISERROR(SEARCH("DISABLED",K5)))</formula>
    </cfRule>
    <cfRule type="containsText" dxfId="992" priority="1435" operator="containsText" text="ENABLED">
      <formula>NOT(ISERROR(SEARCH("ENABLED",K5)))</formula>
    </cfRule>
  </conditionalFormatting>
  <conditionalFormatting sqref="I136">
    <cfRule type="cellIs" dxfId="991" priority="1406" operator="equal">
      <formula>"CAT_MENU"</formula>
    </cfRule>
  </conditionalFormatting>
  <conditionalFormatting sqref="J133">
    <cfRule type="containsText" dxfId="990" priority="1426" operator="containsText" text="DISABLED">
      <formula>NOT(ISERROR(SEARCH("DISABLED",J133)))</formula>
    </cfRule>
    <cfRule type="containsText" dxfId="989" priority="1427" operator="containsText" text="ENABLED">
      <formula>NOT(ISERROR(SEARCH("ENABLED",J133)))</formula>
    </cfRule>
  </conditionalFormatting>
  <conditionalFormatting sqref="X133">
    <cfRule type="notContainsBlanks" dxfId="988" priority="1425">
      <formula>LEN(TRIM(X133))&gt;0</formula>
    </cfRule>
  </conditionalFormatting>
  <conditionalFormatting sqref="I133">
    <cfRule type="cellIs" dxfId="987" priority="1424" operator="equal">
      <formula>"CAT_MENU"</formula>
    </cfRule>
  </conditionalFormatting>
  <conditionalFormatting sqref="K133">
    <cfRule type="containsText" dxfId="986" priority="1422" operator="containsText" text="DISABLED">
      <formula>NOT(ISERROR(SEARCH("DISABLED",K133)))</formula>
    </cfRule>
    <cfRule type="containsText" dxfId="985" priority="1423" operator="containsText" text="ENABLED">
      <formula>NOT(ISERROR(SEARCH("ENABLED",K133)))</formula>
    </cfRule>
  </conditionalFormatting>
  <conditionalFormatting sqref="J134">
    <cfRule type="containsText" dxfId="984" priority="1420" operator="containsText" text="DISABLED">
      <formula>NOT(ISERROR(SEARCH("DISABLED",J134)))</formula>
    </cfRule>
    <cfRule type="containsText" dxfId="983" priority="1421" operator="containsText" text="ENABLED">
      <formula>NOT(ISERROR(SEARCH("ENABLED",J134)))</formula>
    </cfRule>
  </conditionalFormatting>
  <conditionalFormatting sqref="X134">
    <cfRule type="notContainsBlanks" dxfId="982" priority="1419">
      <formula>LEN(TRIM(X134))&gt;0</formula>
    </cfRule>
  </conditionalFormatting>
  <conditionalFormatting sqref="I134">
    <cfRule type="cellIs" dxfId="981" priority="1418" operator="equal">
      <formula>"CAT_MENU"</formula>
    </cfRule>
  </conditionalFormatting>
  <conditionalFormatting sqref="K134">
    <cfRule type="containsText" dxfId="980" priority="1416" operator="containsText" text="DISABLED">
      <formula>NOT(ISERROR(SEARCH("DISABLED",K134)))</formula>
    </cfRule>
    <cfRule type="containsText" dxfId="979" priority="1417" operator="containsText" text="ENABLED">
      <formula>NOT(ISERROR(SEARCH("ENABLED",K134)))</formula>
    </cfRule>
  </conditionalFormatting>
  <conditionalFormatting sqref="J135">
    <cfRule type="containsText" dxfId="978" priority="1414" operator="containsText" text="DISABLED">
      <formula>NOT(ISERROR(SEARCH("DISABLED",J135)))</formula>
    </cfRule>
    <cfRule type="containsText" dxfId="977" priority="1415" operator="containsText" text="ENABLED">
      <formula>NOT(ISERROR(SEARCH("ENABLED",J135)))</formula>
    </cfRule>
  </conditionalFormatting>
  <conditionalFormatting sqref="X135">
    <cfRule type="notContainsBlanks" dxfId="976" priority="1413">
      <formula>LEN(TRIM(X135))&gt;0</formula>
    </cfRule>
  </conditionalFormatting>
  <conditionalFormatting sqref="I135">
    <cfRule type="cellIs" dxfId="975" priority="1412" operator="equal">
      <formula>"CAT_MENU"</formula>
    </cfRule>
  </conditionalFormatting>
  <conditionalFormatting sqref="K135">
    <cfRule type="containsText" dxfId="974" priority="1410" operator="containsText" text="DISABLED">
      <formula>NOT(ISERROR(SEARCH("DISABLED",K135)))</formula>
    </cfRule>
    <cfRule type="containsText" dxfId="973" priority="1411" operator="containsText" text="ENABLED">
      <formula>NOT(ISERROR(SEARCH("ENABLED",K135)))</formula>
    </cfRule>
  </conditionalFormatting>
  <conditionalFormatting sqref="J136">
    <cfRule type="containsText" dxfId="972" priority="1408" operator="containsText" text="DISABLED">
      <formula>NOT(ISERROR(SEARCH("DISABLED",J136)))</formula>
    </cfRule>
    <cfRule type="containsText" dxfId="971" priority="1409" operator="containsText" text="ENABLED">
      <formula>NOT(ISERROR(SEARCH("ENABLED",J136)))</formula>
    </cfRule>
  </conditionalFormatting>
  <conditionalFormatting sqref="X136">
    <cfRule type="notContainsBlanks" dxfId="970" priority="1407">
      <formula>LEN(TRIM(X136))&gt;0</formula>
    </cfRule>
  </conditionalFormatting>
  <conditionalFormatting sqref="I231">
    <cfRule type="cellIs" dxfId="969" priority="1388" operator="equal">
      <formula>"CAT_MENU"</formula>
    </cfRule>
  </conditionalFormatting>
  <conditionalFormatting sqref="K136">
    <cfRule type="containsText" dxfId="968" priority="1404" operator="containsText" text="DISABLED">
      <formula>NOT(ISERROR(SEARCH("DISABLED",K136)))</formula>
    </cfRule>
    <cfRule type="containsText" dxfId="967" priority="1405" operator="containsText" text="ENABLED">
      <formula>NOT(ISERROR(SEARCH("ENABLED",K136)))</formula>
    </cfRule>
  </conditionalFormatting>
  <conditionalFormatting sqref="I410">
    <cfRule type="cellIs" dxfId="966" priority="1370" operator="equal">
      <formula>"CAT_MENU"</formula>
    </cfRule>
  </conditionalFormatting>
  <conditionalFormatting sqref="J229">
    <cfRule type="containsText" dxfId="965" priority="1402" operator="containsText" text="DISABLED">
      <formula>NOT(ISERROR(SEARCH("DISABLED",J229)))</formula>
    </cfRule>
    <cfRule type="containsText" dxfId="964" priority="1403" operator="containsText" text="ENABLED">
      <formula>NOT(ISERROR(SEARCH("ENABLED",J229)))</formula>
    </cfRule>
  </conditionalFormatting>
  <conditionalFormatting sqref="X229">
    <cfRule type="notContainsBlanks" dxfId="963" priority="1401">
      <formula>LEN(TRIM(X229))&gt;0</formula>
    </cfRule>
  </conditionalFormatting>
  <conditionalFormatting sqref="I229">
    <cfRule type="cellIs" dxfId="962" priority="1400" operator="equal">
      <formula>"CAT_MENU"</formula>
    </cfRule>
  </conditionalFormatting>
  <conditionalFormatting sqref="K229">
    <cfRule type="containsText" dxfId="961" priority="1398" operator="containsText" text="DISABLED">
      <formula>NOT(ISERROR(SEARCH("DISABLED",K229)))</formula>
    </cfRule>
    <cfRule type="containsText" dxfId="960" priority="1399" operator="containsText" text="ENABLED">
      <formula>NOT(ISERROR(SEARCH("ENABLED",K229)))</formula>
    </cfRule>
  </conditionalFormatting>
  <conditionalFormatting sqref="J230">
    <cfRule type="containsText" dxfId="959" priority="1396" operator="containsText" text="DISABLED">
      <formula>NOT(ISERROR(SEARCH("DISABLED",J230)))</formula>
    </cfRule>
    <cfRule type="containsText" dxfId="958" priority="1397" operator="containsText" text="ENABLED">
      <formula>NOT(ISERROR(SEARCH("ENABLED",J230)))</formula>
    </cfRule>
  </conditionalFormatting>
  <conditionalFormatting sqref="X230">
    <cfRule type="notContainsBlanks" dxfId="957" priority="1395">
      <formula>LEN(TRIM(X230))&gt;0</formula>
    </cfRule>
  </conditionalFormatting>
  <conditionalFormatting sqref="I230">
    <cfRule type="cellIs" dxfId="956" priority="1394" operator="equal">
      <formula>"CAT_MENU"</formula>
    </cfRule>
  </conditionalFormatting>
  <conditionalFormatting sqref="K230">
    <cfRule type="containsText" dxfId="955" priority="1392" operator="containsText" text="DISABLED">
      <formula>NOT(ISERROR(SEARCH("DISABLED",K230)))</formula>
    </cfRule>
    <cfRule type="containsText" dxfId="954" priority="1393" operator="containsText" text="ENABLED">
      <formula>NOT(ISERROR(SEARCH("ENABLED",K230)))</formula>
    </cfRule>
  </conditionalFormatting>
  <conditionalFormatting sqref="J231">
    <cfRule type="containsText" dxfId="953" priority="1390" operator="containsText" text="DISABLED">
      <formula>NOT(ISERROR(SEARCH("DISABLED",J231)))</formula>
    </cfRule>
    <cfRule type="containsText" dxfId="952" priority="1391" operator="containsText" text="ENABLED">
      <formula>NOT(ISERROR(SEARCH("ENABLED",J231)))</formula>
    </cfRule>
  </conditionalFormatting>
  <conditionalFormatting sqref="X231">
    <cfRule type="notContainsBlanks" dxfId="951" priority="1389">
      <formula>LEN(TRIM(X231))&gt;0</formula>
    </cfRule>
  </conditionalFormatting>
  <conditionalFormatting sqref="K231">
    <cfRule type="containsText" dxfId="950" priority="1386" operator="containsText" text="DISABLED">
      <formula>NOT(ISERROR(SEARCH("DISABLED",K231)))</formula>
    </cfRule>
    <cfRule type="containsText" dxfId="949" priority="1387" operator="containsText" text="ENABLED">
      <formula>NOT(ISERROR(SEARCH("ENABLED",K231)))</formula>
    </cfRule>
  </conditionalFormatting>
  <conditionalFormatting sqref="I450">
    <cfRule type="cellIs" dxfId="948" priority="1352" operator="equal">
      <formula>"CAT_MENU"</formula>
    </cfRule>
  </conditionalFormatting>
  <conditionalFormatting sqref="J408">
    <cfRule type="containsText" dxfId="947" priority="1384" operator="containsText" text="DISABLED">
      <formula>NOT(ISERROR(SEARCH("DISABLED",J408)))</formula>
    </cfRule>
    <cfRule type="containsText" dxfId="946" priority="1385" operator="containsText" text="ENABLED">
      <formula>NOT(ISERROR(SEARCH("ENABLED",J408)))</formula>
    </cfRule>
  </conditionalFormatting>
  <conditionalFormatting sqref="X408">
    <cfRule type="notContainsBlanks" dxfId="945" priority="1383">
      <formula>LEN(TRIM(X408))&gt;0</formula>
    </cfRule>
  </conditionalFormatting>
  <conditionalFormatting sqref="I408">
    <cfRule type="cellIs" dxfId="944" priority="1382" operator="equal">
      <formula>"CAT_MENU"</formula>
    </cfRule>
  </conditionalFormatting>
  <conditionalFormatting sqref="K408">
    <cfRule type="containsText" dxfId="943" priority="1380" operator="containsText" text="DISABLED">
      <formula>NOT(ISERROR(SEARCH("DISABLED",K408)))</formula>
    </cfRule>
    <cfRule type="containsText" dxfId="942" priority="1381" operator="containsText" text="ENABLED">
      <formula>NOT(ISERROR(SEARCH("ENABLED",K408)))</formula>
    </cfRule>
  </conditionalFormatting>
  <conditionalFormatting sqref="J409">
    <cfRule type="containsText" dxfId="941" priority="1378" operator="containsText" text="DISABLED">
      <formula>NOT(ISERROR(SEARCH("DISABLED",J409)))</formula>
    </cfRule>
    <cfRule type="containsText" dxfId="940" priority="1379" operator="containsText" text="ENABLED">
      <formula>NOT(ISERROR(SEARCH("ENABLED",J409)))</formula>
    </cfRule>
  </conditionalFormatting>
  <conditionalFormatting sqref="X409">
    <cfRule type="notContainsBlanks" dxfId="939" priority="1377">
      <formula>LEN(TRIM(X409))&gt;0</formula>
    </cfRule>
  </conditionalFormatting>
  <conditionalFormatting sqref="I409">
    <cfRule type="cellIs" dxfId="938" priority="1376" operator="equal">
      <formula>"CAT_MENU"</formula>
    </cfRule>
  </conditionalFormatting>
  <conditionalFormatting sqref="K409">
    <cfRule type="containsText" dxfId="937" priority="1374" operator="containsText" text="DISABLED">
      <formula>NOT(ISERROR(SEARCH("DISABLED",K409)))</formula>
    </cfRule>
    <cfRule type="containsText" dxfId="936" priority="1375" operator="containsText" text="ENABLED">
      <formula>NOT(ISERROR(SEARCH("ENABLED",K409)))</formula>
    </cfRule>
  </conditionalFormatting>
  <conditionalFormatting sqref="J410">
    <cfRule type="containsText" dxfId="935" priority="1372" operator="containsText" text="DISABLED">
      <formula>NOT(ISERROR(SEARCH("DISABLED",J410)))</formula>
    </cfRule>
    <cfRule type="containsText" dxfId="934" priority="1373" operator="containsText" text="ENABLED">
      <formula>NOT(ISERROR(SEARCH("ENABLED",J410)))</formula>
    </cfRule>
  </conditionalFormatting>
  <conditionalFormatting sqref="X410">
    <cfRule type="notContainsBlanks" dxfId="933" priority="1371">
      <formula>LEN(TRIM(X410))&gt;0</formula>
    </cfRule>
  </conditionalFormatting>
  <conditionalFormatting sqref="K410">
    <cfRule type="containsText" dxfId="932" priority="1368" operator="containsText" text="DISABLED">
      <formula>NOT(ISERROR(SEARCH("DISABLED",K410)))</formula>
    </cfRule>
    <cfRule type="containsText" dxfId="931" priority="1369" operator="containsText" text="ENABLED">
      <formula>NOT(ISERROR(SEARCH("ENABLED",K410)))</formula>
    </cfRule>
  </conditionalFormatting>
  <conditionalFormatting sqref="I483">
    <cfRule type="cellIs" dxfId="930" priority="1334" operator="equal">
      <formula>"CAT_MENU"</formula>
    </cfRule>
  </conditionalFormatting>
  <conditionalFormatting sqref="J448">
    <cfRule type="containsText" dxfId="929" priority="1366" operator="containsText" text="DISABLED">
      <formula>NOT(ISERROR(SEARCH("DISABLED",J448)))</formula>
    </cfRule>
    <cfRule type="containsText" dxfId="928" priority="1367" operator="containsText" text="ENABLED">
      <formula>NOT(ISERROR(SEARCH("ENABLED",J448)))</formula>
    </cfRule>
  </conditionalFormatting>
  <conditionalFormatting sqref="X448">
    <cfRule type="notContainsBlanks" dxfId="927" priority="1365">
      <formula>LEN(TRIM(X448))&gt;0</formula>
    </cfRule>
  </conditionalFormatting>
  <conditionalFormatting sqref="I448">
    <cfRule type="cellIs" dxfId="926" priority="1364" operator="equal">
      <formula>"CAT_MENU"</formula>
    </cfRule>
  </conditionalFormatting>
  <conditionalFormatting sqref="K448">
    <cfRule type="containsText" dxfId="925" priority="1362" operator="containsText" text="DISABLED">
      <formula>NOT(ISERROR(SEARCH("DISABLED",K448)))</formula>
    </cfRule>
    <cfRule type="containsText" dxfId="924" priority="1363" operator="containsText" text="ENABLED">
      <formula>NOT(ISERROR(SEARCH("ENABLED",K448)))</formula>
    </cfRule>
  </conditionalFormatting>
  <conditionalFormatting sqref="J449">
    <cfRule type="containsText" dxfId="923" priority="1360" operator="containsText" text="DISABLED">
      <formula>NOT(ISERROR(SEARCH("DISABLED",J449)))</formula>
    </cfRule>
    <cfRule type="containsText" dxfId="922" priority="1361" operator="containsText" text="ENABLED">
      <formula>NOT(ISERROR(SEARCH("ENABLED",J449)))</formula>
    </cfRule>
  </conditionalFormatting>
  <conditionalFormatting sqref="X449">
    <cfRule type="notContainsBlanks" dxfId="921" priority="1359">
      <formula>LEN(TRIM(X449))&gt;0</formula>
    </cfRule>
  </conditionalFormatting>
  <conditionalFormatting sqref="I449">
    <cfRule type="cellIs" dxfId="920" priority="1358" operator="equal">
      <formula>"CAT_MENU"</formula>
    </cfRule>
  </conditionalFormatting>
  <conditionalFormatting sqref="K449">
    <cfRule type="containsText" dxfId="919" priority="1356" operator="containsText" text="DISABLED">
      <formula>NOT(ISERROR(SEARCH("DISABLED",K449)))</formula>
    </cfRule>
    <cfRule type="containsText" dxfId="918" priority="1357" operator="containsText" text="ENABLED">
      <formula>NOT(ISERROR(SEARCH("ENABLED",K449)))</formula>
    </cfRule>
  </conditionalFormatting>
  <conditionalFormatting sqref="J450">
    <cfRule type="containsText" dxfId="917" priority="1354" operator="containsText" text="DISABLED">
      <formula>NOT(ISERROR(SEARCH("DISABLED",J450)))</formula>
    </cfRule>
    <cfRule type="containsText" dxfId="916" priority="1355" operator="containsText" text="ENABLED">
      <formula>NOT(ISERROR(SEARCH("ENABLED",J450)))</formula>
    </cfRule>
  </conditionalFormatting>
  <conditionalFormatting sqref="X450">
    <cfRule type="notContainsBlanks" dxfId="915" priority="1353">
      <formula>LEN(TRIM(X450))&gt;0</formula>
    </cfRule>
  </conditionalFormatting>
  <conditionalFormatting sqref="K450">
    <cfRule type="containsText" dxfId="914" priority="1350" operator="containsText" text="DISABLED">
      <formula>NOT(ISERROR(SEARCH("DISABLED",K450)))</formula>
    </cfRule>
    <cfRule type="containsText" dxfId="913" priority="1351" operator="containsText" text="ENABLED">
      <formula>NOT(ISERROR(SEARCH("ENABLED",K450)))</formula>
    </cfRule>
  </conditionalFormatting>
  <conditionalFormatting sqref="I550">
    <cfRule type="cellIs" dxfId="912" priority="1316" operator="equal">
      <formula>"CAT_MENU"</formula>
    </cfRule>
  </conditionalFormatting>
  <conditionalFormatting sqref="J481">
    <cfRule type="containsText" dxfId="911" priority="1348" operator="containsText" text="DISABLED">
      <formula>NOT(ISERROR(SEARCH("DISABLED",J481)))</formula>
    </cfRule>
    <cfRule type="containsText" dxfId="910" priority="1349" operator="containsText" text="ENABLED">
      <formula>NOT(ISERROR(SEARCH("ENABLED",J481)))</formula>
    </cfRule>
  </conditionalFormatting>
  <conditionalFormatting sqref="X481">
    <cfRule type="notContainsBlanks" dxfId="909" priority="1347">
      <formula>LEN(TRIM(X481))&gt;0</formula>
    </cfRule>
  </conditionalFormatting>
  <conditionalFormatting sqref="I481">
    <cfRule type="cellIs" dxfId="908" priority="1346" operator="equal">
      <formula>"CAT_MENU"</formula>
    </cfRule>
  </conditionalFormatting>
  <conditionalFormatting sqref="K481">
    <cfRule type="containsText" dxfId="907" priority="1344" operator="containsText" text="DISABLED">
      <formula>NOT(ISERROR(SEARCH("DISABLED",K481)))</formula>
    </cfRule>
    <cfRule type="containsText" dxfId="906" priority="1345" operator="containsText" text="ENABLED">
      <formula>NOT(ISERROR(SEARCH("ENABLED",K481)))</formula>
    </cfRule>
  </conditionalFormatting>
  <conditionalFormatting sqref="J482">
    <cfRule type="containsText" dxfId="905" priority="1342" operator="containsText" text="DISABLED">
      <formula>NOT(ISERROR(SEARCH("DISABLED",J482)))</formula>
    </cfRule>
    <cfRule type="containsText" dxfId="904" priority="1343" operator="containsText" text="ENABLED">
      <formula>NOT(ISERROR(SEARCH("ENABLED",J482)))</formula>
    </cfRule>
  </conditionalFormatting>
  <conditionalFormatting sqref="X482">
    <cfRule type="notContainsBlanks" dxfId="903" priority="1341">
      <formula>LEN(TRIM(X482))&gt;0</formula>
    </cfRule>
  </conditionalFormatting>
  <conditionalFormatting sqref="I482">
    <cfRule type="cellIs" dxfId="902" priority="1340" operator="equal">
      <formula>"CAT_MENU"</formula>
    </cfRule>
  </conditionalFormatting>
  <conditionalFormatting sqref="K482">
    <cfRule type="containsText" dxfId="901" priority="1338" operator="containsText" text="DISABLED">
      <formula>NOT(ISERROR(SEARCH("DISABLED",K482)))</formula>
    </cfRule>
    <cfRule type="containsText" dxfId="900" priority="1339" operator="containsText" text="ENABLED">
      <formula>NOT(ISERROR(SEARCH("ENABLED",K482)))</formula>
    </cfRule>
  </conditionalFormatting>
  <conditionalFormatting sqref="J483">
    <cfRule type="containsText" dxfId="899" priority="1336" operator="containsText" text="DISABLED">
      <formula>NOT(ISERROR(SEARCH("DISABLED",J483)))</formula>
    </cfRule>
    <cfRule type="containsText" dxfId="898" priority="1337" operator="containsText" text="ENABLED">
      <formula>NOT(ISERROR(SEARCH("ENABLED",J483)))</formula>
    </cfRule>
  </conditionalFormatting>
  <conditionalFormatting sqref="X483">
    <cfRule type="notContainsBlanks" dxfId="897" priority="1335">
      <formula>LEN(TRIM(X483))&gt;0</formula>
    </cfRule>
  </conditionalFormatting>
  <conditionalFormatting sqref="K483">
    <cfRule type="containsText" dxfId="896" priority="1332" operator="containsText" text="DISABLED">
      <formula>NOT(ISERROR(SEARCH("DISABLED",K483)))</formula>
    </cfRule>
    <cfRule type="containsText" dxfId="895" priority="1333" operator="containsText" text="ENABLED">
      <formula>NOT(ISERROR(SEARCH("ENABLED",K483)))</formula>
    </cfRule>
  </conditionalFormatting>
  <conditionalFormatting sqref="I1201">
    <cfRule type="cellIs" dxfId="894" priority="1298" operator="equal">
      <formula>"CAT_MENU"</formula>
    </cfRule>
  </conditionalFormatting>
  <conditionalFormatting sqref="J548">
    <cfRule type="containsText" dxfId="893" priority="1330" operator="containsText" text="DISABLED">
      <formula>NOT(ISERROR(SEARCH("DISABLED",J548)))</formula>
    </cfRule>
    <cfRule type="containsText" dxfId="892" priority="1331" operator="containsText" text="ENABLED">
      <formula>NOT(ISERROR(SEARCH("ENABLED",J548)))</formula>
    </cfRule>
  </conditionalFormatting>
  <conditionalFormatting sqref="X548">
    <cfRule type="notContainsBlanks" dxfId="891" priority="1329">
      <formula>LEN(TRIM(X548))&gt;0</formula>
    </cfRule>
  </conditionalFormatting>
  <conditionalFormatting sqref="I548">
    <cfRule type="cellIs" dxfId="890" priority="1328" operator="equal">
      <formula>"CAT_MENU"</formula>
    </cfRule>
  </conditionalFormatting>
  <conditionalFormatting sqref="K548">
    <cfRule type="containsText" dxfId="889" priority="1326" operator="containsText" text="DISABLED">
      <formula>NOT(ISERROR(SEARCH("DISABLED",K548)))</formula>
    </cfRule>
    <cfRule type="containsText" dxfId="888" priority="1327" operator="containsText" text="ENABLED">
      <formula>NOT(ISERROR(SEARCH("ENABLED",K548)))</formula>
    </cfRule>
  </conditionalFormatting>
  <conditionalFormatting sqref="J549">
    <cfRule type="containsText" dxfId="887" priority="1324" operator="containsText" text="DISABLED">
      <formula>NOT(ISERROR(SEARCH("DISABLED",J549)))</formula>
    </cfRule>
    <cfRule type="containsText" dxfId="886" priority="1325" operator="containsText" text="ENABLED">
      <formula>NOT(ISERROR(SEARCH("ENABLED",J549)))</formula>
    </cfRule>
  </conditionalFormatting>
  <conditionalFormatting sqref="X549">
    <cfRule type="notContainsBlanks" dxfId="885" priority="1323">
      <formula>LEN(TRIM(X549))&gt;0</formula>
    </cfRule>
  </conditionalFormatting>
  <conditionalFormatting sqref="I549">
    <cfRule type="cellIs" dxfId="884" priority="1322" operator="equal">
      <formula>"CAT_MENU"</formula>
    </cfRule>
  </conditionalFormatting>
  <conditionalFormatting sqref="K549">
    <cfRule type="containsText" dxfId="883" priority="1320" operator="containsText" text="DISABLED">
      <formula>NOT(ISERROR(SEARCH("DISABLED",K549)))</formula>
    </cfRule>
    <cfRule type="containsText" dxfId="882" priority="1321" operator="containsText" text="ENABLED">
      <formula>NOT(ISERROR(SEARCH("ENABLED",K549)))</formula>
    </cfRule>
  </conditionalFormatting>
  <conditionalFormatting sqref="K550">
    <cfRule type="containsText" dxfId="881" priority="1314" operator="containsText" text="DISABLED">
      <formula>NOT(ISERROR(SEARCH("DISABLED",K550)))</formula>
    </cfRule>
    <cfRule type="containsText" dxfId="880" priority="1315" operator="containsText" text="ENABLED">
      <formula>NOT(ISERROR(SEARCH("ENABLED",K550)))</formula>
    </cfRule>
  </conditionalFormatting>
  <conditionalFormatting sqref="I1236">
    <cfRule type="cellIs" dxfId="879" priority="1280" operator="equal">
      <formula>"CAT_MENU"</formula>
    </cfRule>
  </conditionalFormatting>
  <conditionalFormatting sqref="J1199">
    <cfRule type="containsText" dxfId="878" priority="1312" operator="containsText" text="DISABLED">
      <formula>NOT(ISERROR(SEARCH("DISABLED",J1199)))</formula>
    </cfRule>
    <cfRule type="containsText" dxfId="877" priority="1313" operator="containsText" text="ENABLED">
      <formula>NOT(ISERROR(SEARCH("ENABLED",J1199)))</formula>
    </cfRule>
  </conditionalFormatting>
  <conditionalFormatting sqref="X1199">
    <cfRule type="notContainsBlanks" dxfId="876" priority="1311">
      <formula>LEN(TRIM(X1199))&gt;0</formula>
    </cfRule>
  </conditionalFormatting>
  <conditionalFormatting sqref="I1199">
    <cfRule type="cellIs" dxfId="875" priority="1310" operator="equal">
      <formula>"CAT_MENU"</formula>
    </cfRule>
  </conditionalFormatting>
  <conditionalFormatting sqref="K1199">
    <cfRule type="containsText" dxfId="874" priority="1308" operator="containsText" text="DISABLED">
      <formula>NOT(ISERROR(SEARCH("DISABLED",K1199)))</formula>
    </cfRule>
    <cfRule type="containsText" dxfId="873" priority="1309" operator="containsText" text="ENABLED">
      <formula>NOT(ISERROR(SEARCH("ENABLED",K1199)))</formula>
    </cfRule>
  </conditionalFormatting>
  <conditionalFormatting sqref="J1200">
    <cfRule type="containsText" dxfId="872" priority="1306" operator="containsText" text="DISABLED">
      <formula>NOT(ISERROR(SEARCH("DISABLED",J1200)))</formula>
    </cfRule>
    <cfRule type="containsText" dxfId="871" priority="1307" operator="containsText" text="ENABLED">
      <formula>NOT(ISERROR(SEARCH("ENABLED",J1200)))</formula>
    </cfRule>
  </conditionalFormatting>
  <conditionalFormatting sqref="X1200">
    <cfRule type="notContainsBlanks" dxfId="870" priority="1305">
      <formula>LEN(TRIM(X1200))&gt;0</formula>
    </cfRule>
  </conditionalFormatting>
  <conditionalFormatting sqref="I1200">
    <cfRule type="cellIs" dxfId="869" priority="1304" operator="equal">
      <formula>"CAT_MENU"</formula>
    </cfRule>
  </conditionalFormatting>
  <conditionalFormatting sqref="K1200">
    <cfRule type="containsText" dxfId="868" priority="1302" operator="containsText" text="DISABLED">
      <formula>NOT(ISERROR(SEARCH("DISABLED",K1200)))</formula>
    </cfRule>
    <cfRule type="containsText" dxfId="867" priority="1303" operator="containsText" text="ENABLED">
      <formula>NOT(ISERROR(SEARCH("ENABLED",K1200)))</formula>
    </cfRule>
  </conditionalFormatting>
  <conditionalFormatting sqref="J1201">
    <cfRule type="containsText" dxfId="866" priority="1300" operator="containsText" text="DISABLED">
      <formula>NOT(ISERROR(SEARCH("DISABLED",J1201)))</formula>
    </cfRule>
    <cfRule type="containsText" dxfId="865" priority="1301" operator="containsText" text="ENABLED">
      <formula>NOT(ISERROR(SEARCH("ENABLED",J1201)))</formula>
    </cfRule>
  </conditionalFormatting>
  <conditionalFormatting sqref="X1201">
    <cfRule type="notContainsBlanks" dxfId="864" priority="1299">
      <formula>LEN(TRIM(X1201))&gt;0</formula>
    </cfRule>
  </conditionalFormatting>
  <conditionalFormatting sqref="K1201">
    <cfRule type="containsText" dxfId="863" priority="1296" operator="containsText" text="DISABLED">
      <formula>NOT(ISERROR(SEARCH("DISABLED",K1201)))</formula>
    </cfRule>
    <cfRule type="containsText" dxfId="862" priority="1297" operator="containsText" text="ENABLED">
      <formula>NOT(ISERROR(SEARCH("ENABLED",K1201)))</formula>
    </cfRule>
  </conditionalFormatting>
  <conditionalFormatting sqref="I1329">
    <cfRule type="cellIs" dxfId="861" priority="1262" operator="equal">
      <formula>"CAT_MENU"</formula>
    </cfRule>
  </conditionalFormatting>
  <conditionalFormatting sqref="J1234">
    <cfRule type="containsText" dxfId="860" priority="1294" operator="containsText" text="DISABLED">
      <formula>NOT(ISERROR(SEARCH("DISABLED",J1234)))</formula>
    </cfRule>
    <cfRule type="containsText" dxfId="859" priority="1295" operator="containsText" text="ENABLED">
      <formula>NOT(ISERROR(SEARCH("ENABLED",J1234)))</formula>
    </cfRule>
  </conditionalFormatting>
  <conditionalFormatting sqref="X1234">
    <cfRule type="notContainsBlanks" dxfId="858" priority="1293">
      <formula>LEN(TRIM(X1234))&gt;0</formula>
    </cfRule>
  </conditionalFormatting>
  <conditionalFormatting sqref="I1234">
    <cfRule type="cellIs" dxfId="857" priority="1292" operator="equal">
      <formula>"CAT_MENU"</formula>
    </cfRule>
  </conditionalFormatting>
  <conditionalFormatting sqref="K1234">
    <cfRule type="containsText" dxfId="856" priority="1290" operator="containsText" text="DISABLED">
      <formula>NOT(ISERROR(SEARCH("DISABLED",K1234)))</formula>
    </cfRule>
    <cfRule type="containsText" dxfId="855" priority="1291" operator="containsText" text="ENABLED">
      <formula>NOT(ISERROR(SEARCH("ENABLED",K1234)))</formula>
    </cfRule>
  </conditionalFormatting>
  <conditionalFormatting sqref="J1235">
    <cfRule type="containsText" dxfId="854" priority="1288" operator="containsText" text="DISABLED">
      <formula>NOT(ISERROR(SEARCH("DISABLED",J1235)))</formula>
    </cfRule>
    <cfRule type="containsText" dxfId="853" priority="1289" operator="containsText" text="ENABLED">
      <formula>NOT(ISERROR(SEARCH("ENABLED",J1235)))</formula>
    </cfRule>
  </conditionalFormatting>
  <conditionalFormatting sqref="X1235">
    <cfRule type="notContainsBlanks" dxfId="852" priority="1287">
      <formula>LEN(TRIM(X1235))&gt;0</formula>
    </cfRule>
  </conditionalFormatting>
  <conditionalFormatting sqref="I1235">
    <cfRule type="cellIs" dxfId="851" priority="1286" operator="equal">
      <formula>"CAT_MENU"</formula>
    </cfRule>
  </conditionalFormatting>
  <conditionalFormatting sqref="K1235">
    <cfRule type="containsText" dxfId="850" priority="1284" operator="containsText" text="DISABLED">
      <formula>NOT(ISERROR(SEARCH("DISABLED",K1235)))</formula>
    </cfRule>
    <cfRule type="containsText" dxfId="849" priority="1285" operator="containsText" text="ENABLED">
      <formula>NOT(ISERROR(SEARCH("ENABLED",K1235)))</formula>
    </cfRule>
  </conditionalFormatting>
  <conditionalFormatting sqref="J1236">
    <cfRule type="containsText" dxfId="848" priority="1282" operator="containsText" text="DISABLED">
      <formula>NOT(ISERROR(SEARCH("DISABLED",J1236)))</formula>
    </cfRule>
    <cfRule type="containsText" dxfId="847" priority="1283" operator="containsText" text="ENABLED">
      <formula>NOT(ISERROR(SEARCH("ENABLED",J1236)))</formula>
    </cfRule>
  </conditionalFormatting>
  <conditionalFormatting sqref="X1236">
    <cfRule type="notContainsBlanks" dxfId="846" priority="1281">
      <formula>LEN(TRIM(X1236))&gt;0</formula>
    </cfRule>
  </conditionalFormatting>
  <conditionalFormatting sqref="K1236">
    <cfRule type="containsText" dxfId="845" priority="1278" operator="containsText" text="DISABLED">
      <formula>NOT(ISERROR(SEARCH("DISABLED",K1236)))</formula>
    </cfRule>
    <cfRule type="containsText" dxfId="844" priority="1279" operator="containsText" text="ENABLED">
      <formula>NOT(ISERROR(SEARCH("ENABLED",K1236)))</formula>
    </cfRule>
  </conditionalFormatting>
  <conditionalFormatting sqref="I1348">
    <cfRule type="cellIs" dxfId="843" priority="1244" operator="equal">
      <formula>"CAT_MENU"</formula>
    </cfRule>
  </conditionalFormatting>
  <conditionalFormatting sqref="J1327">
    <cfRule type="containsText" dxfId="842" priority="1276" operator="containsText" text="DISABLED">
      <formula>NOT(ISERROR(SEARCH("DISABLED",J1327)))</formula>
    </cfRule>
    <cfRule type="containsText" dxfId="841" priority="1277" operator="containsText" text="ENABLED">
      <formula>NOT(ISERROR(SEARCH("ENABLED",J1327)))</formula>
    </cfRule>
  </conditionalFormatting>
  <conditionalFormatting sqref="X1327">
    <cfRule type="notContainsBlanks" dxfId="840" priority="1275">
      <formula>LEN(TRIM(X1327))&gt;0</formula>
    </cfRule>
  </conditionalFormatting>
  <conditionalFormatting sqref="I1327">
    <cfRule type="cellIs" dxfId="839" priority="1274" operator="equal">
      <formula>"CAT_MENU"</formula>
    </cfRule>
  </conditionalFormatting>
  <conditionalFormatting sqref="K1327">
    <cfRule type="containsText" dxfId="838" priority="1272" operator="containsText" text="DISABLED">
      <formula>NOT(ISERROR(SEARCH("DISABLED",K1327)))</formula>
    </cfRule>
    <cfRule type="containsText" dxfId="837" priority="1273" operator="containsText" text="ENABLED">
      <formula>NOT(ISERROR(SEARCH("ENABLED",K1327)))</formula>
    </cfRule>
  </conditionalFormatting>
  <conditionalFormatting sqref="J1328">
    <cfRule type="containsText" dxfId="836" priority="1270" operator="containsText" text="DISABLED">
      <formula>NOT(ISERROR(SEARCH("DISABLED",J1328)))</formula>
    </cfRule>
    <cfRule type="containsText" dxfId="835" priority="1271" operator="containsText" text="ENABLED">
      <formula>NOT(ISERROR(SEARCH("ENABLED",J1328)))</formula>
    </cfRule>
  </conditionalFormatting>
  <conditionalFormatting sqref="X1328">
    <cfRule type="notContainsBlanks" dxfId="834" priority="1269">
      <formula>LEN(TRIM(X1328))&gt;0</formula>
    </cfRule>
  </conditionalFormatting>
  <conditionalFormatting sqref="I1328">
    <cfRule type="cellIs" dxfId="833" priority="1268" operator="equal">
      <formula>"CAT_MENU"</formula>
    </cfRule>
  </conditionalFormatting>
  <conditionalFormatting sqref="K1328">
    <cfRule type="containsText" dxfId="832" priority="1266" operator="containsText" text="DISABLED">
      <formula>NOT(ISERROR(SEARCH("DISABLED",K1328)))</formula>
    </cfRule>
    <cfRule type="containsText" dxfId="831" priority="1267" operator="containsText" text="ENABLED">
      <formula>NOT(ISERROR(SEARCH("ENABLED",K1328)))</formula>
    </cfRule>
  </conditionalFormatting>
  <conditionalFormatting sqref="J1329">
    <cfRule type="containsText" dxfId="830" priority="1264" operator="containsText" text="DISABLED">
      <formula>NOT(ISERROR(SEARCH("DISABLED",J1329)))</formula>
    </cfRule>
    <cfRule type="containsText" dxfId="829" priority="1265" operator="containsText" text="ENABLED">
      <formula>NOT(ISERROR(SEARCH("ENABLED",J1329)))</formula>
    </cfRule>
  </conditionalFormatting>
  <conditionalFormatting sqref="X1329">
    <cfRule type="notContainsBlanks" dxfId="828" priority="1263">
      <formula>LEN(TRIM(X1329))&gt;0</formula>
    </cfRule>
  </conditionalFormatting>
  <conditionalFormatting sqref="K1329">
    <cfRule type="containsText" dxfId="827" priority="1260" operator="containsText" text="DISABLED">
      <formula>NOT(ISERROR(SEARCH("DISABLED",K1329)))</formula>
    </cfRule>
    <cfRule type="containsText" dxfId="826" priority="1261" operator="containsText" text="ENABLED">
      <formula>NOT(ISERROR(SEARCH("ENABLED",K1329)))</formula>
    </cfRule>
  </conditionalFormatting>
  <conditionalFormatting sqref="I1510">
    <cfRule type="cellIs" dxfId="825" priority="1220" operator="equal">
      <formula>"CAT_MENU"</formula>
    </cfRule>
  </conditionalFormatting>
  <conditionalFormatting sqref="J1346">
    <cfRule type="containsText" dxfId="824" priority="1258" operator="containsText" text="DISABLED">
      <formula>NOT(ISERROR(SEARCH("DISABLED",J1346)))</formula>
    </cfRule>
    <cfRule type="containsText" dxfId="823" priority="1259" operator="containsText" text="ENABLED">
      <formula>NOT(ISERROR(SEARCH("ENABLED",J1346)))</formula>
    </cfRule>
  </conditionalFormatting>
  <conditionalFormatting sqref="X1346">
    <cfRule type="notContainsBlanks" dxfId="822" priority="1257">
      <formula>LEN(TRIM(X1346))&gt;0</formula>
    </cfRule>
  </conditionalFormatting>
  <conditionalFormatting sqref="I1346">
    <cfRule type="cellIs" dxfId="821" priority="1256" operator="equal">
      <formula>"CAT_MENU"</formula>
    </cfRule>
  </conditionalFormatting>
  <conditionalFormatting sqref="K1346">
    <cfRule type="containsText" dxfId="820" priority="1254" operator="containsText" text="DISABLED">
      <formula>NOT(ISERROR(SEARCH("DISABLED",K1346)))</formula>
    </cfRule>
    <cfRule type="containsText" dxfId="819" priority="1255" operator="containsText" text="ENABLED">
      <formula>NOT(ISERROR(SEARCH("ENABLED",K1346)))</formula>
    </cfRule>
  </conditionalFormatting>
  <conditionalFormatting sqref="J1347">
    <cfRule type="containsText" dxfId="818" priority="1252" operator="containsText" text="DISABLED">
      <formula>NOT(ISERROR(SEARCH("DISABLED",J1347)))</formula>
    </cfRule>
    <cfRule type="containsText" dxfId="817" priority="1253" operator="containsText" text="ENABLED">
      <formula>NOT(ISERROR(SEARCH("ENABLED",J1347)))</formula>
    </cfRule>
  </conditionalFormatting>
  <conditionalFormatting sqref="X1347">
    <cfRule type="notContainsBlanks" dxfId="816" priority="1251">
      <formula>LEN(TRIM(X1347))&gt;0</formula>
    </cfRule>
  </conditionalFormatting>
  <conditionalFormatting sqref="I1347">
    <cfRule type="cellIs" dxfId="815" priority="1250" operator="equal">
      <formula>"CAT_MENU"</formula>
    </cfRule>
  </conditionalFormatting>
  <conditionalFormatting sqref="K1347">
    <cfRule type="containsText" dxfId="814" priority="1248" operator="containsText" text="DISABLED">
      <formula>NOT(ISERROR(SEARCH("DISABLED",K1347)))</formula>
    </cfRule>
    <cfRule type="containsText" dxfId="813" priority="1249" operator="containsText" text="ENABLED">
      <formula>NOT(ISERROR(SEARCH("ENABLED",K1347)))</formula>
    </cfRule>
  </conditionalFormatting>
  <conditionalFormatting sqref="J1348">
    <cfRule type="containsText" dxfId="812" priority="1246" operator="containsText" text="DISABLED">
      <formula>NOT(ISERROR(SEARCH("DISABLED",J1348)))</formula>
    </cfRule>
    <cfRule type="containsText" dxfId="811" priority="1247" operator="containsText" text="ENABLED">
      <formula>NOT(ISERROR(SEARCH("ENABLED",J1348)))</formula>
    </cfRule>
  </conditionalFormatting>
  <conditionalFormatting sqref="X1348">
    <cfRule type="notContainsBlanks" dxfId="810" priority="1245">
      <formula>LEN(TRIM(X1348))&gt;0</formula>
    </cfRule>
  </conditionalFormatting>
  <conditionalFormatting sqref="K1348">
    <cfRule type="containsText" dxfId="809" priority="1242" operator="containsText" text="DISABLED">
      <formula>NOT(ISERROR(SEARCH("DISABLED",K1348)))</formula>
    </cfRule>
    <cfRule type="containsText" dxfId="808" priority="1243" operator="containsText" text="ENABLED">
      <formula>NOT(ISERROR(SEARCH("ENABLED",K1348)))</formula>
    </cfRule>
  </conditionalFormatting>
  <conditionalFormatting sqref="I1442">
    <cfRule type="cellIs" dxfId="807" priority="1226" operator="equal">
      <formula>"CAT_MENU"</formula>
    </cfRule>
  </conditionalFormatting>
  <conditionalFormatting sqref="J1440">
    <cfRule type="containsText" dxfId="806" priority="1240" operator="containsText" text="DISABLED">
      <formula>NOT(ISERROR(SEARCH("DISABLED",J1440)))</formula>
    </cfRule>
    <cfRule type="containsText" dxfId="805" priority="1241" operator="containsText" text="ENABLED">
      <formula>NOT(ISERROR(SEARCH("ENABLED",J1440)))</formula>
    </cfRule>
  </conditionalFormatting>
  <conditionalFormatting sqref="X1440">
    <cfRule type="notContainsBlanks" dxfId="804" priority="1239">
      <formula>LEN(TRIM(X1440))&gt;0</formula>
    </cfRule>
  </conditionalFormatting>
  <conditionalFormatting sqref="I1440">
    <cfRule type="cellIs" dxfId="803" priority="1238" operator="equal">
      <formula>"CAT_MENU"</formula>
    </cfRule>
  </conditionalFormatting>
  <conditionalFormatting sqref="K1440">
    <cfRule type="containsText" dxfId="802" priority="1236" operator="containsText" text="DISABLED">
      <formula>NOT(ISERROR(SEARCH("DISABLED",K1440)))</formula>
    </cfRule>
    <cfRule type="containsText" dxfId="801" priority="1237" operator="containsText" text="ENABLED">
      <formula>NOT(ISERROR(SEARCH("ENABLED",K1440)))</formula>
    </cfRule>
  </conditionalFormatting>
  <conditionalFormatting sqref="J1441">
    <cfRule type="containsText" dxfId="800" priority="1234" operator="containsText" text="DISABLED">
      <formula>NOT(ISERROR(SEARCH("DISABLED",J1441)))</formula>
    </cfRule>
    <cfRule type="containsText" dxfId="799" priority="1235" operator="containsText" text="ENABLED">
      <formula>NOT(ISERROR(SEARCH("ENABLED",J1441)))</formula>
    </cfRule>
  </conditionalFormatting>
  <conditionalFormatting sqref="X1441">
    <cfRule type="notContainsBlanks" dxfId="798" priority="1233">
      <formula>LEN(TRIM(X1441))&gt;0</formula>
    </cfRule>
  </conditionalFormatting>
  <conditionalFormatting sqref="I1441">
    <cfRule type="cellIs" dxfId="797" priority="1232" operator="equal">
      <formula>"CAT_MENU"</formula>
    </cfRule>
  </conditionalFormatting>
  <conditionalFormatting sqref="K1441">
    <cfRule type="containsText" dxfId="796" priority="1230" operator="containsText" text="DISABLED">
      <formula>NOT(ISERROR(SEARCH("DISABLED",K1441)))</formula>
    </cfRule>
    <cfRule type="containsText" dxfId="795" priority="1231" operator="containsText" text="ENABLED">
      <formula>NOT(ISERROR(SEARCH("ENABLED",K1441)))</formula>
    </cfRule>
  </conditionalFormatting>
  <conditionalFormatting sqref="X1442">
    <cfRule type="notContainsBlanks" dxfId="794" priority="1227">
      <formula>LEN(TRIM(X1442))&gt;0</formula>
    </cfRule>
  </conditionalFormatting>
  <conditionalFormatting sqref="K1442">
    <cfRule type="containsText" dxfId="793" priority="1224" operator="containsText" text="DISABLED">
      <formula>NOT(ISERROR(SEARCH("DISABLED",K1442)))</formula>
    </cfRule>
    <cfRule type="containsText" dxfId="792" priority="1225" operator="containsText" text="ENABLED">
      <formula>NOT(ISERROR(SEARCH("ENABLED",K1442)))</formula>
    </cfRule>
  </conditionalFormatting>
  <conditionalFormatting sqref="X1510">
    <cfRule type="notContainsBlanks" dxfId="791" priority="1221">
      <formula>LEN(TRIM(X1510))&gt;0</formula>
    </cfRule>
  </conditionalFormatting>
  <conditionalFormatting sqref="K1510">
    <cfRule type="containsText" dxfId="790" priority="1218" operator="containsText" text="DISABLED">
      <formula>NOT(ISERROR(SEARCH("DISABLED",K1510)))</formula>
    </cfRule>
    <cfRule type="containsText" dxfId="789" priority="1219" operator="containsText" text="ENABLED">
      <formula>NOT(ISERROR(SEARCH("ENABLED",K1510)))</formula>
    </cfRule>
  </conditionalFormatting>
  <conditionalFormatting sqref="J1800:K1802">
    <cfRule type="containsText" dxfId="788" priority="1216" operator="containsText" text="DISABLED">
      <formula>NOT(ISERROR(SEARCH("DISABLED",J1800)))</formula>
    </cfRule>
    <cfRule type="containsText" dxfId="787" priority="1217" operator="containsText" text="ENABLED">
      <formula>NOT(ISERROR(SEARCH("ENABLED",J1800)))</formula>
    </cfRule>
  </conditionalFormatting>
  <conditionalFormatting sqref="X1800:X1802">
    <cfRule type="notContainsBlanks" dxfId="786" priority="1215">
      <formula>LEN(TRIM(X1800))&gt;0</formula>
    </cfRule>
  </conditionalFormatting>
  <conditionalFormatting sqref="I1800:I1802">
    <cfRule type="cellIs" dxfId="785" priority="1214" operator="equal">
      <formula>"CAT_MENU"</formula>
    </cfRule>
  </conditionalFormatting>
  <conditionalFormatting sqref="J2145">
    <cfRule type="containsText" dxfId="784" priority="1208" operator="containsText" text="DISABLED">
      <formula>NOT(ISERROR(SEARCH("DISABLED",J2145)))</formula>
    </cfRule>
    <cfRule type="containsText" dxfId="783" priority="1209" operator="containsText" text="ENABLED">
      <formula>NOT(ISERROR(SEARCH("ENABLED",J2145)))</formula>
    </cfRule>
  </conditionalFormatting>
  <conditionalFormatting sqref="X2145">
    <cfRule type="notContainsBlanks" dxfId="782" priority="1207">
      <formula>LEN(TRIM(X2145))&gt;0</formula>
    </cfRule>
  </conditionalFormatting>
  <conditionalFormatting sqref="K2145">
    <cfRule type="containsText" dxfId="781" priority="1204" operator="containsText" text="DISABLED">
      <formula>NOT(ISERROR(SEARCH("DISABLED",K2145)))</formula>
    </cfRule>
    <cfRule type="containsText" dxfId="780" priority="1205" operator="containsText" text="ENABLED">
      <formula>NOT(ISERROR(SEARCH("ENABLED",K2145)))</formula>
    </cfRule>
  </conditionalFormatting>
  <conditionalFormatting sqref="J2146:J2208">
    <cfRule type="containsText" dxfId="779" priority="1202" operator="containsText" text="DISABLED">
      <formula>NOT(ISERROR(SEARCH("DISABLED",J2146)))</formula>
    </cfRule>
    <cfRule type="containsText" dxfId="778" priority="1203" operator="containsText" text="ENABLED">
      <formula>NOT(ISERROR(SEARCH("ENABLED",J2146)))</formula>
    </cfRule>
  </conditionalFormatting>
  <conditionalFormatting sqref="X2146:X2208">
    <cfRule type="notContainsBlanks" dxfId="777" priority="1201">
      <formula>LEN(TRIM(X2146))&gt;0</formula>
    </cfRule>
  </conditionalFormatting>
  <conditionalFormatting sqref="K2146:K2208">
    <cfRule type="containsText" dxfId="776" priority="1198" operator="containsText" text="DISABLED">
      <formula>NOT(ISERROR(SEARCH("DISABLED",K2146)))</formula>
    </cfRule>
    <cfRule type="containsText" dxfId="775" priority="1199" operator="containsText" text="ENABLED">
      <formula>NOT(ISERROR(SEARCH("ENABLED",K2146)))</formula>
    </cfRule>
  </conditionalFormatting>
  <conditionalFormatting sqref="J2209">
    <cfRule type="containsText" dxfId="774" priority="1196" operator="containsText" text="DISABLED">
      <formula>NOT(ISERROR(SEARCH("DISABLED",J2209)))</formula>
    </cfRule>
    <cfRule type="containsText" dxfId="773" priority="1197" operator="containsText" text="ENABLED">
      <formula>NOT(ISERROR(SEARCH("ENABLED",J2209)))</formula>
    </cfRule>
  </conditionalFormatting>
  <conditionalFormatting sqref="X2209">
    <cfRule type="notContainsBlanks" dxfId="772" priority="1195">
      <formula>LEN(TRIM(X2209))&gt;0</formula>
    </cfRule>
  </conditionalFormatting>
  <conditionalFormatting sqref="I2209">
    <cfRule type="cellIs" dxfId="771" priority="1194" operator="equal">
      <formula>"CAT_MENU"</formula>
    </cfRule>
  </conditionalFormatting>
  <conditionalFormatting sqref="K2209">
    <cfRule type="containsText" dxfId="770" priority="1192" operator="containsText" text="DISABLED">
      <formula>NOT(ISERROR(SEARCH("DISABLED",K2209)))</formula>
    </cfRule>
    <cfRule type="containsText" dxfId="769" priority="1193" operator="containsText" text="ENABLED">
      <formula>NOT(ISERROR(SEARCH("ENABLED",K2209)))</formula>
    </cfRule>
  </conditionalFormatting>
  <conditionalFormatting sqref="J2210">
    <cfRule type="containsText" dxfId="768" priority="1190" operator="containsText" text="DISABLED">
      <formula>NOT(ISERROR(SEARCH("DISABLED",J2210)))</formula>
    </cfRule>
    <cfRule type="containsText" dxfId="767" priority="1191" operator="containsText" text="ENABLED">
      <formula>NOT(ISERROR(SEARCH("ENABLED",J2210)))</formula>
    </cfRule>
  </conditionalFormatting>
  <conditionalFormatting sqref="X2210">
    <cfRule type="notContainsBlanks" dxfId="766" priority="1189">
      <formula>LEN(TRIM(X2210))&gt;0</formula>
    </cfRule>
  </conditionalFormatting>
  <conditionalFormatting sqref="I2210">
    <cfRule type="cellIs" dxfId="765" priority="1188" operator="equal">
      <formula>"CAT_MENU"</formula>
    </cfRule>
  </conditionalFormatting>
  <conditionalFormatting sqref="K2210">
    <cfRule type="containsText" dxfId="764" priority="1186" operator="containsText" text="DISABLED">
      <formula>NOT(ISERROR(SEARCH("DISABLED",K2210)))</formula>
    </cfRule>
    <cfRule type="containsText" dxfId="763" priority="1187" operator="containsText" text="ENABLED">
      <formula>NOT(ISERROR(SEARCH("ENABLED",K2210)))</formula>
    </cfRule>
  </conditionalFormatting>
  <conditionalFormatting sqref="J2211">
    <cfRule type="containsText" dxfId="762" priority="1184" operator="containsText" text="DISABLED">
      <formula>NOT(ISERROR(SEARCH("DISABLED",J2211)))</formula>
    </cfRule>
    <cfRule type="containsText" dxfId="761" priority="1185" operator="containsText" text="ENABLED">
      <formula>NOT(ISERROR(SEARCH("ENABLED",J2211)))</formula>
    </cfRule>
  </conditionalFormatting>
  <conditionalFormatting sqref="X2211">
    <cfRule type="notContainsBlanks" dxfId="760" priority="1183">
      <formula>LEN(TRIM(X2211))&gt;0</formula>
    </cfRule>
  </conditionalFormatting>
  <conditionalFormatting sqref="I2211">
    <cfRule type="cellIs" dxfId="759" priority="1182" operator="equal">
      <formula>"CAT_MENU"</formula>
    </cfRule>
  </conditionalFormatting>
  <conditionalFormatting sqref="K2211">
    <cfRule type="containsText" dxfId="758" priority="1180" operator="containsText" text="DISABLED">
      <formula>NOT(ISERROR(SEARCH("DISABLED",K2211)))</formula>
    </cfRule>
    <cfRule type="containsText" dxfId="757" priority="1181" operator="containsText" text="ENABLED">
      <formula>NOT(ISERROR(SEARCH("ENABLED",K2211)))</formula>
    </cfRule>
  </conditionalFormatting>
  <conditionalFormatting sqref="J2212">
    <cfRule type="containsText" dxfId="756" priority="1178" operator="containsText" text="DISABLED">
      <formula>NOT(ISERROR(SEARCH("DISABLED",J2212)))</formula>
    </cfRule>
    <cfRule type="containsText" dxfId="755" priority="1179" operator="containsText" text="ENABLED">
      <formula>NOT(ISERROR(SEARCH("ENABLED",J2212)))</formula>
    </cfRule>
  </conditionalFormatting>
  <conditionalFormatting sqref="X2212">
    <cfRule type="notContainsBlanks" dxfId="754" priority="1177">
      <formula>LEN(TRIM(X2212))&gt;0</formula>
    </cfRule>
  </conditionalFormatting>
  <conditionalFormatting sqref="I2212">
    <cfRule type="cellIs" dxfId="753" priority="1176" operator="equal">
      <formula>"CAT_MENU"</formula>
    </cfRule>
  </conditionalFormatting>
  <conditionalFormatting sqref="K2212">
    <cfRule type="containsText" dxfId="752" priority="1174" operator="containsText" text="DISABLED">
      <formula>NOT(ISERROR(SEARCH("DISABLED",K2212)))</formula>
    </cfRule>
    <cfRule type="containsText" dxfId="751" priority="1175" operator="containsText" text="ENABLED">
      <formula>NOT(ISERROR(SEARCH("ENABLED",K2212)))</formula>
    </cfRule>
  </conditionalFormatting>
  <conditionalFormatting sqref="J2213">
    <cfRule type="containsText" dxfId="750" priority="1172" operator="containsText" text="DISABLED">
      <formula>NOT(ISERROR(SEARCH("DISABLED",J2213)))</formula>
    </cfRule>
    <cfRule type="containsText" dxfId="749" priority="1173" operator="containsText" text="ENABLED">
      <formula>NOT(ISERROR(SEARCH("ENABLED",J2213)))</formula>
    </cfRule>
  </conditionalFormatting>
  <conditionalFormatting sqref="X2213">
    <cfRule type="notContainsBlanks" dxfId="748" priority="1171">
      <formula>LEN(TRIM(X2213))&gt;0</formula>
    </cfRule>
  </conditionalFormatting>
  <conditionalFormatting sqref="I2213">
    <cfRule type="cellIs" dxfId="747" priority="1170" operator="equal">
      <formula>"CAT_MENU"</formula>
    </cfRule>
  </conditionalFormatting>
  <conditionalFormatting sqref="K2213">
    <cfRule type="containsText" dxfId="746" priority="1168" operator="containsText" text="DISABLED">
      <formula>NOT(ISERROR(SEARCH("DISABLED",K2213)))</formula>
    </cfRule>
    <cfRule type="containsText" dxfId="745" priority="1169" operator="containsText" text="ENABLED">
      <formula>NOT(ISERROR(SEARCH("ENABLED",K2213)))</formula>
    </cfRule>
  </conditionalFormatting>
  <conditionalFormatting sqref="J2214">
    <cfRule type="containsText" dxfId="744" priority="1166" operator="containsText" text="DISABLED">
      <formula>NOT(ISERROR(SEARCH("DISABLED",J2214)))</formula>
    </cfRule>
    <cfRule type="containsText" dxfId="743" priority="1167" operator="containsText" text="ENABLED">
      <formula>NOT(ISERROR(SEARCH("ENABLED",J2214)))</formula>
    </cfRule>
  </conditionalFormatting>
  <conditionalFormatting sqref="X2214">
    <cfRule type="notContainsBlanks" dxfId="742" priority="1165">
      <formula>LEN(TRIM(X2214))&gt;0</formula>
    </cfRule>
  </conditionalFormatting>
  <conditionalFormatting sqref="I2214">
    <cfRule type="cellIs" dxfId="741" priority="1164" operator="equal">
      <formula>"CAT_MENU"</formula>
    </cfRule>
  </conditionalFormatting>
  <conditionalFormatting sqref="K2214">
    <cfRule type="containsText" dxfId="740" priority="1162" operator="containsText" text="DISABLED">
      <formula>NOT(ISERROR(SEARCH("DISABLED",K2214)))</formula>
    </cfRule>
    <cfRule type="containsText" dxfId="739" priority="1163" operator="containsText" text="ENABLED">
      <formula>NOT(ISERROR(SEARCH("ENABLED",K2214)))</formula>
    </cfRule>
  </conditionalFormatting>
  <conditionalFormatting sqref="J2215">
    <cfRule type="containsText" dxfId="738" priority="1160" operator="containsText" text="DISABLED">
      <formula>NOT(ISERROR(SEARCH("DISABLED",J2215)))</formula>
    </cfRule>
    <cfRule type="containsText" dxfId="737" priority="1161" operator="containsText" text="ENABLED">
      <formula>NOT(ISERROR(SEARCH("ENABLED",J2215)))</formula>
    </cfRule>
  </conditionalFormatting>
  <conditionalFormatting sqref="X2215">
    <cfRule type="notContainsBlanks" dxfId="736" priority="1159">
      <formula>LEN(TRIM(X2215))&gt;0</formula>
    </cfRule>
  </conditionalFormatting>
  <conditionalFormatting sqref="I2215">
    <cfRule type="cellIs" dxfId="735" priority="1158" operator="equal">
      <formula>"CAT_MENU"</formula>
    </cfRule>
  </conditionalFormatting>
  <conditionalFormatting sqref="K2215">
    <cfRule type="containsText" dxfId="734" priority="1156" operator="containsText" text="DISABLED">
      <formula>NOT(ISERROR(SEARCH("DISABLED",K2215)))</formula>
    </cfRule>
    <cfRule type="containsText" dxfId="733" priority="1157" operator="containsText" text="ENABLED">
      <formula>NOT(ISERROR(SEARCH("ENABLED",K2215)))</formula>
    </cfRule>
  </conditionalFormatting>
  <conditionalFormatting sqref="J2216">
    <cfRule type="containsText" dxfId="732" priority="1154" operator="containsText" text="DISABLED">
      <formula>NOT(ISERROR(SEARCH("DISABLED",J2216)))</formula>
    </cfRule>
    <cfRule type="containsText" dxfId="731" priority="1155" operator="containsText" text="ENABLED">
      <formula>NOT(ISERROR(SEARCH("ENABLED",J2216)))</formula>
    </cfRule>
  </conditionalFormatting>
  <conditionalFormatting sqref="X2216">
    <cfRule type="notContainsBlanks" dxfId="730" priority="1153">
      <formula>LEN(TRIM(X2216))&gt;0</formula>
    </cfRule>
  </conditionalFormatting>
  <conditionalFormatting sqref="I2216">
    <cfRule type="cellIs" dxfId="729" priority="1152" operator="equal">
      <formula>"CAT_MENU"</formula>
    </cfRule>
  </conditionalFormatting>
  <conditionalFormatting sqref="K2216">
    <cfRule type="containsText" dxfId="728" priority="1150" operator="containsText" text="DISABLED">
      <formula>NOT(ISERROR(SEARCH("DISABLED",K2216)))</formula>
    </cfRule>
    <cfRule type="containsText" dxfId="727" priority="1151" operator="containsText" text="ENABLED">
      <formula>NOT(ISERROR(SEARCH("ENABLED",K2216)))</formula>
    </cfRule>
  </conditionalFormatting>
  <conditionalFormatting sqref="J2217">
    <cfRule type="containsText" dxfId="726" priority="1148" operator="containsText" text="DISABLED">
      <formula>NOT(ISERROR(SEARCH("DISABLED",J2217)))</formula>
    </cfRule>
    <cfRule type="containsText" dxfId="725" priority="1149" operator="containsText" text="ENABLED">
      <formula>NOT(ISERROR(SEARCH("ENABLED",J2217)))</formula>
    </cfRule>
  </conditionalFormatting>
  <conditionalFormatting sqref="X2217">
    <cfRule type="notContainsBlanks" dxfId="724" priority="1147">
      <formula>LEN(TRIM(X2217))&gt;0</formula>
    </cfRule>
  </conditionalFormatting>
  <conditionalFormatting sqref="I2217">
    <cfRule type="cellIs" dxfId="723" priority="1146" operator="equal">
      <formula>"CAT_MENU"</formula>
    </cfRule>
  </conditionalFormatting>
  <conditionalFormatting sqref="K2217">
    <cfRule type="containsText" dxfId="722" priority="1144" operator="containsText" text="DISABLED">
      <formula>NOT(ISERROR(SEARCH("DISABLED",K2217)))</formula>
    </cfRule>
    <cfRule type="containsText" dxfId="721" priority="1145" operator="containsText" text="ENABLED">
      <formula>NOT(ISERROR(SEARCH("ENABLED",K2217)))</formula>
    </cfRule>
  </conditionalFormatting>
  <conditionalFormatting sqref="J2218">
    <cfRule type="containsText" dxfId="720" priority="1142" operator="containsText" text="DISABLED">
      <formula>NOT(ISERROR(SEARCH("DISABLED",J2218)))</formula>
    </cfRule>
    <cfRule type="containsText" dxfId="719" priority="1143" operator="containsText" text="ENABLED">
      <formula>NOT(ISERROR(SEARCH("ENABLED",J2218)))</formula>
    </cfRule>
  </conditionalFormatting>
  <conditionalFormatting sqref="X2218">
    <cfRule type="notContainsBlanks" dxfId="718" priority="1141">
      <formula>LEN(TRIM(X2218))&gt;0</formula>
    </cfRule>
  </conditionalFormatting>
  <conditionalFormatting sqref="I2218">
    <cfRule type="cellIs" dxfId="717" priority="1140" operator="equal">
      <formula>"CAT_MENU"</formula>
    </cfRule>
  </conditionalFormatting>
  <conditionalFormatting sqref="K2218">
    <cfRule type="containsText" dxfId="716" priority="1138" operator="containsText" text="DISABLED">
      <formula>NOT(ISERROR(SEARCH("DISABLED",K2218)))</formula>
    </cfRule>
    <cfRule type="containsText" dxfId="715" priority="1139" operator="containsText" text="ENABLED">
      <formula>NOT(ISERROR(SEARCH("ENABLED",K2218)))</formula>
    </cfRule>
  </conditionalFormatting>
  <conditionalFormatting sqref="J2219">
    <cfRule type="containsText" dxfId="714" priority="1136" operator="containsText" text="DISABLED">
      <formula>NOT(ISERROR(SEARCH("DISABLED",J2219)))</formula>
    </cfRule>
    <cfRule type="containsText" dxfId="713" priority="1137" operator="containsText" text="ENABLED">
      <formula>NOT(ISERROR(SEARCH("ENABLED",J2219)))</formula>
    </cfRule>
  </conditionalFormatting>
  <conditionalFormatting sqref="X2219">
    <cfRule type="notContainsBlanks" dxfId="712" priority="1135">
      <formula>LEN(TRIM(X2219))&gt;0</formula>
    </cfRule>
  </conditionalFormatting>
  <conditionalFormatting sqref="I2219">
    <cfRule type="cellIs" dxfId="711" priority="1134" operator="equal">
      <formula>"CAT_MENU"</formula>
    </cfRule>
  </conditionalFormatting>
  <conditionalFormatting sqref="K2219">
    <cfRule type="containsText" dxfId="710" priority="1132" operator="containsText" text="DISABLED">
      <formula>NOT(ISERROR(SEARCH("DISABLED",K2219)))</formula>
    </cfRule>
    <cfRule type="containsText" dxfId="709" priority="1133" operator="containsText" text="ENABLED">
      <formula>NOT(ISERROR(SEARCH("ENABLED",K2219)))</formula>
    </cfRule>
  </conditionalFormatting>
  <conditionalFormatting sqref="J2220:J2221">
    <cfRule type="containsText" dxfId="708" priority="1130" operator="containsText" text="DISABLED">
      <formula>NOT(ISERROR(SEARCH("DISABLED",J2220)))</formula>
    </cfRule>
    <cfRule type="containsText" dxfId="707" priority="1131" operator="containsText" text="ENABLED">
      <formula>NOT(ISERROR(SEARCH("ENABLED",J2220)))</formula>
    </cfRule>
  </conditionalFormatting>
  <conditionalFormatting sqref="X2220:X2222">
    <cfRule type="notContainsBlanks" dxfId="706" priority="1129">
      <formula>LEN(TRIM(X2220))&gt;0</formula>
    </cfRule>
  </conditionalFormatting>
  <conditionalFormatting sqref="I2220:I2222">
    <cfRule type="cellIs" dxfId="705" priority="1128" operator="equal">
      <formula>"CAT_MENU"</formula>
    </cfRule>
  </conditionalFormatting>
  <conditionalFormatting sqref="K2220:K2222">
    <cfRule type="containsText" dxfId="704" priority="1126" operator="containsText" text="DISABLED">
      <formula>NOT(ISERROR(SEARCH("DISABLED",K2220)))</formula>
    </cfRule>
    <cfRule type="containsText" dxfId="703" priority="1127" operator="containsText" text="ENABLED">
      <formula>NOT(ISERROR(SEARCH("ENABLED",K2220)))</formula>
    </cfRule>
  </conditionalFormatting>
  <conditionalFormatting sqref="X2223">
    <cfRule type="notContainsBlanks" dxfId="702" priority="1123">
      <formula>LEN(TRIM(X2223))&gt;0</formula>
    </cfRule>
  </conditionalFormatting>
  <conditionalFormatting sqref="I2223">
    <cfRule type="cellIs" dxfId="701" priority="1122" operator="equal">
      <formula>"CAT_MENU"</formula>
    </cfRule>
  </conditionalFormatting>
  <conditionalFormatting sqref="K2223">
    <cfRule type="containsText" dxfId="700" priority="1120" operator="containsText" text="DISABLED">
      <formula>NOT(ISERROR(SEARCH("DISABLED",K2223)))</formula>
    </cfRule>
    <cfRule type="containsText" dxfId="699" priority="1121" operator="containsText" text="ENABLED">
      <formula>NOT(ISERROR(SEARCH("ENABLED",K2223)))</formula>
    </cfRule>
  </conditionalFormatting>
  <conditionalFormatting sqref="X2224 X2226">
    <cfRule type="notContainsBlanks" dxfId="698" priority="1117">
      <formula>LEN(TRIM(X2224))&gt;0</formula>
    </cfRule>
  </conditionalFormatting>
  <conditionalFormatting sqref="I2224">
    <cfRule type="cellIs" dxfId="697" priority="1116" operator="equal">
      <formula>"CAT_MENU"</formula>
    </cfRule>
  </conditionalFormatting>
  <conditionalFormatting sqref="K2224">
    <cfRule type="containsText" dxfId="696" priority="1114" operator="containsText" text="DISABLED">
      <formula>NOT(ISERROR(SEARCH("DISABLED",K2224)))</formula>
    </cfRule>
    <cfRule type="containsText" dxfId="695" priority="1115" operator="containsText" text="ENABLED">
      <formula>NOT(ISERROR(SEARCH("ENABLED",K2224)))</formula>
    </cfRule>
  </conditionalFormatting>
  <conditionalFormatting sqref="X2225">
    <cfRule type="notContainsBlanks" dxfId="694" priority="1111">
      <formula>LEN(TRIM(X2225))&gt;0</formula>
    </cfRule>
  </conditionalFormatting>
  <conditionalFormatting sqref="I2225">
    <cfRule type="cellIs" dxfId="693" priority="1110" operator="equal">
      <formula>"CAT_MENU"</formula>
    </cfRule>
  </conditionalFormatting>
  <conditionalFormatting sqref="K2225">
    <cfRule type="containsText" dxfId="692" priority="1108" operator="containsText" text="DISABLED">
      <formula>NOT(ISERROR(SEARCH("DISABLED",K2225)))</formula>
    </cfRule>
    <cfRule type="containsText" dxfId="691" priority="1109" operator="containsText" text="ENABLED">
      <formula>NOT(ISERROR(SEARCH("ENABLED",K2225)))</formula>
    </cfRule>
  </conditionalFormatting>
  <conditionalFormatting sqref="I2226">
    <cfRule type="cellIs" dxfId="690" priority="1105" operator="equal">
      <formula>"CAT_MENU"</formula>
    </cfRule>
  </conditionalFormatting>
  <conditionalFormatting sqref="K2226 K2228">
    <cfRule type="containsText" dxfId="689" priority="1103" operator="containsText" text="DISABLED">
      <formula>NOT(ISERROR(SEARCH("DISABLED",K2226)))</formula>
    </cfRule>
    <cfRule type="containsText" dxfId="688" priority="1104" operator="containsText" text="ENABLED">
      <formula>NOT(ISERROR(SEARCH("ENABLED",K2226)))</formula>
    </cfRule>
  </conditionalFormatting>
  <conditionalFormatting sqref="X2228">
    <cfRule type="notContainsBlanks" dxfId="687" priority="1076">
      <formula>LEN(TRIM(X2228))&gt;0</formula>
    </cfRule>
  </conditionalFormatting>
  <conditionalFormatting sqref="I2228">
    <cfRule type="cellIs" dxfId="686" priority="1075" operator="equal">
      <formula>"CAT_MENU"</formula>
    </cfRule>
  </conditionalFormatting>
  <conditionalFormatting sqref="X2229">
    <cfRule type="notContainsBlanks" dxfId="685" priority="1072">
      <formula>LEN(TRIM(X2229))&gt;0</formula>
    </cfRule>
  </conditionalFormatting>
  <conditionalFormatting sqref="I2229">
    <cfRule type="cellIs" dxfId="684" priority="1071" operator="equal">
      <formula>"CAT_MENU"</formula>
    </cfRule>
  </conditionalFormatting>
  <conditionalFormatting sqref="K2229">
    <cfRule type="containsText" dxfId="683" priority="1069" operator="containsText" text="DISABLED">
      <formula>NOT(ISERROR(SEARCH("DISABLED",K2229)))</formula>
    </cfRule>
    <cfRule type="containsText" dxfId="682" priority="1070" operator="containsText" text="ENABLED">
      <formula>NOT(ISERROR(SEARCH("ENABLED",K2229)))</formula>
    </cfRule>
  </conditionalFormatting>
  <conditionalFormatting sqref="X2230">
    <cfRule type="notContainsBlanks" dxfId="681" priority="1066">
      <formula>LEN(TRIM(X2230))&gt;0</formula>
    </cfRule>
  </conditionalFormatting>
  <conditionalFormatting sqref="I2230">
    <cfRule type="cellIs" dxfId="680" priority="1065" operator="equal">
      <formula>"CAT_MENU"</formula>
    </cfRule>
  </conditionalFormatting>
  <conditionalFormatting sqref="K2230">
    <cfRule type="containsText" dxfId="679" priority="1063" operator="containsText" text="DISABLED">
      <formula>NOT(ISERROR(SEARCH("DISABLED",K2230)))</formula>
    </cfRule>
    <cfRule type="containsText" dxfId="678" priority="1064" operator="containsText" text="ENABLED">
      <formula>NOT(ISERROR(SEARCH("ENABLED",K2230)))</formula>
    </cfRule>
  </conditionalFormatting>
  <conditionalFormatting sqref="X2231">
    <cfRule type="notContainsBlanks" dxfId="677" priority="1060">
      <formula>LEN(TRIM(X2231))&gt;0</formula>
    </cfRule>
  </conditionalFormatting>
  <conditionalFormatting sqref="I2231">
    <cfRule type="cellIs" dxfId="676" priority="1059" operator="equal">
      <formula>"CAT_MENU"</formula>
    </cfRule>
  </conditionalFormatting>
  <conditionalFormatting sqref="K2231">
    <cfRule type="containsText" dxfId="675" priority="1057" operator="containsText" text="DISABLED">
      <formula>NOT(ISERROR(SEARCH("DISABLED",K2231)))</formula>
    </cfRule>
    <cfRule type="containsText" dxfId="674" priority="1058" operator="containsText" text="ENABLED">
      <formula>NOT(ISERROR(SEARCH("ENABLED",K2231)))</formula>
    </cfRule>
  </conditionalFormatting>
  <conditionalFormatting sqref="X2232">
    <cfRule type="notContainsBlanks" dxfId="673" priority="1054">
      <formula>LEN(TRIM(X2232))&gt;0</formula>
    </cfRule>
  </conditionalFormatting>
  <conditionalFormatting sqref="I2232">
    <cfRule type="cellIs" dxfId="672" priority="1053" operator="equal">
      <formula>"CAT_MENU"</formula>
    </cfRule>
  </conditionalFormatting>
  <conditionalFormatting sqref="K2232">
    <cfRule type="containsText" dxfId="671" priority="1051" operator="containsText" text="DISABLED">
      <formula>NOT(ISERROR(SEARCH("DISABLED",K2232)))</formula>
    </cfRule>
    <cfRule type="containsText" dxfId="670" priority="1052" operator="containsText" text="ENABLED">
      <formula>NOT(ISERROR(SEARCH("ENABLED",K2232)))</formula>
    </cfRule>
  </conditionalFormatting>
  <conditionalFormatting sqref="J1873:K1873">
    <cfRule type="containsText" dxfId="669" priority="1049" operator="containsText" text="DISABLED">
      <formula>NOT(ISERROR(SEARCH("DISABLED",J1873)))</formula>
    </cfRule>
    <cfRule type="containsText" dxfId="668" priority="1050" operator="containsText" text="ENABLED">
      <formula>NOT(ISERROR(SEARCH("ENABLED",J1873)))</formula>
    </cfRule>
  </conditionalFormatting>
  <conditionalFormatting sqref="X1873">
    <cfRule type="notContainsBlanks" dxfId="667" priority="1048">
      <formula>LEN(TRIM(X1873))&gt;0</formula>
    </cfRule>
  </conditionalFormatting>
  <conditionalFormatting sqref="I1873">
    <cfRule type="cellIs" dxfId="666" priority="1047" operator="equal">
      <formula>"CAT_MENU"</formula>
    </cfRule>
  </conditionalFormatting>
  <conditionalFormatting sqref="X2233:X2234">
    <cfRule type="notContainsBlanks" dxfId="665" priority="1044">
      <formula>LEN(TRIM(X2233))&gt;0</formula>
    </cfRule>
  </conditionalFormatting>
  <conditionalFormatting sqref="X2234">
    <cfRule type="notContainsBlanks" dxfId="664" priority="1041">
      <formula>LEN(TRIM(X2234))&gt;0</formula>
    </cfRule>
  </conditionalFormatting>
  <conditionalFormatting sqref="I2233:I2234">
    <cfRule type="cellIs" dxfId="663" priority="1040" operator="equal">
      <formula>"CAT_MENU"</formula>
    </cfRule>
  </conditionalFormatting>
  <conditionalFormatting sqref="K2233:K2234">
    <cfRule type="containsText" dxfId="662" priority="1038" operator="containsText" text="DISABLED">
      <formula>NOT(ISERROR(SEARCH("DISABLED",K2233)))</formula>
    </cfRule>
    <cfRule type="containsText" dxfId="661" priority="1039" operator="containsText" text="ENABLED">
      <formula>NOT(ISERROR(SEARCH("ENABLED",K2233)))</formula>
    </cfRule>
  </conditionalFormatting>
  <conditionalFormatting sqref="J1924:K1925">
    <cfRule type="containsText" dxfId="660" priority="1036" operator="containsText" text="DISABLED">
      <formula>NOT(ISERROR(SEARCH("DISABLED",J1924)))</formula>
    </cfRule>
    <cfRule type="containsText" dxfId="659" priority="1037" operator="containsText" text="ENABLED">
      <formula>NOT(ISERROR(SEARCH("ENABLED",J1924)))</formula>
    </cfRule>
  </conditionalFormatting>
  <conditionalFormatting sqref="X1924:X1925">
    <cfRule type="notContainsBlanks" dxfId="658" priority="1035">
      <formula>LEN(TRIM(X1924))&gt;0</formula>
    </cfRule>
  </conditionalFormatting>
  <conditionalFormatting sqref="I1924:I1925">
    <cfRule type="cellIs" dxfId="657" priority="1034" operator="equal">
      <formula>"CAT_MENU"</formula>
    </cfRule>
  </conditionalFormatting>
  <conditionalFormatting sqref="X2233">
    <cfRule type="notContainsBlanks" dxfId="656" priority="1031">
      <formula>LEN(TRIM(X2233))&gt;0</formula>
    </cfRule>
  </conditionalFormatting>
  <conditionalFormatting sqref="I2233">
    <cfRule type="cellIs" dxfId="655" priority="1030" operator="equal">
      <formula>"CAT_MENU"</formula>
    </cfRule>
  </conditionalFormatting>
  <conditionalFormatting sqref="K2233">
    <cfRule type="containsText" dxfId="654" priority="1028" operator="containsText" text="DISABLED">
      <formula>NOT(ISERROR(SEARCH("DISABLED",K2233)))</formula>
    </cfRule>
    <cfRule type="containsText" dxfId="653" priority="1029" operator="containsText" text="ENABLED">
      <formula>NOT(ISERROR(SEARCH("ENABLED",K2233)))</formula>
    </cfRule>
  </conditionalFormatting>
  <conditionalFormatting sqref="K2237">
    <cfRule type="containsText" dxfId="652" priority="1003" operator="containsText" text="DISABLED">
      <formula>NOT(ISERROR(SEARCH("DISABLED",K2237)))</formula>
    </cfRule>
    <cfRule type="containsText" dxfId="651" priority="1004" operator="containsText" text="ENABLED">
      <formula>NOT(ISERROR(SEARCH("ENABLED",K2237)))</formula>
    </cfRule>
  </conditionalFormatting>
  <conditionalFormatting sqref="X2237">
    <cfRule type="notContainsBlanks" dxfId="650" priority="1002">
      <formula>LEN(TRIM(X2237))&gt;0</formula>
    </cfRule>
  </conditionalFormatting>
  <conditionalFormatting sqref="I2237">
    <cfRule type="cellIs" dxfId="649" priority="1001" operator="equal">
      <formula>"CAT_MENU"</formula>
    </cfRule>
  </conditionalFormatting>
  <conditionalFormatting sqref="X2238:X2243">
    <cfRule type="notContainsBlanks" dxfId="648" priority="998">
      <formula>LEN(TRIM(X2238))&gt;0</formula>
    </cfRule>
  </conditionalFormatting>
  <conditionalFormatting sqref="I2238:I2243">
    <cfRule type="cellIs" dxfId="647" priority="997" operator="equal">
      <formula>"CAT_MENU"</formula>
    </cfRule>
  </conditionalFormatting>
  <conditionalFormatting sqref="K2238:K2243">
    <cfRule type="containsText" dxfId="646" priority="995" operator="containsText" text="DISABLED">
      <formula>NOT(ISERROR(SEARCH("DISABLED",K2238)))</formula>
    </cfRule>
    <cfRule type="containsText" dxfId="645" priority="996" operator="containsText" text="ENABLED">
      <formula>NOT(ISERROR(SEARCH("ENABLED",K2238)))</formula>
    </cfRule>
  </conditionalFormatting>
  <conditionalFormatting sqref="X2227">
    <cfRule type="notContainsBlanks" dxfId="644" priority="969">
      <formula>LEN(TRIM(X2227))&gt;0</formula>
    </cfRule>
  </conditionalFormatting>
  <conditionalFormatting sqref="I2227">
    <cfRule type="cellIs" dxfId="643" priority="966" operator="equal">
      <formula>"CAT_MENU"</formula>
    </cfRule>
  </conditionalFormatting>
  <conditionalFormatting sqref="K2227">
    <cfRule type="containsText" dxfId="642" priority="964" operator="containsText" text="DISABLED">
      <formula>NOT(ISERROR(SEARCH("DISABLED",K2227)))</formula>
    </cfRule>
    <cfRule type="containsText" dxfId="641" priority="965" operator="containsText" text="ENABLED">
      <formula>NOT(ISERROR(SEARCH("ENABLED",K2227)))</formula>
    </cfRule>
  </conditionalFormatting>
  <conditionalFormatting sqref="X2244:X2246">
    <cfRule type="notContainsBlanks" dxfId="640" priority="961">
      <formula>LEN(TRIM(X2244))&gt;0</formula>
    </cfRule>
  </conditionalFormatting>
  <conditionalFormatting sqref="I2244:I2246">
    <cfRule type="cellIs" dxfId="639" priority="960" operator="equal">
      <formula>"CAT_MENU"</formula>
    </cfRule>
  </conditionalFormatting>
  <conditionalFormatting sqref="K2244:K2246">
    <cfRule type="containsText" dxfId="638" priority="958" operator="containsText" text="DISABLED">
      <formula>NOT(ISERROR(SEARCH("DISABLED",K2244)))</formula>
    </cfRule>
    <cfRule type="containsText" dxfId="637" priority="959" operator="containsText" text="ENABLED">
      <formula>NOT(ISERROR(SEARCH("ENABLED",K2244)))</formula>
    </cfRule>
  </conditionalFormatting>
  <conditionalFormatting sqref="J1922">
    <cfRule type="containsText" dxfId="636" priority="950" operator="containsText" text="DISABLED">
      <formula>NOT(ISERROR(SEARCH("DISABLED",J1922)))</formula>
    </cfRule>
    <cfRule type="containsText" dxfId="635" priority="951" operator="containsText" text="ENABLED">
      <formula>NOT(ISERROR(SEARCH("ENABLED",J1922)))</formula>
    </cfRule>
  </conditionalFormatting>
  <conditionalFormatting sqref="X1922">
    <cfRule type="notContainsBlanks" dxfId="634" priority="949">
      <formula>LEN(TRIM(X1922))&gt;0</formula>
    </cfRule>
  </conditionalFormatting>
  <conditionalFormatting sqref="K1922">
    <cfRule type="containsText" dxfId="633" priority="946" operator="containsText" text="DISABLED">
      <formula>NOT(ISERROR(SEARCH("DISABLED",K1922)))</formula>
    </cfRule>
    <cfRule type="containsText" dxfId="632" priority="947" operator="containsText" text="ENABLED">
      <formula>NOT(ISERROR(SEARCH("ENABLED",K1922)))</formula>
    </cfRule>
  </conditionalFormatting>
  <conditionalFormatting sqref="I1922">
    <cfRule type="cellIs" dxfId="631" priority="944" operator="equal">
      <formula>"CAT_MENU"</formula>
    </cfRule>
  </conditionalFormatting>
  <conditionalFormatting sqref="J1978:J1979">
    <cfRule type="containsText" dxfId="630" priority="936" operator="containsText" text="DISABLED">
      <formula>NOT(ISERROR(SEARCH("DISABLED",J1978)))</formula>
    </cfRule>
    <cfRule type="containsText" dxfId="629" priority="937" operator="containsText" text="ENABLED">
      <formula>NOT(ISERROR(SEARCH("ENABLED",J1978)))</formula>
    </cfRule>
  </conditionalFormatting>
  <conditionalFormatting sqref="X1978:X1979">
    <cfRule type="notContainsBlanks" dxfId="628" priority="935">
      <formula>LEN(TRIM(X1978))&gt;0</formula>
    </cfRule>
  </conditionalFormatting>
  <conditionalFormatting sqref="I1978:I1979">
    <cfRule type="cellIs" dxfId="627" priority="934" operator="equal">
      <formula>"CAT_MENU"</formula>
    </cfRule>
  </conditionalFormatting>
  <conditionalFormatting sqref="K1978:K1979">
    <cfRule type="containsText" dxfId="626" priority="932" operator="containsText" text="DISABLED">
      <formula>NOT(ISERROR(SEARCH("DISABLED",K1978)))</formula>
    </cfRule>
    <cfRule type="containsText" dxfId="625" priority="933" operator="containsText" text="ENABLED">
      <formula>NOT(ISERROR(SEARCH("ENABLED",K1978)))</formula>
    </cfRule>
  </conditionalFormatting>
  <conditionalFormatting sqref="J1977">
    <cfRule type="containsText" dxfId="624" priority="930" operator="containsText" text="DISABLED">
      <formula>NOT(ISERROR(SEARCH("DISABLED",J1977)))</formula>
    </cfRule>
    <cfRule type="containsText" dxfId="623" priority="931" operator="containsText" text="ENABLED">
      <formula>NOT(ISERROR(SEARCH("ENABLED",J1977)))</formula>
    </cfRule>
  </conditionalFormatting>
  <conditionalFormatting sqref="X1977">
    <cfRule type="notContainsBlanks" dxfId="622" priority="929">
      <formula>LEN(TRIM(X1977))&gt;0</formula>
    </cfRule>
  </conditionalFormatting>
  <conditionalFormatting sqref="I1977">
    <cfRule type="cellIs" dxfId="621" priority="928" operator="equal">
      <formula>"CAT_MENU"</formula>
    </cfRule>
  </conditionalFormatting>
  <conditionalFormatting sqref="K1977">
    <cfRule type="containsText" dxfId="620" priority="926" operator="containsText" text="DISABLED">
      <formula>NOT(ISERROR(SEARCH("DISABLED",K1977)))</formula>
    </cfRule>
    <cfRule type="containsText" dxfId="619" priority="927" operator="containsText" text="ENABLED">
      <formula>NOT(ISERROR(SEARCH("ENABLED",K1977)))</formula>
    </cfRule>
  </conditionalFormatting>
  <conditionalFormatting sqref="J1975">
    <cfRule type="containsText" dxfId="618" priority="924" operator="containsText" text="DISABLED">
      <formula>NOT(ISERROR(SEARCH("DISABLED",J1975)))</formula>
    </cfRule>
    <cfRule type="containsText" dxfId="617" priority="925" operator="containsText" text="ENABLED">
      <formula>NOT(ISERROR(SEARCH("ENABLED",J1975)))</formula>
    </cfRule>
  </conditionalFormatting>
  <conditionalFormatting sqref="X1975">
    <cfRule type="notContainsBlanks" dxfId="616" priority="923">
      <formula>LEN(TRIM(X1975))&gt;0</formula>
    </cfRule>
  </conditionalFormatting>
  <conditionalFormatting sqref="I1975">
    <cfRule type="cellIs" dxfId="615" priority="922" operator="equal">
      <formula>"CAT_MENU"</formula>
    </cfRule>
  </conditionalFormatting>
  <conditionalFormatting sqref="K1975">
    <cfRule type="containsText" dxfId="614" priority="920" operator="containsText" text="DISABLED">
      <formula>NOT(ISERROR(SEARCH("DISABLED",K1975)))</formula>
    </cfRule>
    <cfRule type="containsText" dxfId="613" priority="921" operator="containsText" text="ENABLED">
      <formula>NOT(ISERROR(SEARCH("ENABLED",K1975)))</formula>
    </cfRule>
  </conditionalFormatting>
  <conditionalFormatting sqref="X1917">
    <cfRule type="notContainsBlanks" dxfId="612" priority="905">
      <formula>LEN(TRIM(X1917))&gt;0</formula>
    </cfRule>
  </conditionalFormatting>
  <conditionalFormatting sqref="I1917">
    <cfRule type="cellIs" dxfId="611" priority="904" operator="equal">
      <formula>"CAT_MENU"</formula>
    </cfRule>
  </conditionalFormatting>
  <conditionalFormatting sqref="K1917">
    <cfRule type="containsText" dxfId="610" priority="902" operator="containsText" text="DISABLED">
      <formula>NOT(ISERROR(SEARCH("DISABLED",K1917)))</formula>
    </cfRule>
    <cfRule type="containsText" dxfId="609" priority="903" operator="containsText" text="ENABLED">
      <formula>NOT(ISERROR(SEARCH("ENABLED",K1917)))</formula>
    </cfRule>
  </conditionalFormatting>
  <conditionalFormatting sqref="J1806">
    <cfRule type="containsText" dxfId="608" priority="900" operator="containsText" text="DISABLED">
      <formula>NOT(ISERROR(SEARCH("DISABLED",J1806)))</formula>
    </cfRule>
    <cfRule type="containsText" dxfId="607" priority="901" operator="containsText" text="ENABLED">
      <formula>NOT(ISERROR(SEARCH("ENABLED",J1806)))</formula>
    </cfRule>
  </conditionalFormatting>
  <conditionalFormatting sqref="X1806">
    <cfRule type="notContainsBlanks" dxfId="606" priority="899">
      <formula>LEN(TRIM(X1806))&gt;0</formula>
    </cfRule>
  </conditionalFormatting>
  <conditionalFormatting sqref="I1806">
    <cfRule type="cellIs" dxfId="605" priority="898" operator="equal">
      <formula>"CAT_MENU"</formula>
    </cfRule>
  </conditionalFormatting>
  <conditionalFormatting sqref="K1806">
    <cfRule type="containsText" dxfId="604" priority="896" operator="containsText" text="DISABLED">
      <formula>NOT(ISERROR(SEARCH("DISABLED",K1806)))</formula>
    </cfRule>
    <cfRule type="containsText" dxfId="603" priority="897" operator="containsText" text="ENABLED">
      <formula>NOT(ISERROR(SEARCH("ENABLED",K1806)))</formula>
    </cfRule>
  </conditionalFormatting>
  <conditionalFormatting sqref="X2247">
    <cfRule type="notContainsBlanks" dxfId="602" priority="889">
      <formula>LEN(TRIM(X2247))&gt;0</formula>
    </cfRule>
  </conditionalFormatting>
  <conditionalFormatting sqref="I2247">
    <cfRule type="cellIs" dxfId="601" priority="888" operator="equal">
      <formula>"CAT_MENU"</formula>
    </cfRule>
  </conditionalFormatting>
  <conditionalFormatting sqref="K2247">
    <cfRule type="containsText" dxfId="600" priority="886" operator="containsText" text="DISABLED">
      <formula>NOT(ISERROR(SEARCH("DISABLED",K2247)))</formula>
    </cfRule>
    <cfRule type="containsText" dxfId="599" priority="887" operator="containsText" text="ENABLED">
      <formula>NOT(ISERROR(SEARCH("ENABLED",K2247)))</formula>
    </cfRule>
  </conditionalFormatting>
  <conditionalFormatting sqref="J2249:J2251">
    <cfRule type="containsText" dxfId="598" priority="866" operator="containsText" text="DISABLED">
      <formula>NOT(ISERROR(SEARCH("DISABLED",J2249)))</formula>
    </cfRule>
    <cfRule type="containsText" dxfId="597" priority="867" operator="containsText" text="ENABLED">
      <formula>NOT(ISERROR(SEARCH("ENABLED",J2249)))</formula>
    </cfRule>
  </conditionalFormatting>
  <conditionalFormatting sqref="X2248:X2251">
    <cfRule type="notContainsBlanks" dxfId="596" priority="865">
      <formula>LEN(TRIM(X2248))&gt;0</formula>
    </cfRule>
  </conditionalFormatting>
  <conditionalFormatting sqref="I2248:I2251">
    <cfRule type="cellIs" dxfId="595" priority="864" operator="equal">
      <formula>"CAT_MENU"</formula>
    </cfRule>
  </conditionalFormatting>
  <conditionalFormatting sqref="K2248:K2251">
    <cfRule type="containsText" dxfId="594" priority="862" operator="containsText" text="DISABLED">
      <formula>NOT(ISERROR(SEARCH("DISABLED",K2248)))</formula>
    </cfRule>
    <cfRule type="containsText" dxfId="593" priority="863" operator="containsText" text="ENABLED">
      <formula>NOT(ISERROR(SEARCH("ENABLED",K2248)))</formula>
    </cfRule>
  </conditionalFormatting>
  <conditionalFormatting sqref="J1865">
    <cfRule type="containsText" dxfId="592" priority="860" operator="containsText" text="DISABLED">
      <formula>NOT(ISERROR(SEARCH("DISABLED",J1865)))</formula>
    </cfRule>
    <cfRule type="containsText" dxfId="591" priority="861" operator="containsText" text="ENABLED">
      <formula>NOT(ISERROR(SEARCH("ENABLED",J1865)))</formula>
    </cfRule>
  </conditionalFormatting>
  <conditionalFormatting sqref="X1865">
    <cfRule type="notContainsBlanks" dxfId="590" priority="859">
      <formula>LEN(TRIM(X1865))&gt;0</formula>
    </cfRule>
  </conditionalFormatting>
  <conditionalFormatting sqref="K1865">
    <cfRule type="containsText" dxfId="589" priority="856" operator="containsText" text="DISABLED">
      <formula>NOT(ISERROR(SEARCH("DISABLED",K1865)))</formula>
    </cfRule>
    <cfRule type="containsText" dxfId="588" priority="857" operator="containsText" text="ENABLED">
      <formula>NOT(ISERROR(SEARCH("ENABLED",K1865)))</formula>
    </cfRule>
  </conditionalFormatting>
  <conditionalFormatting sqref="J1920">
    <cfRule type="containsText" dxfId="587" priority="854" operator="containsText" text="DISABLED">
      <formula>NOT(ISERROR(SEARCH("DISABLED",J1920)))</formula>
    </cfRule>
    <cfRule type="containsText" dxfId="586" priority="855" operator="containsText" text="ENABLED">
      <formula>NOT(ISERROR(SEARCH("ENABLED",J1920)))</formula>
    </cfRule>
  </conditionalFormatting>
  <conditionalFormatting sqref="X1920">
    <cfRule type="notContainsBlanks" dxfId="585" priority="853">
      <formula>LEN(TRIM(X1920))&gt;0</formula>
    </cfRule>
  </conditionalFormatting>
  <conditionalFormatting sqref="K1920">
    <cfRule type="containsText" dxfId="584" priority="850" operator="containsText" text="DISABLED">
      <formula>NOT(ISERROR(SEARCH("DISABLED",K1920)))</formula>
    </cfRule>
    <cfRule type="containsText" dxfId="583" priority="851" operator="containsText" text="ENABLED">
      <formula>NOT(ISERROR(SEARCH("ENABLED",K1920)))</formula>
    </cfRule>
  </conditionalFormatting>
  <conditionalFormatting sqref="J1921">
    <cfRule type="containsText" dxfId="582" priority="848" operator="containsText" text="DISABLED">
      <formula>NOT(ISERROR(SEARCH("DISABLED",J1921)))</formula>
    </cfRule>
    <cfRule type="containsText" dxfId="581" priority="849" operator="containsText" text="ENABLED">
      <formula>NOT(ISERROR(SEARCH("ENABLED",J1921)))</formula>
    </cfRule>
  </conditionalFormatting>
  <conditionalFormatting sqref="X1921">
    <cfRule type="notContainsBlanks" dxfId="580" priority="847">
      <formula>LEN(TRIM(X1921))&gt;0</formula>
    </cfRule>
  </conditionalFormatting>
  <conditionalFormatting sqref="K1921">
    <cfRule type="containsText" dxfId="579" priority="845" operator="containsText" text="DISABLED">
      <formula>NOT(ISERROR(SEARCH("DISABLED",K1921)))</formula>
    </cfRule>
    <cfRule type="containsText" dxfId="578" priority="846" operator="containsText" text="ENABLED">
      <formula>NOT(ISERROR(SEARCH("ENABLED",K1921)))</formula>
    </cfRule>
  </conditionalFormatting>
  <conditionalFormatting sqref="I1920">
    <cfRule type="cellIs" dxfId="577" priority="843" operator="equal">
      <formula>"CAT_MENU"</formula>
    </cfRule>
  </conditionalFormatting>
  <conditionalFormatting sqref="I1921">
    <cfRule type="cellIs" dxfId="576" priority="842" operator="equal">
      <formula>"CAT_MENU"</formula>
    </cfRule>
  </conditionalFormatting>
  <conditionalFormatting sqref="J2259:K2259">
    <cfRule type="containsText" dxfId="575" priority="785" operator="containsText" text="DISABLED">
      <formula>NOT(ISERROR(SEARCH("DISABLED",J2259)))</formula>
    </cfRule>
    <cfRule type="containsText" dxfId="574" priority="786" operator="containsText" text="ENABLED">
      <formula>NOT(ISERROR(SEARCH("ENABLED",J2259)))</formula>
    </cfRule>
  </conditionalFormatting>
  <conditionalFormatting sqref="X2259">
    <cfRule type="notContainsBlanks" dxfId="573" priority="784">
      <formula>LEN(TRIM(X2259))&gt;0</formula>
    </cfRule>
  </conditionalFormatting>
  <conditionalFormatting sqref="I2259">
    <cfRule type="cellIs" dxfId="572" priority="783" operator="equal">
      <formula>"CAT_MENU"</formula>
    </cfRule>
  </conditionalFormatting>
  <conditionalFormatting sqref="K43">
    <cfRule type="containsText" dxfId="571" priority="836" operator="containsText" text="DISABLED">
      <formula>NOT(ISERROR(SEARCH("DISABLED",K43)))</formula>
    </cfRule>
    <cfRule type="containsText" dxfId="570" priority="837" operator="containsText" text="ENABLED">
      <formula>NOT(ISERROR(SEARCH("ENABLED",K43)))</formula>
    </cfRule>
  </conditionalFormatting>
  <conditionalFormatting sqref="X43">
    <cfRule type="notContainsBlanks" dxfId="569" priority="835">
      <formula>LEN(TRIM(X43))&gt;0</formula>
    </cfRule>
  </conditionalFormatting>
  <conditionalFormatting sqref="I43">
    <cfRule type="cellIs" dxfId="568" priority="834" operator="equal">
      <formula>"CAT_MENU"</formula>
    </cfRule>
  </conditionalFormatting>
  <conditionalFormatting sqref="K1582">
    <cfRule type="containsText" dxfId="567" priority="832" operator="containsText" text="DISABLED">
      <formula>NOT(ISERROR(SEARCH("DISABLED",K1582)))</formula>
    </cfRule>
    <cfRule type="containsText" dxfId="566" priority="833" operator="containsText" text="ENABLED">
      <formula>NOT(ISERROR(SEARCH("ENABLED",K1582)))</formula>
    </cfRule>
  </conditionalFormatting>
  <conditionalFormatting sqref="X1582">
    <cfRule type="notContainsBlanks" dxfId="565" priority="831">
      <formula>LEN(TRIM(X1582))&gt;0</formula>
    </cfRule>
  </conditionalFormatting>
  <conditionalFormatting sqref="I1582">
    <cfRule type="cellIs" dxfId="564" priority="830" operator="equal">
      <formula>"CAT_MENU"</formula>
    </cfRule>
  </conditionalFormatting>
  <conditionalFormatting sqref="J54:K54">
    <cfRule type="containsText" dxfId="563" priority="824" operator="containsText" text="DISABLED">
      <formula>NOT(ISERROR(SEARCH("DISABLED",J54)))</formula>
    </cfRule>
    <cfRule type="containsText" dxfId="562" priority="825" operator="containsText" text="ENABLED">
      <formula>NOT(ISERROR(SEARCH("ENABLED",J54)))</formula>
    </cfRule>
  </conditionalFormatting>
  <conditionalFormatting sqref="X54">
    <cfRule type="notContainsBlanks" dxfId="561" priority="823">
      <formula>LEN(TRIM(X54))&gt;0</formula>
    </cfRule>
  </conditionalFormatting>
  <conditionalFormatting sqref="I54">
    <cfRule type="cellIs" dxfId="560" priority="822" operator="equal">
      <formula>"CAT_MENU"</formula>
    </cfRule>
  </conditionalFormatting>
  <conditionalFormatting sqref="J55:K55">
    <cfRule type="containsText" dxfId="559" priority="820" operator="containsText" text="DISABLED">
      <formula>NOT(ISERROR(SEARCH("DISABLED",J55)))</formula>
    </cfRule>
    <cfRule type="containsText" dxfId="558" priority="821" operator="containsText" text="ENABLED">
      <formula>NOT(ISERROR(SEARCH("ENABLED",J55)))</formula>
    </cfRule>
  </conditionalFormatting>
  <conditionalFormatting sqref="X55">
    <cfRule type="notContainsBlanks" dxfId="557" priority="819">
      <formula>LEN(TRIM(X55))&gt;0</formula>
    </cfRule>
  </conditionalFormatting>
  <conditionalFormatting sqref="I55">
    <cfRule type="cellIs" dxfId="556" priority="818" operator="equal">
      <formula>"CAT_MENU"</formula>
    </cfRule>
  </conditionalFormatting>
  <conditionalFormatting sqref="K61">
    <cfRule type="containsText" dxfId="555" priority="812" operator="containsText" text="DISABLED">
      <formula>NOT(ISERROR(SEARCH("DISABLED",K61)))</formula>
    </cfRule>
    <cfRule type="containsText" dxfId="554" priority="813" operator="containsText" text="ENABLED">
      <formula>NOT(ISERROR(SEARCH("ENABLED",K61)))</formula>
    </cfRule>
  </conditionalFormatting>
  <conditionalFormatting sqref="X61">
    <cfRule type="notContainsBlanks" dxfId="553" priority="811">
      <formula>LEN(TRIM(X61))&gt;0</formula>
    </cfRule>
  </conditionalFormatting>
  <conditionalFormatting sqref="I61">
    <cfRule type="cellIs" dxfId="552" priority="810" operator="equal">
      <formula>"CAT_MENU"</formula>
    </cfRule>
  </conditionalFormatting>
  <conditionalFormatting sqref="X62">
    <cfRule type="notContainsBlanks" dxfId="551" priority="809">
      <formula>LEN(TRIM(X62))&gt;0</formula>
    </cfRule>
  </conditionalFormatting>
  <conditionalFormatting sqref="X62">
    <cfRule type="notContainsBlanks" dxfId="550" priority="806">
      <formula>LEN(TRIM(X62))&gt;0</formula>
    </cfRule>
  </conditionalFormatting>
  <conditionalFormatting sqref="I62">
    <cfRule type="cellIs" dxfId="549" priority="805" operator="equal">
      <formula>"CAT_MENU"</formula>
    </cfRule>
  </conditionalFormatting>
  <conditionalFormatting sqref="K62">
    <cfRule type="containsText" dxfId="548" priority="803" operator="containsText" text="DISABLED">
      <formula>NOT(ISERROR(SEARCH("DISABLED",K62)))</formula>
    </cfRule>
    <cfRule type="containsText" dxfId="547" priority="804" operator="containsText" text="ENABLED">
      <formula>NOT(ISERROR(SEARCH("ENABLED",K62)))</formula>
    </cfRule>
  </conditionalFormatting>
  <conditionalFormatting sqref="J71:K71">
    <cfRule type="containsText" dxfId="546" priority="797" operator="containsText" text="DISABLED">
      <formula>NOT(ISERROR(SEARCH("DISABLED",J71)))</formula>
    </cfRule>
    <cfRule type="containsText" dxfId="545" priority="798" operator="containsText" text="ENABLED">
      <formula>NOT(ISERROR(SEARCH("ENABLED",J71)))</formula>
    </cfRule>
  </conditionalFormatting>
  <conditionalFormatting sqref="X71">
    <cfRule type="notContainsBlanks" dxfId="544" priority="796">
      <formula>LEN(TRIM(X71))&gt;0</formula>
    </cfRule>
  </conditionalFormatting>
  <conditionalFormatting sqref="I71">
    <cfRule type="cellIs" dxfId="543" priority="795" operator="equal">
      <formula>"CAT_MENU"</formula>
    </cfRule>
  </conditionalFormatting>
  <conditionalFormatting sqref="I2260 I2262:I2264">
    <cfRule type="cellIs" dxfId="542" priority="775" operator="equal">
      <formula>"CAT_MENU"</formula>
    </cfRule>
  </conditionalFormatting>
  <conditionalFormatting sqref="J2258:K2258">
    <cfRule type="containsText" dxfId="541" priority="793" operator="containsText" text="DISABLED">
      <formula>NOT(ISERROR(SEARCH("DISABLED",J2258)))</formula>
    </cfRule>
    <cfRule type="containsText" dxfId="540" priority="794" operator="containsText" text="ENABLED">
      <formula>NOT(ISERROR(SEARCH("ENABLED",J2258)))</formula>
    </cfRule>
  </conditionalFormatting>
  <conditionalFormatting sqref="X2258">
    <cfRule type="notContainsBlanks" dxfId="539" priority="792">
      <formula>LEN(TRIM(X2258))&gt;0</formula>
    </cfRule>
  </conditionalFormatting>
  <conditionalFormatting sqref="I2258">
    <cfRule type="cellIs" dxfId="538" priority="791" operator="equal">
      <formula>"CAT_MENU"</formula>
    </cfRule>
  </conditionalFormatting>
  <conditionalFormatting sqref="K75">
    <cfRule type="containsText" dxfId="537" priority="789" operator="containsText" text="DISABLED">
      <formula>NOT(ISERROR(SEARCH("DISABLED",K75)))</formula>
    </cfRule>
    <cfRule type="containsText" dxfId="536" priority="790" operator="containsText" text="ENABLED">
      <formula>NOT(ISERROR(SEARCH("ENABLED",K75)))</formula>
    </cfRule>
  </conditionalFormatting>
  <conditionalFormatting sqref="X75">
    <cfRule type="notContainsBlanks" dxfId="535" priority="788">
      <formula>LEN(TRIM(X75))&gt;0</formula>
    </cfRule>
  </conditionalFormatting>
  <conditionalFormatting sqref="I75">
    <cfRule type="cellIs" dxfId="534" priority="787" operator="equal">
      <formula>"CAT_MENU"</formula>
    </cfRule>
  </conditionalFormatting>
  <conditionalFormatting sqref="K82">
    <cfRule type="containsText" dxfId="533" priority="781" operator="containsText" text="DISABLED">
      <formula>NOT(ISERROR(SEARCH("DISABLED",K82)))</formula>
    </cfRule>
    <cfRule type="containsText" dxfId="532" priority="782" operator="containsText" text="ENABLED">
      <formula>NOT(ISERROR(SEARCH("ENABLED",K82)))</formula>
    </cfRule>
  </conditionalFormatting>
  <conditionalFormatting sqref="X82">
    <cfRule type="notContainsBlanks" dxfId="531" priority="780">
      <formula>LEN(TRIM(X82))&gt;0</formula>
    </cfRule>
  </conditionalFormatting>
  <conditionalFormatting sqref="I82">
    <cfRule type="cellIs" dxfId="530" priority="779" operator="equal">
      <formula>"CAT_MENU"</formula>
    </cfRule>
  </conditionalFormatting>
  <conditionalFormatting sqref="J2260:K2260 J2262:K2264">
    <cfRule type="containsText" dxfId="529" priority="777" operator="containsText" text="DISABLED">
      <formula>NOT(ISERROR(SEARCH("DISABLED",J2260)))</formula>
    </cfRule>
    <cfRule type="containsText" dxfId="528" priority="778" operator="containsText" text="ENABLED">
      <formula>NOT(ISERROR(SEARCH("ENABLED",J2260)))</formula>
    </cfRule>
  </conditionalFormatting>
  <conditionalFormatting sqref="X2260 X2262:X2264">
    <cfRule type="notContainsBlanks" dxfId="527" priority="776">
      <formula>LEN(TRIM(X2260))&gt;0</formula>
    </cfRule>
  </conditionalFormatting>
  <conditionalFormatting sqref="K106">
    <cfRule type="containsText" dxfId="526" priority="773" operator="containsText" text="DISABLED">
      <formula>NOT(ISERROR(SEARCH("DISABLED",K106)))</formula>
    </cfRule>
    <cfRule type="containsText" dxfId="525" priority="774" operator="containsText" text="ENABLED">
      <formula>NOT(ISERROR(SEARCH("ENABLED",K106)))</formula>
    </cfRule>
  </conditionalFormatting>
  <conditionalFormatting sqref="X106">
    <cfRule type="notContainsBlanks" dxfId="524" priority="772">
      <formula>LEN(TRIM(X106))&gt;0</formula>
    </cfRule>
  </conditionalFormatting>
  <conditionalFormatting sqref="I106">
    <cfRule type="cellIs" dxfId="523" priority="771" operator="equal">
      <formula>"CAT_MENU"</formula>
    </cfRule>
  </conditionalFormatting>
  <conditionalFormatting sqref="J2261">
    <cfRule type="containsText" dxfId="522" priority="769" operator="containsText" text="DISABLED">
      <formula>NOT(ISERROR(SEARCH("DISABLED",J2261)))</formula>
    </cfRule>
    <cfRule type="containsText" dxfId="521" priority="770" operator="containsText" text="ENABLED">
      <formula>NOT(ISERROR(SEARCH("ENABLED",J2261)))</formula>
    </cfRule>
  </conditionalFormatting>
  <conditionalFormatting sqref="X2261">
    <cfRule type="notContainsBlanks" dxfId="520" priority="768">
      <formula>LEN(TRIM(X2261))&gt;0</formula>
    </cfRule>
  </conditionalFormatting>
  <conditionalFormatting sqref="I2261">
    <cfRule type="cellIs" dxfId="519" priority="767" operator="equal">
      <formula>"CAT_MENU"</formula>
    </cfRule>
  </conditionalFormatting>
  <conditionalFormatting sqref="K2261">
    <cfRule type="containsText" dxfId="518" priority="765" operator="containsText" text="DISABLED">
      <formula>NOT(ISERROR(SEARCH("DISABLED",K2261)))</formula>
    </cfRule>
    <cfRule type="containsText" dxfId="517" priority="766" operator="containsText" text="ENABLED">
      <formula>NOT(ISERROR(SEARCH("ENABLED",K2261)))</formula>
    </cfRule>
  </conditionalFormatting>
  <conditionalFormatting sqref="K118">
    <cfRule type="containsText" dxfId="516" priority="763" operator="containsText" text="DISABLED">
      <formula>NOT(ISERROR(SEARCH("DISABLED",K118)))</formula>
    </cfRule>
    <cfRule type="containsText" dxfId="515" priority="764" operator="containsText" text="ENABLED">
      <formula>NOT(ISERROR(SEARCH("ENABLED",K118)))</formula>
    </cfRule>
  </conditionalFormatting>
  <conditionalFormatting sqref="X118">
    <cfRule type="notContainsBlanks" dxfId="514" priority="762">
      <formula>LEN(TRIM(X118))&gt;0</formula>
    </cfRule>
  </conditionalFormatting>
  <conditionalFormatting sqref="I118">
    <cfRule type="cellIs" dxfId="513" priority="761" operator="equal">
      <formula>"CAT_MENU"</formula>
    </cfRule>
  </conditionalFormatting>
  <conditionalFormatting sqref="J120:K122">
    <cfRule type="containsText" dxfId="512" priority="759" operator="containsText" text="DISABLED">
      <formula>NOT(ISERROR(SEARCH("DISABLED",J120)))</formula>
    </cfRule>
    <cfRule type="containsText" dxfId="511" priority="760" operator="containsText" text="ENABLED">
      <formula>NOT(ISERROR(SEARCH("ENABLED",J120)))</formula>
    </cfRule>
  </conditionalFormatting>
  <conditionalFormatting sqref="X120:X122">
    <cfRule type="notContainsBlanks" dxfId="510" priority="758">
      <formula>LEN(TRIM(X120))&gt;0</formula>
    </cfRule>
  </conditionalFormatting>
  <conditionalFormatting sqref="I120:I122">
    <cfRule type="cellIs" dxfId="509" priority="757" operator="equal">
      <formula>"CAT_MENU"</formula>
    </cfRule>
  </conditionalFormatting>
  <conditionalFormatting sqref="J123:K123">
    <cfRule type="containsText" dxfId="508" priority="755" operator="containsText" text="DISABLED">
      <formula>NOT(ISERROR(SEARCH("DISABLED",J123)))</formula>
    </cfRule>
    <cfRule type="containsText" dxfId="507" priority="756" operator="containsText" text="ENABLED">
      <formula>NOT(ISERROR(SEARCH("ENABLED",J123)))</formula>
    </cfRule>
  </conditionalFormatting>
  <conditionalFormatting sqref="X123">
    <cfRule type="notContainsBlanks" dxfId="506" priority="754">
      <formula>LEN(TRIM(X123))&gt;0</formula>
    </cfRule>
  </conditionalFormatting>
  <conditionalFormatting sqref="I123">
    <cfRule type="cellIs" dxfId="505" priority="753" operator="equal">
      <formula>"CAT_MENU"</formula>
    </cfRule>
  </conditionalFormatting>
  <conditionalFormatting sqref="J124:K124">
    <cfRule type="containsText" dxfId="504" priority="751" operator="containsText" text="DISABLED">
      <formula>NOT(ISERROR(SEARCH("DISABLED",J124)))</formula>
    </cfRule>
    <cfRule type="containsText" dxfId="503" priority="752" operator="containsText" text="ENABLED">
      <formula>NOT(ISERROR(SEARCH("ENABLED",J124)))</formula>
    </cfRule>
  </conditionalFormatting>
  <conditionalFormatting sqref="X124">
    <cfRule type="notContainsBlanks" dxfId="502" priority="750">
      <formula>LEN(TRIM(X124))&gt;0</formula>
    </cfRule>
  </conditionalFormatting>
  <conditionalFormatting sqref="I124">
    <cfRule type="cellIs" dxfId="501" priority="749" operator="equal">
      <formula>"CAT_MENU"</formula>
    </cfRule>
  </conditionalFormatting>
  <conditionalFormatting sqref="J125:K125">
    <cfRule type="containsText" dxfId="500" priority="747" operator="containsText" text="DISABLED">
      <formula>NOT(ISERROR(SEARCH("DISABLED",J125)))</formula>
    </cfRule>
    <cfRule type="containsText" dxfId="499" priority="748" operator="containsText" text="ENABLED">
      <formula>NOT(ISERROR(SEARCH("ENABLED",J125)))</formula>
    </cfRule>
  </conditionalFormatting>
  <conditionalFormatting sqref="X125">
    <cfRule type="notContainsBlanks" dxfId="498" priority="746">
      <formula>LEN(TRIM(X125))&gt;0</formula>
    </cfRule>
  </conditionalFormatting>
  <conditionalFormatting sqref="I125">
    <cfRule type="cellIs" dxfId="497" priority="745" operator="equal">
      <formula>"CAT_MENU"</formula>
    </cfRule>
  </conditionalFormatting>
  <conditionalFormatting sqref="J126:K126">
    <cfRule type="containsText" dxfId="496" priority="743" operator="containsText" text="DISABLED">
      <formula>NOT(ISERROR(SEARCH("DISABLED",J126)))</formula>
    </cfRule>
    <cfRule type="containsText" dxfId="495" priority="744" operator="containsText" text="ENABLED">
      <formula>NOT(ISERROR(SEARCH("ENABLED",J126)))</formula>
    </cfRule>
  </conditionalFormatting>
  <conditionalFormatting sqref="X126">
    <cfRule type="notContainsBlanks" dxfId="494" priority="742">
      <formula>LEN(TRIM(X126))&gt;0</formula>
    </cfRule>
  </conditionalFormatting>
  <conditionalFormatting sqref="I126">
    <cfRule type="cellIs" dxfId="493" priority="741" operator="equal">
      <formula>"CAT_MENU"</formula>
    </cfRule>
  </conditionalFormatting>
  <conditionalFormatting sqref="J127:K127">
    <cfRule type="containsText" dxfId="492" priority="739" operator="containsText" text="DISABLED">
      <formula>NOT(ISERROR(SEARCH("DISABLED",J127)))</formula>
    </cfRule>
    <cfRule type="containsText" dxfId="491" priority="740" operator="containsText" text="ENABLED">
      <formula>NOT(ISERROR(SEARCH("ENABLED",J127)))</formula>
    </cfRule>
  </conditionalFormatting>
  <conditionalFormatting sqref="X127">
    <cfRule type="notContainsBlanks" dxfId="490" priority="738">
      <formula>LEN(TRIM(X127))&gt;0</formula>
    </cfRule>
  </conditionalFormatting>
  <conditionalFormatting sqref="I127">
    <cfRule type="cellIs" dxfId="489" priority="737" operator="equal">
      <formula>"CAT_MENU"</formula>
    </cfRule>
  </conditionalFormatting>
  <conditionalFormatting sqref="J128:J131">
    <cfRule type="containsText" dxfId="488" priority="735" operator="containsText" text="DISABLED">
      <formula>NOT(ISERROR(SEARCH("DISABLED",J128)))</formula>
    </cfRule>
    <cfRule type="containsText" dxfId="487" priority="736" operator="containsText" text="ENABLED">
      <formula>NOT(ISERROR(SEARCH("ENABLED",J128)))</formula>
    </cfRule>
  </conditionalFormatting>
  <conditionalFormatting sqref="X128:X131">
    <cfRule type="notContainsBlanks" dxfId="486" priority="734">
      <formula>LEN(TRIM(X128))&gt;0</formula>
    </cfRule>
  </conditionalFormatting>
  <conditionalFormatting sqref="I128:I131">
    <cfRule type="cellIs" dxfId="485" priority="733" operator="equal">
      <formula>"CAT_MENU"</formula>
    </cfRule>
  </conditionalFormatting>
  <conditionalFormatting sqref="K128:K131">
    <cfRule type="containsText" dxfId="484" priority="731" operator="containsText" text="DISABLED">
      <formula>NOT(ISERROR(SEARCH("DISABLED",K128)))</formula>
    </cfRule>
    <cfRule type="containsText" dxfId="483" priority="732" operator="containsText" text="ENABLED">
      <formula>NOT(ISERROR(SEARCH("ENABLED",K128)))</formula>
    </cfRule>
  </conditionalFormatting>
  <conditionalFormatting sqref="J132:K132">
    <cfRule type="containsText" dxfId="482" priority="729" operator="containsText" text="DISABLED">
      <formula>NOT(ISERROR(SEARCH("DISABLED",J132)))</formula>
    </cfRule>
    <cfRule type="containsText" dxfId="481" priority="730" operator="containsText" text="ENABLED">
      <formula>NOT(ISERROR(SEARCH("ENABLED",J132)))</formula>
    </cfRule>
  </conditionalFormatting>
  <conditionalFormatting sqref="X132">
    <cfRule type="notContainsBlanks" dxfId="480" priority="728">
      <formula>LEN(TRIM(X132))&gt;0</formula>
    </cfRule>
  </conditionalFormatting>
  <conditionalFormatting sqref="I132">
    <cfRule type="cellIs" dxfId="479" priority="727" operator="equal">
      <formula>"CAT_MENU"</formula>
    </cfRule>
  </conditionalFormatting>
  <conditionalFormatting sqref="J417">
    <cfRule type="containsText" dxfId="478" priority="725" operator="containsText" text="DISABLED">
      <formula>NOT(ISERROR(SEARCH("DISABLED",J417)))</formula>
    </cfRule>
    <cfRule type="containsText" dxfId="477" priority="726" operator="containsText" text="ENABLED">
      <formula>NOT(ISERROR(SEARCH("ENABLED",J417)))</formula>
    </cfRule>
  </conditionalFormatting>
  <conditionalFormatting sqref="X440:X447">
    <cfRule type="notContainsBlanks" dxfId="476" priority="716">
      <formula>LEN(TRIM(X440))&gt;0</formula>
    </cfRule>
  </conditionalFormatting>
  <conditionalFormatting sqref="I440:I447">
    <cfRule type="cellIs" dxfId="475" priority="715" operator="equal">
      <formula>"CAT_MENU"</formula>
    </cfRule>
  </conditionalFormatting>
  <conditionalFormatting sqref="K440:K447">
    <cfRule type="containsText" dxfId="474" priority="713" operator="containsText" text="DISABLED">
      <formula>NOT(ISERROR(SEARCH("DISABLED",K440)))</formula>
    </cfRule>
    <cfRule type="containsText" dxfId="473" priority="714" operator="containsText" text="ENABLED">
      <formula>NOT(ISERROR(SEARCH("ENABLED",K440)))</formula>
    </cfRule>
  </conditionalFormatting>
  <conditionalFormatting sqref="J969">
    <cfRule type="containsText" dxfId="472" priority="711" operator="containsText" text="DISABLED">
      <formula>NOT(ISERROR(SEARCH("DISABLED",J969)))</formula>
    </cfRule>
    <cfRule type="containsText" dxfId="471" priority="712" operator="containsText" text="ENABLED">
      <formula>NOT(ISERROR(SEARCH("ENABLED",J969)))</formula>
    </cfRule>
  </conditionalFormatting>
  <conditionalFormatting sqref="X969">
    <cfRule type="notContainsBlanks" dxfId="470" priority="710">
      <formula>LEN(TRIM(X969))&gt;0</formula>
    </cfRule>
  </conditionalFormatting>
  <conditionalFormatting sqref="I969">
    <cfRule type="cellIs" dxfId="469" priority="709" operator="equal">
      <formula>"CAT_MENU"</formula>
    </cfRule>
  </conditionalFormatting>
  <conditionalFormatting sqref="K969">
    <cfRule type="containsText" dxfId="468" priority="707" operator="containsText" text="DISABLED">
      <formula>NOT(ISERROR(SEARCH("DISABLED",K969)))</formula>
    </cfRule>
    <cfRule type="containsText" dxfId="467" priority="708" operator="containsText" text="ENABLED">
      <formula>NOT(ISERROR(SEARCH("ENABLED",K969)))</formula>
    </cfRule>
  </conditionalFormatting>
  <conditionalFormatting sqref="J1067">
    <cfRule type="containsText" dxfId="466" priority="705" operator="containsText" text="DISABLED">
      <formula>NOT(ISERROR(SEARCH("DISABLED",J1067)))</formula>
    </cfRule>
    <cfRule type="containsText" dxfId="465" priority="706" operator="containsText" text="ENABLED">
      <formula>NOT(ISERROR(SEARCH("ENABLED",J1067)))</formula>
    </cfRule>
  </conditionalFormatting>
  <conditionalFormatting sqref="X1067">
    <cfRule type="notContainsBlanks" dxfId="464" priority="704">
      <formula>LEN(TRIM(X1067))&gt;0</formula>
    </cfRule>
  </conditionalFormatting>
  <conditionalFormatting sqref="I1067">
    <cfRule type="cellIs" dxfId="463" priority="703" operator="equal">
      <formula>"CAT_MENU"</formula>
    </cfRule>
  </conditionalFormatting>
  <conditionalFormatting sqref="K1067">
    <cfRule type="containsText" dxfId="462" priority="701" operator="containsText" text="DISABLED">
      <formula>NOT(ISERROR(SEARCH("DISABLED",K1067)))</formula>
    </cfRule>
    <cfRule type="containsText" dxfId="461" priority="702" operator="containsText" text="ENABLED">
      <formula>NOT(ISERROR(SEARCH("ENABLED",K1067)))</formula>
    </cfRule>
  </conditionalFormatting>
  <conditionalFormatting sqref="J1070">
    <cfRule type="containsText" dxfId="460" priority="699" operator="containsText" text="DISABLED">
      <formula>NOT(ISERROR(SEARCH("DISABLED",J1070)))</formula>
    </cfRule>
    <cfRule type="containsText" dxfId="459" priority="700" operator="containsText" text="ENABLED">
      <formula>NOT(ISERROR(SEARCH("ENABLED",J1070)))</formula>
    </cfRule>
  </conditionalFormatting>
  <conditionalFormatting sqref="X1070">
    <cfRule type="notContainsBlanks" dxfId="458" priority="698">
      <formula>LEN(TRIM(X1070))&gt;0</formula>
    </cfRule>
  </conditionalFormatting>
  <conditionalFormatting sqref="I1070">
    <cfRule type="cellIs" dxfId="457" priority="697" operator="equal">
      <formula>"CAT_MENU"</formula>
    </cfRule>
  </conditionalFormatting>
  <conditionalFormatting sqref="K1070">
    <cfRule type="containsText" dxfId="456" priority="695" operator="containsText" text="DISABLED">
      <formula>NOT(ISERROR(SEARCH("DISABLED",K1070)))</formula>
    </cfRule>
    <cfRule type="containsText" dxfId="455" priority="696" operator="containsText" text="ENABLED">
      <formula>NOT(ISERROR(SEARCH("ENABLED",K1070)))</formula>
    </cfRule>
  </conditionalFormatting>
  <conditionalFormatting sqref="J1171:J1188">
    <cfRule type="containsText" dxfId="454" priority="693" operator="containsText" text="DISABLED">
      <formula>NOT(ISERROR(SEARCH("DISABLED",J1171)))</formula>
    </cfRule>
    <cfRule type="containsText" dxfId="453" priority="694" operator="containsText" text="ENABLED">
      <formula>NOT(ISERROR(SEARCH("ENABLED",J1171)))</formula>
    </cfRule>
  </conditionalFormatting>
  <conditionalFormatting sqref="X1171:X1188">
    <cfRule type="notContainsBlanks" dxfId="452" priority="692">
      <formula>LEN(TRIM(X1171))&gt;0</formula>
    </cfRule>
  </conditionalFormatting>
  <conditionalFormatting sqref="I1171:I1188">
    <cfRule type="cellIs" dxfId="451" priority="691" operator="equal">
      <formula>"CAT_MENU"</formula>
    </cfRule>
  </conditionalFormatting>
  <conditionalFormatting sqref="K1171:K1188">
    <cfRule type="containsText" dxfId="450" priority="689" operator="containsText" text="DISABLED">
      <formula>NOT(ISERROR(SEARCH("DISABLED",K1171)))</formula>
    </cfRule>
    <cfRule type="containsText" dxfId="449" priority="690" operator="containsText" text="ENABLED">
      <formula>NOT(ISERROR(SEARCH("ENABLED",K1171)))</formula>
    </cfRule>
  </conditionalFormatting>
  <conditionalFormatting sqref="K1468">
    <cfRule type="containsText" dxfId="448" priority="687" operator="containsText" text="DISABLED">
      <formula>NOT(ISERROR(SEARCH("DISABLED",K1468)))</formula>
    </cfRule>
    <cfRule type="containsText" dxfId="447" priority="688" operator="containsText" text="ENABLED">
      <formula>NOT(ISERROR(SEARCH("ENABLED",K1468)))</formula>
    </cfRule>
  </conditionalFormatting>
  <conditionalFormatting sqref="X1468">
    <cfRule type="notContainsBlanks" dxfId="446" priority="686">
      <formula>LEN(TRIM(X1468))&gt;0</formula>
    </cfRule>
  </conditionalFormatting>
  <conditionalFormatting sqref="I1468">
    <cfRule type="cellIs" dxfId="445" priority="685" operator="equal">
      <formula>"CAT_MENU"</formula>
    </cfRule>
  </conditionalFormatting>
  <conditionalFormatting sqref="K1470">
    <cfRule type="containsText" dxfId="444" priority="683" operator="containsText" text="DISABLED">
      <formula>NOT(ISERROR(SEARCH("DISABLED",K1470)))</formula>
    </cfRule>
    <cfRule type="containsText" dxfId="443" priority="684" operator="containsText" text="ENABLED">
      <formula>NOT(ISERROR(SEARCH("ENABLED",K1470)))</formula>
    </cfRule>
  </conditionalFormatting>
  <conditionalFormatting sqref="X1470">
    <cfRule type="notContainsBlanks" dxfId="442" priority="682">
      <formula>LEN(TRIM(X1470))&gt;0</formula>
    </cfRule>
  </conditionalFormatting>
  <conditionalFormatting sqref="I1470">
    <cfRule type="cellIs" dxfId="441" priority="681" operator="equal">
      <formula>"CAT_MENU"</formula>
    </cfRule>
  </conditionalFormatting>
  <conditionalFormatting sqref="K1538">
    <cfRule type="containsText" dxfId="440" priority="669" operator="containsText" text="DISABLED">
      <formula>NOT(ISERROR(SEARCH("DISABLED",K1538)))</formula>
    </cfRule>
    <cfRule type="containsText" dxfId="439" priority="670" operator="containsText" text="ENABLED">
      <formula>NOT(ISERROR(SEARCH("ENABLED",K1538)))</formula>
    </cfRule>
  </conditionalFormatting>
  <conditionalFormatting sqref="X1538">
    <cfRule type="notContainsBlanks" dxfId="438" priority="668">
      <formula>LEN(TRIM(X1538))&gt;0</formula>
    </cfRule>
  </conditionalFormatting>
  <conditionalFormatting sqref="I1538">
    <cfRule type="cellIs" dxfId="437" priority="667" operator="equal">
      <formula>"CAT_MENU"</formula>
    </cfRule>
  </conditionalFormatting>
  <conditionalFormatting sqref="K1535">
    <cfRule type="containsText" dxfId="436" priority="665" operator="containsText" text="DISABLED">
      <formula>NOT(ISERROR(SEARCH("DISABLED",K1535)))</formula>
    </cfRule>
    <cfRule type="containsText" dxfId="435" priority="666" operator="containsText" text="ENABLED">
      <formula>NOT(ISERROR(SEARCH("ENABLED",K1535)))</formula>
    </cfRule>
  </conditionalFormatting>
  <conditionalFormatting sqref="X1535">
    <cfRule type="notContainsBlanks" dxfId="434" priority="664">
      <formula>LEN(TRIM(X1535))&gt;0</formula>
    </cfRule>
  </conditionalFormatting>
  <conditionalFormatting sqref="I1535">
    <cfRule type="cellIs" dxfId="433" priority="663" operator="equal">
      <formula>"CAT_MENU"</formula>
    </cfRule>
  </conditionalFormatting>
  <conditionalFormatting sqref="X1578">
    <cfRule type="notContainsBlanks" dxfId="432" priority="660">
      <formula>LEN(TRIM(X1578))&gt;0</formula>
    </cfRule>
  </conditionalFormatting>
  <conditionalFormatting sqref="I1578">
    <cfRule type="cellIs" dxfId="431" priority="659" operator="equal">
      <formula>"CAT_MENU"</formula>
    </cfRule>
  </conditionalFormatting>
  <conditionalFormatting sqref="K1578">
    <cfRule type="containsText" dxfId="430" priority="657" operator="containsText" text="DISABLED">
      <formula>NOT(ISERROR(SEARCH("DISABLED",K1578)))</formula>
    </cfRule>
    <cfRule type="containsText" dxfId="429" priority="658" operator="containsText" text="ENABLED">
      <formula>NOT(ISERROR(SEARCH("ENABLED",K1578)))</formula>
    </cfRule>
  </conditionalFormatting>
  <conditionalFormatting sqref="K1583">
    <cfRule type="containsText" dxfId="428" priority="655" operator="containsText" text="DISABLED">
      <formula>NOT(ISERROR(SEARCH("DISABLED",K1583)))</formula>
    </cfRule>
    <cfRule type="containsText" dxfId="427" priority="656" operator="containsText" text="ENABLED">
      <formula>NOT(ISERROR(SEARCH("ENABLED",K1583)))</formula>
    </cfRule>
  </conditionalFormatting>
  <conditionalFormatting sqref="X1583">
    <cfRule type="notContainsBlanks" dxfId="426" priority="654">
      <formula>LEN(TRIM(X1583))&gt;0</formula>
    </cfRule>
  </conditionalFormatting>
  <conditionalFormatting sqref="I1583">
    <cfRule type="cellIs" dxfId="425" priority="653" operator="equal">
      <formula>"CAT_MENU"</formula>
    </cfRule>
  </conditionalFormatting>
  <conditionalFormatting sqref="X1611">
    <cfRule type="notContainsBlanks" dxfId="424" priority="650">
      <formula>LEN(TRIM(X1611))&gt;0</formula>
    </cfRule>
  </conditionalFormatting>
  <conditionalFormatting sqref="I1611">
    <cfRule type="cellIs" dxfId="423" priority="649" operator="equal">
      <formula>"CAT_MENU"</formula>
    </cfRule>
  </conditionalFormatting>
  <conditionalFormatting sqref="K1613">
    <cfRule type="containsText" dxfId="422" priority="645" operator="containsText" text="DISABLED">
      <formula>NOT(ISERROR(SEARCH("DISABLED",K1613)))</formula>
    </cfRule>
    <cfRule type="containsText" dxfId="421" priority="646" operator="containsText" text="ENABLED">
      <formula>NOT(ISERROR(SEARCH("ENABLED",K1613)))</formula>
    </cfRule>
  </conditionalFormatting>
  <conditionalFormatting sqref="X1613">
    <cfRule type="notContainsBlanks" dxfId="420" priority="644">
      <formula>LEN(TRIM(X1613))&gt;0</formula>
    </cfRule>
  </conditionalFormatting>
  <conditionalFormatting sqref="I1613">
    <cfRule type="cellIs" dxfId="419" priority="643" operator="equal">
      <formula>"CAT_MENU"</formula>
    </cfRule>
  </conditionalFormatting>
  <conditionalFormatting sqref="X1622">
    <cfRule type="notContainsBlanks" dxfId="418" priority="640">
      <formula>LEN(TRIM(X1622))&gt;0</formula>
    </cfRule>
  </conditionalFormatting>
  <conditionalFormatting sqref="I1622">
    <cfRule type="cellIs" dxfId="417" priority="639" operator="equal">
      <formula>"CAT_MENU"</formula>
    </cfRule>
  </conditionalFormatting>
  <conditionalFormatting sqref="K1652">
    <cfRule type="containsText" dxfId="416" priority="635" operator="containsText" text="DISABLED">
      <formula>NOT(ISERROR(SEARCH("DISABLED",K1652)))</formula>
    </cfRule>
    <cfRule type="containsText" dxfId="415" priority="636" operator="containsText" text="ENABLED">
      <formula>NOT(ISERROR(SEARCH("ENABLED",K1652)))</formula>
    </cfRule>
  </conditionalFormatting>
  <conditionalFormatting sqref="X1652">
    <cfRule type="notContainsBlanks" dxfId="414" priority="634">
      <formula>LEN(TRIM(X1652))&gt;0</formula>
    </cfRule>
  </conditionalFormatting>
  <conditionalFormatting sqref="I1652">
    <cfRule type="cellIs" dxfId="413" priority="633" operator="equal">
      <formula>"CAT_MENU"</formula>
    </cfRule>
  </conditionalFormatting>
  <conditionalFormatting sqref="I1670">
    <cfRule type="cellIs" dxfId="412" priority="629" operator="equal">
      <formula>"CAT_MENU"</formula>
    </cfRule>
  </conditionalFormatting>
  <conditionalFormatting sqref="K1670">
    <cfRule type="containsText" dxfId="411" priority="631" operator="containsText" text="DISABLED">
      <formula>NOT(ISERROR(SEARCH("DISABLED",K1670)))</formula>
    </cfRule>
    <cfRule type="containsText" dxfId="410" priority="632" operator="containsText" text="ENABLED">
      <formula>NOT(ISERROR(SEARCH("ENABLED",K1670)))</formula>
    </cfRule>
  </conditionalFormatting>
  <conditionalFormatting sqref="X1670">
    <cfRule type="notContainsBlanks" dxfId="409" priority="630">
      <formula>LEN(TRIM(X1670))&gt;0</formula>
    </cfRule>
  </conditionalFormatting>
  <conditionalFormatting sqref="X1684">
    <cfRule type="notContainsBlanks" dxfId="408" priority="626">
      <formula>LEN(TRIM(X1684))&gt;0</formula>
    </cfRule>
  </conditionalFormatting>
  <conditionalFormatting sqref="I1684">
    <cfRule type="cellIs" dxfId="407" priority="625" operator="equal">
      <formula>"CAT_MENU"</formula>
    </cfRule>
  </conditionalFormatting>
  <conditionalFormatting sqref="X1720:X1722">
    <cfRule type="notContainsBlanks" dxfId="406" priority="620">
      <formula>LEN(TRIM(X1720))&gt;0</formula>
    </cfRule>
  </conditionalFormatting>
  <conditionalFormatting sqref="I1720:I1722">
    <cfRule type="cellIs" dxfId="405" priority="619" operator="equal">
      <formula>"CAT_MENU"</formula>
    </cfRule>
  </conditionalFormatting>
  <conditionalFormatting sqref="X1726">
    <cfRule type="notContainsBlanks" dxfId="404" priority="614">
      <formula>LEN(TRIM(X1726))&gt;0</formula>
    </cfRule>
  </conditionalFormatting>
  <conditionalFormatting sqref="I1726">
    <cfRule type="cellIs" dxfId="403" priority="613" operator="equal">
      <formula>"CAT_MENU"</formula>
    </cfRule>
  </conditionalFormatting>
  <conditionalFormatting sqref="X1728">
    <cfRule type="notContainsBlanks" dxfId="402" priority="608">
      <formula>LEN(TRIM(X1728))&gt;0</formula>
    </cfRule>
  </conditionalFormatting>
  <conditionalFormatting sqref="I1728">
    <cfRule type="cellIs" dxfId="401" priority="607" operator="equal">
      <formula>"CAT_MENU"</formula>
    </cfRule>
  </conditionalFormatting>
  <conditionalFormatting sqref="X1766:X1768">
    <cfRule type="notContainsBlanks" dxfId="400" priority="602">
      <formula>LEN(TRIM(X1766))&gt;0</formula>
    </cfRule>
  </conditionalFormatting>
  <conditionalFormatting sqref="I1766:I1768">
    <cfRule type="cellIs" dxfId="399" priority="601" operator="equal">
      <formula>"CAT_MENU"</formula>
    </cfRule>
  </conditionalFormatting>
  <conditionalFormatting sqref="K1766:K1768">
    <cfRule type="containsText" dxfId="398" priority="599" operator="containsText" text="DISABLED">
      <formula>NOT(ISERROR(SEARCH("DISABLED",K1766)))</formula>
    </cfRule>
    <cfRule type="containsText" dxfId="397" priority="600" operator="containsText" text="ENABLED">
      <formula>NOT(ISERROR(SEARCH("ENABLED",K1766)))</formula>
    </cfRule>
  </conditionalFormatting>
  <conditionalFormatting sqref="K1500">
    <cfRule type="containsText" dxfId="396" priority="597" operator="containsText" text="DISABLED">
      <formula>NOT(ISERROR(SEARCH("DISABLED",K1500)))</formula>
    </cfRule>
    <cfRule type="containsText" dxfId="395" priority="598" operator="containsText" text="ENABLED">
      <formula>NOT(ISERROR(SEARCH("ENABLED",K1500)))</formula>
    </cfRule>
  </conditionalFormatting>
  <conditionalFormatting sqref="X1500">
    <cfRule type="notContainsBlanks" dxfId="394" priority="596">
      <formula>LEN(TRIM(X1500))&gt;0</formula>
    </cfRule>
  </conditionalFormatting>
  <conditionalFormatting sqref="I1500">
    <cfRule type="cellIs" dxfId="393" priority="595" operator="equal">
      <formula>"CAT_MENU"</formula>
    </cfRule>
  </conditionalFormatting>
  <conditionalFormatting sqref="K1611">
    <cfRule type="containsText" dxfId="392" priority="591" operator="containsText" text="DISABLED">
      <formula>NOT(ISERROR(SEARCH("DISABLED",K1611)))</formula>
    </cfRule>
    <cfRule type="containsText" dxfId="391" priority="592" operator="containsText" text="ENABLED">
      <formula>NOT(ISERROR(SEARCH("ENABLED",K1611)))</formula>
    </cfRule>
  </conditionalFormatting>
  <conditionalFormatting sqref="K1622">
    <cfRule type="containsText" dxfId="390" priority="589" operator="containsText" text="DISABLED">
      <formula>NOT(ISERROR(SEARCH("DISABLED",K1622)))</formula>
    </cfRule>
    <cfRule type="containsText" dxfId="389" priority="590" operator="containsText" text="ENABLED">
      <formula>NOT(ISERROR(SEARCH("ENABLED",K1622)))</formula>
    </cfRule>
  </conditionalFormatting>
  <conditionalFormatting sqref="K1684">
    <cfRule type="containsText" dxfId="388" priority="587" operator="containsText" text="DISABLED">
      <formula>NOT(ISERROR(SEARCH("DISABLED",K1684)))</formula>
    </cfRule>
    <cfRule type="containsText" dxfId="387" priority="588" operator="containsText" text="ENABLED">
      <formula>NOT(ISERROR(SEARCH("ENABLED",K1684)))</formula>
    </cfRule>
  </conditionalFormatting>
  <conditionalFormatting sqref="K1720:K1722">
    <cfRule type="containsText" dxfId="386" priority="585" operator="containsText" text="DISABLED">
      <formula>NOT(ISERROR(SEARCH("DISABLED",K1720)))</formula>
    </cfRule>
    <cfRule type="containsText" dxfId="385" priority="586" operator="containsText" text="ENABLED">
      <formula>NOT(ISERROR(SEARCH("ENABLED",K1720)))</formula>
    </cfRule>
  </conditionalFormatting>
  <conditionalFormatting sqref="K1726:K1728">
    <cfRule type="containsText" dxfId="384" priority="583" operator="containsText" text="DISABLED">
      <formula>NOT(ISERROR(SEARCH("DISABLED",K1726)))</formula>
    </cfRule>
    <cfRule type="containsText" dxfId="383" priority="584" operator="containsText" text="ENABLED">
      <formula>NOT(ISERROR(SEARCH("ENABLED",K1726)))</formula>
    </cfRule>
  </conditionalFormatting>
  <conditionalFormatting sqref="J1470">
    <cfRule type="containsText" dxfId="382" priority="581" operator="containsText" text="DISABLED">
      <formula>NOT(ISERROR(SEARCH("DISABLED",J1470)))</formula>
    </cfRule>
    <cfRule type="containsText" dxfId="381" priority="582" operator="containsText" text="ENABLED">
      <formula>NOT(ISERROR(SEARCH("ENABLED",J1470)))</formula>
    </cfRule>
  </conditionalFormatting>
  <conditionalFormatting sqref="J2252:K2252">
    <cfRule type="containsText" dxfId="380" priority="579" operator="containsText" text="DISABLED">
      <formula>NOT(ISERROR(SEARCH("DISABLED",J2252)))</formula>
    </cfRule>
    <cfRule type="containsText" dxfId="379" priority="580" operator="containsText" text="ENABLED">
      <formula>NOT(ISERROR(SEARCH("ENABLED",J2252)))</formula>
    </cfRule>
  </conditionalFormatting>
  <conditionalFormatting sqref="X2252">
    <cfRule type="notContainsBlanks" dxfId="378" priority="578">
      <formula>LEN(TRIM(X2252))&gt;0</formula>
    </cfRule>
  </conditionalFormatting>
  <conditionalFormatting sqref="I2252">
    <cfRule type="cellIs" dxfId="377" priority="577" operator="equal">
      <formula>"CAT_MENU"</formula>
    </cfRule>
  </conditionalFormatting>
  <conditionalFormatting sqref="J1911 J1914:J1915">
    <cfRule type="containsText" dxfId="376" priority="563" operator="containsText" text="DISABLED">
      <formula>NOT(ISERROR(SEARCH("DISABLED",J1911)))</formula>
    </cfRule>
    <cfRule type="containsText" dxfId="375" priority="564" operator="containsText" text="ENABLED">
      <formula>NOT(ISERROR(SEARCH("ENABLED",J1911)))</formula>
    </cfRule>
  </conditionalFormatting>
  <conditionalFormatting sqref="X1911 X1914:X1915">
    <cfRule type="notContainsBlanks" dxfId="374" priority="562">
      <formula>LEN(TRIM(X1911))&gt;0</formula>
    </cfRule>
  </conditionalFormatting>
  <conditionalFormatting sqref="I1911 I1914:I1915">
    <cfRule type="cellIs" dxfId="373" priority="561" operator="equal">
      <formula>"CAT_MENU"</formula>
    </cfRule>
  </conditionalFormatting>
  <conditionalFormatting sqref="K1911 K1914:K1915">
    <cfRule type="containsText" dxfId="372" priority="559" operator="containsText" text="DISABLED">
      <formula>NOT(ISERROR(SEARCH("DISABLED",K1911)))</formula>
    </cfRule>
    <cfRule type="containsText" dxfId="371" priority="560" operator="containsText" text="ENABLED">
      <formula>NOT(ISERROR(SEARCH("ENABLED",K1911)))</formula>
    </cfRule>
  </conditionalFormatting>
  <conditionalFormatting sqref="J564:J571">
    <cfRule type="containsText" dxfId="370" priority="557" operator="containsText" text="DISABLED">
      <formula>NOT(ISERROR(SEARCH("DISABLED",J564)))</formula>
    </cfRule>
    <cfRule type="containsText" dxfId="369" priority="558" operator="containsText" text="ENABLED">
      <formula>NOT(ISERROR(SEARCH("ENABLED",J564)))</formula>
    </cfRule>
  </conditionalFormatting>
  <conditionalFormatting sqref="X564:X571">
    <cfRule type="notContainsBlanks" dxfId="368" priority="556">
      <formula>LEN(TRIM(X564))&gt;0</formula>
    </cfRule>
  </conditionalFormatting>
  <conditionalFormatting sqref="I564:I571">
    <cfRule type="cellIs" dxfId="367" priority="555" operator="equal">
      <formula>"CAT_MENU"</formula>
    </cfRule>
  </conditionalFormatting>
  <conditionalFormatting sqref="K564:K571">
    <cfRule type="containsText" dxfId="366" priority="553" operator="containsText" text="DISABLED">
      <formula>NOT(ISERROR(SEARCH("DISABLED",K564)))</formula>
    </cfRule>
    <cfRule type="containsText" dxfId="365" priority="554" operator="containsText" text="ENABLED">
      <formula>NOT(ISERROR(SEARCH("ENABLED",K564)))</formula>
    </cfRule>
  </conditionalFormatting>
  <conditionalFormatting sqref="J1232:J1233">
    <cfRule type="containsText" dxfId="364" priority="551" operator="containsText" text="DISABLED">
      <formula>NOT(ISERROR(SEARCH("DISABLED",J1232)))</formula>
    </cfRule>
    <cfRule type="containsText" dxfId="363" priority="552" operator="containsText" text="ENABLED">
      <formula>NOT(ISERROR(SEARCH("ENABLED",J1232)))</formula>
    </cfRule>
  </conditionalFormatting>
  <conditionalFormatting sqref="X1232:X1233">
    <cfRule type="notContainsBlanks" dxfId="362" priority="550">
      <formula>LEN(TRIM(X1232))&gt;0</formula>
    </cfRule>
  </conditionalFormatting>
  <conditionalFormatting sqref="I1232:I1233">
    <cfRule type="cellIs" dxfId="361" priority="549" operator="equal">
      <formula>"CAT_MENU"</formula>
    </cfRule>
  </conditionalFormatting>
  <conditionalFormatting sqref="K1232:K1233">
    <cfRule type="containsText" dxfId="360" priority="547" operator="containsText" text="DISABLED">
      <formula>NOT(ISERROR(SEARCH("DISABLED",K1232)))</formula>
    </cfRule>
    <cfRule type="containsText" dxfId="359" priority="548" operator="containsText" text="ENABLED">
      <formula>NOT(ISERROR(SEARCH("ENABLED",K1232)))</formula>
    </cfRule>
  </conditionalFormatting>
  <conditionalFormatting sqref="X1556">
    <cfRule type="notContainsBlanks" dxfId="358" priority="544">
      <formula>LEN(TRIM(X1556))&gt;0</formula>
    </cfRule>
  </conditionalFormatting>
  <conditionalFormatting sqref="I1556">
    <cfRule type="cellIs" dxfId="357" priority="543" operator="equal">
      <formula>"CAT_MENU"</formula>
    </cfRule>
  </conditionalFormatting>
  <conditionalFormatting sqref="J384:J399">
    <cfRule type="containsText" dxfId="356" priority="539" operator="containsText" text="DISABLED">
      <formula>NOT(ISERROR(SEARCH("DISABLED",J384)))</formula>
    </cfRule>
    <cfRule type="containsText" dxfId="355" priority="540" operator="containsText" text="ENABLED">
      <formula>NOT(ISERROR(SEARCH("ENABLED",J384)))</formula>
    </cfRule>
  </conditionalFormatting>
  <conditionalFormatting sqref="I384:I399">
    <cfRule type="cellIs" dxfId="354" priority="538" operator="equal">
      <formula>"CAT_MENU"</formula>
    </cfRule>
  </conditionalFormatting>
  <conditionalFormatting sqref="K384:K399">
    <cfRule type="containsText" dxfId="353" priority="536" operator="containsText" text="DISABLED">
      <formula>NOT(ISERROR(SEARCH("DISABLED",K384)))</formula>
    </cfRule>
    <cfRule type="containsText" dxfId="352" priority="537" operator="containsText" text="ENABLED">
      <formula>NOT(ISERROR(SEARCH("ENABLED",K384)))</formula>
    </cfRule>
  </conditionalFormatting>
  <conditionalFormatting sqref="X397">
    <cfRule type="notContainsBlanks" dxfId="351" priority="535">
      <formula>LEN(TRIM(X397))&gt;0</formula>
    </cfRule>
  </conditionalFormatting>
  <conditionalFormatting sqref="I400:I407">
    <cfRule type="cellIs" dxfId="350" priority="526" operator="equal">
      <formula>"CAT_MENU"</formula>
    </cfRule>
  </conditionalFormatting>
  <conditionalFormatting sqref="K400:K407">
    <cfRule type="containsText" dxfId="349" priority="524" operator="containsText" text="DISABLED">
      <formula>NOT(ISERROR(SEARCH("DISABLED",K400)))</formula>
    </cfRule>
    <cfRule type="containsText" dxfId="348" priority="525" operator="containsText" text="ENABLED">
      <formula>NOT(ISERROR(SEARCH("ENABLED",K400)))</formula>
    </cfRule>
  </conditionalFormatting>
  <conditionalFormatting sqref="X398:X407">
    <cfRule type="notContainsBlanks" dxfId="347" priority="527">
      <formula>LEN(TRIM(X398))&gt;0</formula>
    </cfRule>
  </conditionalFormatting>
  <conditionalFormatting sqref="K1433:K1439">
    <cfRule type="containsText" dxfId="346" priority="326" operator="containsText" text="DISABLED">
      <formula>NOT(ISERROR(SEARCH("DISABLED",K1433)))</formula>
    </cfRule>
    <cfRule type="containsText" dxfId="345" priority="327" operator="containsText" text="ENABLED">
      <formula>NOT(ISERROR(SEARCH("ENABLED",K1433)))</formula>
    </cfRule>
  </conditionalFormatting>
  <conditionalFormatting sqref="X398">
    <cfRule type="notContainsBlanks" dxfId="344" priority="523">
      <formula>LEN(TRIM(X398))&gt;0</formula>
    </cfRule>
  </conditionalFormatting>
  <conditionalFormatting sqref="X396">
    <cfRule type="notContainsBlanks" dxfId="343" priority="515">
      <formula>LEN(TRIM(X396))&gt;0</formula>
    </cfRule>
  </conditionalFormatting>
  <conditionalFormatting sqref="X396 X398">
    <cfRule type="notContainsBlanks" dxfId="342" priority="511">
      <formula>LEN(TRIM(X396))&gt;0</formula>
    </cfRule>
  </conditionalFormatting>
  <conditionalFormatting sqref="X398">
    <cfRule type="notContainsBlanks" dxfId="341" priority="505">
      <formula>LEN(TRIM(X398))&gt;0</formula>
    </cfRule>
  </conditionalFormatting>
  <conditionalFormatting sqref="X399">
    <cfRule type="notContainsBlanks" dxfId="340" priority="499">
      <formula>LEN(TRIM(X399))&gt;0</formula>
    </cfRule>
  </conditionalFormatting>
  <conditionalFormatting sqref="X397">
    <cfRule type="notContainsBlanks" dxfId="339" priority="491">
      <formula>LEN(TRIM(X397))&gt;0</formula>
    </cfRule>
  </conditionalFormatting>
  <conditionalFormatting sqref="X395">
    <cfRule type="notContainsBlanks" dxfId="338" priority="487">
      <formula>LEN(TRIM(X395))&gt;0</formula>
    </cfRule>
  </conditionalFormatting>
  <conditionalFormatting sqref="X395">
    <cfRule type="notContainsBlanks" dxfId="337" priority="481">
      <formula>LEN(TRIM(X395))&gt;0</formula>
    </cfRule>
  </conditionalFormatting>
  <conditionalFormatting sqref="X395">
    <cfRule type="notContainsBlanks" dxfId="336" priority="473">
      <formula>LEN(TRIM(X395))&gt;0</formula>
    </cfRule>
  </conditionalFormatting>
  <conditionalFormatting sqref="I525:I547">
    <cfRule type="cellIs" dxfId="335" priority="466" operator="equal">
      <formula>"CAT_MENU"</formula>
    </cfRule>
  </conditionalFormatting>
  <conditionalFormatting sqref="K525:K547">
    <cfRule type="containsText" dxfId="334" priority="464" operator="containsText" text="DISABLED">
      <formula>NOT(ISERROR(SEARCH("DISABLED",K525)))</formula>
    </cfRule>
    <cfRule type="containsText" dxfId="333" priority="465" operator="containsText" text="ENABLED">
      <formula>NOT(ISERROR(SEARCH("ENABLED",K525)))</formula>
    </cfRule>
  </conditionalFormatting>
  <conditionalFormatting sqref="X525:X547">
    <cfRule type="notContainsBlanks" dxfId="332" priority="467">
      <formula>LEN(TRIM(X525))&gt;0</formula>
    </cfRule>
  </conditionalFormatting>
  <conditionalFormatting sqref="J635">
    <cfRule type="containsText" dxfId="331" priority="462" operator="containsText" text="DISABLED">
      <formula>NOT(ISERROR(SEARCH("DISABLED",J635)))</formula>
    </cfRule>
    <cfRule type="containsText" dxfId="330" priority="463" operator="containsText" text="ENABLED">
      <formula>NOT(ISERROR(SEARCH("ENABLED",J635)))</formula>
    </cfRule>
  </conditionalFormatting>
  <conditionalFormatting sqref="X635">
    <cfRule type="notContainsBlanks" dxfId="329" priority="461">
      <formula>LEN(TRIM(X635))&gt;0</formula>
    </cfRule>
  </conditionalFormatting>
  <conditionalFormatting sqref="I635">
    <cfRule type="cellIs" dxfId="328" priority="460" operator="equal">
      <formula>"CAT_MENU"</formula>
    </cfRule>
  </conditionalFormatting>
  <conditionalFormatting sqref="K635">
    <cfRule type="containsText" dxfId="327" priority="458" operator="containsText" text="DISABLED">
      <formula>NOT(ISERROR(SEARCH("DISABLED",K635)))</formula>
    </cfRule>
    <cfRule type="containsText" dxfId="326" priority="459" operator="containsText" text="ENABLED">
      <formula>NOT(ISERROR(SEARCH("ENABLED",K635)))</formula>
    </cfRule>
  </conditionalFormatting>
  <conditionalFormatting sqref="J640">
    <cfRule type="containsText" dxfId="325" priority="456" operator="containsText" text="DISABLED">
      <formula>NOT(ISERROR(SEARCH("DISABLED",J640)))</formula>
    </cfRule>
    <cfRule type="containsText" dxfId="324" priority="457" operator="containsText" text="ENABLED">
      <formula>NOT(ISERROR(SEARCH("ENABLED",J640)))</formula>
    </cfRule>
  </conditionalFormatting>
  <conditionalFormatting sqref="X640">
    <cfRule type="notContainsBlanks" dxfId="323" priority="455">
      <formula>LEN(TRIM(X640))&gt;0</formula>
    </cfRule>
  </conditionalFormatting>
  <conditionalFormatting sqref="I640">
    <cfRule type="cellIs" dxfId="322" priority="454" operator="equal">
      <formula>"CAT_MENU"</formula>
    </cfRule>
  </conditionalFormatting>
  <conditionalFormatting sqref="K640">
    <cfRule type="containsText" dxfId="321" priority="452" operator="containsText" text="DISABLED">
      <formula>NOT(ISERROR(SEARCH("DISABLED",K640)))</formula>
    </cfRule>
    <cfRule type="containsText" dxfId="320" priority="453" operator="containsText" text="ENABLED">
      <formula>NOT(ISERROR(SEARCH("ENABLED",K640)))</formula>
    </cfRule>
  </conditionalFormatting>
  <conditionalFormatting sqref="J643">
    <cfRule type="containsText" dxfId="319" priority="450" operator="containsText" text="DISABLED">
      <formula>NOT(ISERROR(SEARCH("DISABLED",J643)))</formula>
    </cfRule>
    <cfRule type="containsText" dxfId="318" priority="451" operator="containsText" text="ENABLED">
      <formula>NOT(ISERROR(SEARCH("ENABLED",J643)))</formula>
    </cfRule>
  </conditionalFormatting>
  <conditionalFormatting sqref="X643">
    <cfRule type="notContainsBlanks" dxfId="317" priority="449">
      <formula>LEN(TRIM(X643))&gt;0</formula>
    </cfRule>
  </conditionalFormatting>
  <conditionalFormatting sqref="K643">
    <cfRule type="containsText" dxfId="316" priority="446" operator="containsText" text="DISABLED">
      <formula>NOT(ISERROR(SEARCH("DISABLED",K643)))</formula>
    </cfRule>
    <cfRule type="containsText" dxfId="315" priority="447" operator="containsText" text="ENABLED">
      <formula>NOT(ISERROR(SEARCH("ENABLED",K643)))</formula>
    </cfRule>
  </conditionalFormatting>
  <conditionalFormatting sqref="J646">
    <cfRule type="containsText" dxfId="314" priority="444" operator="containsText" text="DISABLED">
      <formula>NOT(ISERROR(SEARCH("DISABLED",J646)))</formula>
    </cfRule>
    <cfRule type="containsText" dxfId="313" priority="445" operator="containsText" text="ENABLED">
      <formula>NOT(ISERROR(SEARCH("ENABLED",J646)))</formula>
    </cfRule>
  </conditionalFormatting>
  <conditionalFormatting sqref="X646">
    <cfRule type="notContainsBlanks" dxfId="312" priority="443">
      <formula>LEN(TRIM(X646))&gt;0</formula>
    </cfRule>
  </conditionalFormatting>
  <conditionalFormatting sqref="I646">
    <cfRule type="cellIs" dxfId="311" priority="442" operator="equal">
      <formula>"CAT_MENU"</formula>
    </cfRule>
  </conditionalFormatting>
  <conditionalFormatting sqref="K646">
    <cfRule type="containsText" dxfId="310" priority="440" operator="containsText" text="DISABLED">
      <formula>NOT(ISERROR(SEARCH("DISABLED",K646)))</formula>
    </cfRule>
    <cfRule type="containsText" dxfId="309" priority="441" operator="containsText" text="ENABLED">
      <formula>NOT(ISERROR(SEARCH("ENABLED",K646)))</formula>
    </cfRule>
  </conditionalFormatting>
  <conditionalFormatting sqref="J647">
    <cfRule type="containsText" dxfId="308" priority="438" operator="containsText" text="DISABLED">
      <formula>NOT(ISERROR(SEARCH("DISABLED",J647)))</formula>
    </cfRule>
    <cfRule type="containsText" dxfId="307" priority="439" operator="containsText" text="ENABLED">
      <formula>NOT(ISERROR(SEARCH("ENABLED",J647)))</formula>
    </cfRule>
  </conditionalFormatting>
  <conditionalFormatting sqref="X647">
    <cfRule type="notContainsBlanks" dxfId="306" priority="437">
      <formula>LEN(TRIM(X647))&gt;0</formula>
    </cfRule>
  </conditionalFormatting>
  <conditionalFormatting sqref="I647">
    <cfRule type="cellIs" dxfId="305" priority="436" operator="equal">
      <formula>"CAT_MENU"</formula>
    </cfRule>
  </conditionalFormatting>
  <conditionalFormatting sqref="K647">
    <cfRule type="containsText" dxfId="304" priority="434" operator="containsText" text="DISABLED">
      <formula>NOT(ISERROR(SEARCH("DISABLED",K647)))</formula>
    </cfRule>
    <cfRule type="containsText" dxfId="303" priority="435" operator="containsText" text="ENABLED">
      <formula>NOT(ISERROR(SEARCH("ENABLED",K647)))</formula>
    </cfRule>
  </conditionalFormatting>
  <conditionalFormatting sqref="J655">
    <cfRule type="containsText" dxfId="302" priority="432" operator="containsText" text="DISABLED">
      <formula>NOT(ISERROR(SEARCH("DISABLED",J655)))</formula>
    </cfRule>
    <cfRule type="containsText" dxfId="301" priority="433" operator="containsText" text="ENABLED">
      <formula>NOT(ISERROR(SEARCH("ENABLED",J655)))</formula>
    </cfRule>
  </conditionalFormatting>
  <conditionalFormatting sqref="X655">
    <cfRule type="notContainsBlanks" dxfId="300" priority="431">
      <formula>LEN(TRIM(X655))&gt;0</formula>
    </cfRule>
  </conditionalFormatting>
  <conditionalFormatting sqref="I655">
    <cfRule type="cellIs" dxfId="299" priority="430" operator="equal">
      <formula>"CAT_MENU"</formula>
    </cfRule>
  </conditionalFormatting>
  <conditionalFormatting sqref="K655">
    <cfRule type="containsText" dxfId="298" priority="428" operator="containsText" text="DISABLED">
      <formula>NOT(ISERROR(SEARCH("DISABLED",K655)))</formula>
    </cfRule>
    <cfRule type="containsText" dxfId="297" priority="429" operator="containsText" text="ENABLED">
      <formula>NOT(ISERROR(SEARCH("ENABLED",K655)))</formula>
    </cfRule>
  </conditionalFormatting>
  <conditionalFormatting sqref="J659">
    <cfRule type="containsText" dxfId="296" priority="426" operator="containsText" text="DISABLED">
      <formula>NOT(ISERROR(SEARCH("DISABLED",J659)))</formula>
    </cfRule>
    <cfRule type="containsText" dxfId="295" priority="427" operator="containsText" text="ENABLED">
      <formula>NOT(ISERROR(SEARCH("ENABLED",J659)))</formula>
    </cfRule>
  </conditionalFormatting>
  <conditionalFormatting sqref="X659">
    <cfRule type="notContainsBlanks" dxfId="294" priority="425">
      <formula>LEN(TRIM(X659))&gt;0</formula>
    </cfRule>
  </conditionalFormatting>
  <conditionalFormatting sqref="I659">
    <cfRule type="cellIs" dxfId="293" priority="424" operator="equal">
      <formula>"CAT_MENU"</formula>
    </cfRule>
  </conditionalFormatting>
  <conditionalFormatting sqref="K659">
    <cfRule type="containsText" dxfId="292" priority="422" operator="containsText" text="DISABLED">
      <formula>NOT(ISERROR(SEARCH("DISABLED",K659)))</formula>
    </cfRule>
    <cfRule type="containsText" dxfId="291" priority="423" operator="containsText" text="ENABLED">
      <formula>NOT(ISERROR(SEARCH("ENABLED",K659)))</formula>
    </cfRule>
  </conditionalFormatting>
  <conditionalFormatting sqref="J662">
    <cfRule type="containsText" dxfId="290" priority="420" operator="containsText" text="DISABLED">
      <formula>NOT(ISERROR(SEARCH("DISABLED",J662)))</formula>
    </cfRule>
    <cfRule type="containsText" dxfId="289" priority="421" operator="containsText" text="ENABLED">
      <formula>NOT(ISERROR(SEARCH("ENABLED",J662)))</formula>
    </cfRule>
  </conditionalFormatting>
  <conditionalFormatting sqref="X662">
    <cfRule type="notContainsBlanks" dxfId="288" priority="419">
      <formula>LEN(TRIM(X662))&gt;0</formula>
    </cfRule>
  </conditionalFormatting>
  <conditionalFormatting sqref="I662">
    <cfRule type="cellIs" dxfId="287" priority="418" operator="equal">
      <formula>"CAT_MENU"</formula>
    </cfRule>
  </conditionalFormatting>
  <conditionalFormatting sqref="K662">
    <cfRule type="containsText" dxfId="286" priority="416" operator="containsText" text="DISABLED">
      <formula>NOT(ISERROR(SEARCH("DISABLED",K662)))</formula>
    </cfRule>
    <cfRule type="containsText" dxfId="285" priority="417" operator="containsText" text="ENABLED">
      <formula>NOT(ISERROR(SEARCH("ENABLED",K662)))</formula>
    </cfRule>
  </conditionalFormatting>
  <conditionalFormatting sqref="J664">
    <cfRule type="containsText" dxfId="284" priority="414" operator="containsText" text="DISABLED">
      <formula>NOT(ISERROR(SEARCH("DISABLED",J664)))</formula>
    </cfRule>
    <cfRule type="containsText" dxfId="283" priority="415" operator="containsText" text="ENABLED">
      <formula>NOT(ISERROR(SEARCH("ENABLED",J664)))</formula>
    </cfRule>
  </conditionalFormatting>
  <conditionalFormatting sqref="X664">
    <cfRule type="notContainsBlanks" dxfId="282" priority="413">
      <formula>LEN(TRIM(X664))&gt;0</formula>
    </cfRule>
  </conditionalFormatting>
  <conditionalFormatting sqref="I664">
    <cfRule type="cellIs" dxfId="281" priority="412" operator="equal">
      <formula>"CAT_MENU"</formula>
    </cfRule>
  </conditionalFormatting>
  <conditionalFormatting sqref="K664">
    <cfRule type="containsText" dxfId="280" priority="410" operator="containsText" text="DISABLED">
      <formula>NOT(ISERROR(SEARCH("DISABLED",K664)))</formula>
    </cfRule>
    <cfRule type="containsText" dxfId="279" priority="411" operator="containsText" text="ENABLED">
      <formula>NOT(ISERROR(SEARCH("ENABLED",K664)))</formula>
    </cfRule>
  </conditionalFormatting>
  <conditionalFormatting sqref="J669">
    <cfRule type="containsText" dxfId="278" priority="408" operator="containsText" text="DISABLED">
      <formula>NOT(ISERROR(SEARCH("DISABLED",J669)))</formula>
    </cfRule>
    <cfRule type="containsText" dxfId="277" priority="409" operator="containsText" text="ENABLED">
      <formula>NOT(ISERROR(SEARCH("ENABLED",J669)))</formula>
    </cfRule>
  </conditionalFormatting>
  <conditionalFormatting sqref="X669">
    <cfRule type="notContainsBlanks" dxfId="276" priority="407">
      <formula>LEN(TRIM(X669))&gt;0</formula>
    </cfRule>
  </conditionalFormatting>
  <conditionalFormatting sqref="I669">
    <cfRule type="cellIs" dxfId="275" priority="406" operator="equal">
      <formula>"CAT_MENU"</formula>
    </cfRule>
  </conditionalFormatting>
  <conditionalFormatting sqref="K669">
    <cfRule type="containsText" dxfId="274" priority="404" operator="containsText" text="DISABLED">
      <formula>NOT(ISERROR(SEARCH("DISABLED",K669)))</formula>
    </cfRule>
    <cfRule type="containsText" dxfId="273" priority="405" operator="containsText" text="ENABLED">
      <formula>NOT(ISERROR(SEARCH("ENABLED",K669)))</formula>
    </cfRule>
  </conditionalFormatting>
  <conditionalFormatting sqref="J706:J711">
    <cfRule type="containsText" dxfId="272" priority="402" operator="containsText" text="DISABLED">
      <formula>NOT(ISERROR(SEARCH("DISABLED",J706)))</formula>
    </cfRule>
    <cfRule type="containsText" dxfId="271" priority="403" operator="containsText" text="ENABLED">
      <formula>NOT(ISERROR(SEARCH("ENABLED",J706)))</formula>
    </cfRule>
  </conditionalFormatting>
  <conditionalFormatting sqref="X706:X711">
    <cfRule type="notContainsBlanks" dxfId="270" priority="401">
      <formula>LEN(TRIM(X706))&gt;0</formula>
    </cfRule>
  </conditionalFormatting>
  <conditionalFormatting sqref="I706:I711">
    <cfRule type="cellIs" dxfId="269" priority="400" operator="equal">
      <formula>"CAT_MENU"</formula>
    </cfRule>
  </conditionalFormatting>
  <conditionalFormatting sqref="K706:K711">
    <cfRule type="containsText" dxfId="268" priority="398" operator="containsText" text="DISABLED">
      <formula>NOT(ISERROR(SEARCH("DISABLED",K706)))</formula>
    </cfRule>
    <cfRule type="containsText" dxfId="267" priority="399" operator="containsText" text="ENABLED">
      <formula>NOT(ISERROR(SEARCH("ENABLED",K706)))</formula>
    </cfRule>
  </conditionalFormatting>
  <conditionalFormatting sqref="J735">
    <cfRule type="containsText" dxfId="266" priority="396" operator="containsText" text="DISABLED">
      <formula>NOT(ISERROR(SEARCH("DISABLED",J735)))</formula>
    </cfRule>
    <cfRule type="containsText" dxfId="265" priority="397" operator="containsText" text="ENABLED">
      <formula>NOT(ISERROR(SEARCH("ENABLED",J735)))</formula>
    </cfRule>
  </conditionalFormatting>
  <conditionalFormatting sqref="X735">
    <cfRule type="notContainsBlanks" dxfId="264" priority="395">
      <formula>LEN(TRIM(X735))&gt;0</formula>
    </cfRule>
  </conditionalFormatting>
  <conditionalFormatting sqref="I735">
    <cfRule type="cellIs" dxfId="263" priority="394" operator="equal">
      <formula>"CAT_MENU"</formula>
    </cfRule>
  </conditionalFormatting>
  <conditionalFormatting sqref="K735">
    <cfRule type="containsText" dxfId="262" priority="392" operator="containsText" text="DISABLED">
      <formula>NOT(ISERROR(SEARCH("DISABLED",K735)))</formula>
    </cfRule>
    <cfRule type="containsText" dxfId="261" priority="393" operator="containsText" text="ENABLED">
      <formula>NOT(ISERROR(SEARCH("ENABLED",K735)))</formula>
    </cfRule>
  </conditionalFormatting>
  <conditionalFormatting sqref="J760:J761">
    <cfRule type="containsText" dxfId="260" priority="390" operator="containsText" text="DISABLED">
      <formula>NOT(ISERROR(SEARCH("DISABLED",J760)))</formula>
    </cfRule>
    <cfRule type="containsText" dxfId="259" priority="391" operator="containsText" text="ENABLED">
      <formula>NOT(ISERROR(SEARCH("ENABLED",J760)))</formula>
    </cfRule>
  </conditionalFormatting>
  <conditionalFormatting sqref="X760:X761">
    <cfRule type="notContainsBlanks" dxfId="258" priority="389">
      <formula>LEN(TRIM(X760))&gt;0</formula>
    </cfRule>
  </conditionalFormatting>
  <conditionalFormatting sqref="I760:I761">
    <cfRule type="cellIs" dxfId="257" priority="388" operator="equal">
      <formula>"CAT_MENU"</formula>
    </cfRule>
  </conditionalFormatting>
  <conditionalFormatting sqref="K760:K761">
    <cfRule type="containsText" dxfId="256" priority="386" operator="containsText" text="DISABLED">
      <formula>NOT(ISERROR(SEARCH("DISABLED",K760)))</formula>
    </cfRule>
    <cfRule type="containsText" dxfId="255" priority="387" operator="containsText" text="ENABLED">
      <formula>NOT(ISERROR(SEARCH("ENABLED",K760)))</formula>
    </cfRule>
  </conditionalFormatting>
  <conditionalFormatting sqref="J777:J779">
    <cfRule type="containsText" dxfId="254" priority="384" operator="containsText" text="DISABLED">
      <formula>NOT(ISERROR(SEARCH("DISABLED",J777)))</formula>
    </cfRule>
    <cfRule type="containsText" dxfId="253" priority="385" operator="containsText" text="ENABLED">
      <formula>NOT(ISERROR(SEARCH("ENABLED",J777)))</formula>
    </cfRule>
  </conditionalFormatting>
  <conditionalFormatting sqref="X777:X779">
    <cfRule type="notContainsBlanks" dxfId="252" priority="383">
      <formula>LEN(TRIM(X777))&gt;0</formula>
    </cfRule>
  </conditionalFormatting>
  <conditionalFormatting sqref="I777:I779">
    <cfRule type="cellIs" dxfId="251" priority="382" operator="equal">
      <formula>"CAT_MENU"</formula>
    </cfRule>
  </conditionalFormatting>
  <conditionalFormatting sqref="K777:K779">
    <cfRule type="containsText" dxfId="250" priority="380" operator="containsText" text="DISABLED">
      <formula>NOT(ISERROR(SEARCH("DISABLED",K777)))</formula>
    </cfRule>
    <cfRule type="containsText" dxfId="249" priority="381" operator="containsText" text="ENABLED">
      <formula>NOT(ISERROR(SEARCH("ENABLED",K777)))</formula>
    </cfRule>
  </conditionalFormatting>
  <conditionalFormatting sqref="J786:J791">
    <cfRule type="containsText" dxfId="248" priority="378" operator="containsText" text="DISABLED">
      <formula>NOT(ISERROR(SEARCH("DISABLED",J786)))</formula>
    </cfRule>
    <cfRule type="containsText" dxfId="247" priority="379" operator="containsText" text="ENABLED">
      <formula>NOT(ISERROR(SEARCH("ENABLED",J786)))</formula>
    </cfRule>
  </conditionalFormatting>
  <conditionalFormatting sqref="X786:X791">
    <cfRule type="notContainsBlanks" dxfId="246" priority="377">
      <formula>LEN(TRIM(X786))&gt;0</formula>
    </cfRule>
  </conditionalFormatting>
  <conditionalFormatting sqref="I786:I791">
    <cfRule type="cellIs" dxfId="245" priority="376" operator="equal">
      <formula>"CAT_MENU"</formula>
    </cfRule>
  </conditionalFormatting>
  <conditionalFormatting sqref="K786:K791">
    <cfRule type="containsText" dxfId="244" priority="374" operator="containsText" text="DISABLED">
      <formula>NOT(ISERROR(SEARCH("DISABLED",K786)))</formula>
    </cfRule>
    <cfRule type="containsText" dxfId="243" priority="375" operator="containsText" text="ENABLED">
      <formula>NOT(ISERROR(SEARCH("ENABLED",K786)))</formula>
    </cfRule>
  </conditionalFormatting>
  <conditionalFormatting sqref="J866:J871">
    <cfRule type="containsText" dxfId="242" priority="372" operator="containsText" text="DISABLED">
      <formula>NOT(ISERROR(SEARCH("DISABLED",J866)))</formula>
    </cfRule>
    <cfRule type="containsText" dxfId="241" priority="373" operator="containsText" text="ENABLED">
      <formula>NOT(ISERROR(SEARCH("ENABLED",J866)))</formula>
    </cfRule>
  </conditionalFormatting>
  <conditionalFormatting sqref="X866:X871">
    <cfRule type="notContainsBlanks" dxfId="240" priority="371">
      <formula>LEN(TRIM(X866))&gt;0</formula>
    </cfRule>
  </conditionalFormatting>
  <conditionalFormatting sqref="I866:I871">
    <cfRule type="cellIs" dxfId="239" priority="370" operator="equal">
      <formula>"CAT_MENU"</formula>
    </cfRule>
  </conditionalFormatting>
  <conditionalFormatting sqref="K866:K871">
    <cfRule type="containsText" dxfId="238" priority="368" operator="containsText" text="DISABLED">
      <formula>NOT(ISERROR(SEARCH("DISABLED",K866)))</formula>
    </cfRule>
    <cfRule type="containsText" dxfId="237" priority="369" operator="containsText" text="ENABLED">
      <formula>NOT(ISERROR(SEARCH("ENABLED",K866)))</formula>
    </cfRule>
  </conditionalFormatting>
  <conditionalFormatting sqref="J988">
    <cfRule type="containsText" dxfId="236" priority="366" operator="containsText" text="DISABLED">
      <formula>NOT(ISERROR(SEARCH("DISABLED",J988)))</formula>
    </cfRule>
    <cfRule type="containsText" dxfId="235" priority="367" operator="containsText" text="ENABLED">
      <formula>NOT(ISERROR(SEARCH("ENABLED",J988)))</formula>
    </cfRule>
  </conditionalFormatting>
  <conditionalFormatting sqref="X988">
    <cfRule type="notContainsBlanks" dxfId="234" priority="365">
      <formula>LEN(TRIM(X988))&gt;0</formula>
    </cfRule>
  </conditionalFormatting>
  <conditionalFormatting sqref="I988">
    <cfRule type="cellIs" dxfId="233" priority="364" operator="equal">
      <formula>"CAT_MENU"</formula>
    </cfRule>
  </conditionalFormatting>
  <conditionalFormatting sqref="K988">
    <cfRule type="containsText" dxfId="232" priority="362" operator="containsText" text="DISABLED">
      <formula>NOT(ISERROR(SEARCH("DISABLED",K988)))</formula>
    </cfRule>
    <cfRule type="containsText" dxfId="231" priority="363" operator="containsText" text="ENABLED">
      <formula>NOT(ISERROR(SEARCH("ENABLED",K988)))</formula>
    </cfRule>
  </conditionalFormatting>
  <conditionalFormatting sqref="J1092:J1093">
    <cfRule type="containsText" dxfId="230" priority="360" operator="containsText" text="DISABLED">
      <formula>NOT(ISERROR(SEARCH("DISABLED",J1092)))</formula>
    </cfRule>
    <cfRule type="containsText" dxfId="229" priority="361" operator="containsText" text="ENABLED">
      <formula>NOT(ISERROR(SEARCH("ENABLED",J1092)))</formula>
    </cfRule>
  </conditionalFormatting>
  <conditionalFormatting sqref="X1092:X1093">
    <cfRule type="notContainsBlanks" dxfId="228" priority="359">
      <formula>LEN(TRIM(X1092))&gt;0</formula>
    </cfRule>
  </conditionalFormatting>
  <conditionalFormatting sqref="I1092:I1093">
    <cfRule type="cellIs" dxfId="227" priority="358" operator="equal">
      <formula>"CAT_MENU"</formula>
    </cfRule>
  </conditionalFormatting>
  <conditionalFormatting sqref="K1092:K1093">
    <cfRule type="containsText" dxfId="226" priority="356" operator="containsText" text="DISABLED">
      <formula>NOT(ISERROR(SEARCH("DISABLED",K1092)))</formula>
    </cfRule>
    <cfRule type="containsText" dxfId="225" priority="357" operator="containsText" text="ENABLED">
      <formula>NOT(ISERROR(SEARCH("ENABLED",K1092)))</formula>
    </cfRule>
  </conditionalFormatting>
  <conditionalFormatting sqref="J1095:J1096">
    <cfRule type="containsText" dxfId="224" priority="354" operator="containsText" text="DISABLED">
      <formula>NOT(ISERROR(SEARCH("DISABLED",J1095)))</formula>
    </cfRule>
    <cfRule type="containsText" dxfId="223" priority="355" operator="containsText" text="ENABLED">
      <formula>NOT(ISERROR(SEARCH("ENABLED",J1095)))</formula>
    </cfRule>
  </conditionalFormatting>
  <conditionalFormatting sqref="X1095:X1096">
    <cfRule type="notContainsBlanks" dxfId="222" priority="353">
      <formula>LEN(TRIM(X1095))&gt;0</formula>
    </cfRule>
  </conditionalFormatting>
  <conditionalFormatting sqref="I1095:I1096">
    <cfRule type="cellIs" dxfId="221" priority="352" operator="equal">
      <formula>"CAT_MENU"</formula>
    </cfRule>
  </conditionalFormatting>
  <conditionalFormatting sqref="K1095:K1096">
    <cfRule type="containsText" dxfId="220" priority="350" operator="containsText" text="DISABLED">
      <formula>NOT(ISERROR(SEARCH("DISABLED",K1095)))</formula>
    </cfRule>
    <cfRule type="containsText" dxfId="219" priority="351" operator="containsText" text="ENABLED">
      <formula>NOT(ISERROR(SEARCH("ENABLED",K1095)))</formula>
    </cfRule>
  </conditionalFormatting>
  <conditionalFormatting sqref="J1189:J1198">
    <cfRule type="containsText" dxfId="218" priority="348" operator="containsText" text="DISABLED">
      <formula>NOT(ISERROR(SEARCH("DISABLED",J1189)))</formula>
    </cfRule>
    <cfRule type="containsText" dxfId="217" priority="349" operator="containsText" text="ENABLED">
      <formula>NOT(ISERROR(SEARCH("ENABLED",J1189)))</formula>
    </cfRule>
  </conditionalFormatting>
  <conditionalFormatting sqref="X1189:X1198">
    <cfRule type="notContainsBlanks" dxfId="216" priority="347">
      <formula>LEN(TRIM(X1189))&gt;0</formula>
    </cfRule>
  </conditionalFormatting>
  <conditionalFormatting sqref="I1189:I1198">
    <cfRule type="cellIs" dxfId="215" priority="346" operator="equal">
      <formula>"CAT_MENU"</formula>
    </cfRule>
  </conditionalFormatting>
  <conditionalFormatting sqref="K1189:K1198">
    <cfRule type="containsText" dxfId="214" priority="344" operator="containsText" text="DISABLED">
      <formula>NOT(ISERROR(SEARCH("DISABLED",K1189)))</formula>
    </cfRule>
    <cfRule type="containsText" dxfId="213" priority="345" operator="containsText" text="ENABLED">
      <formula>NOT(ISERROR(SEARCH("ENABLED",K1189)))</formula>
    </cfRule>
  </conditionalFormatting>
  <conditionalFormatting sqref="J1307:J1326">
    <cfRule type="containsText" dxfId="212" priority="342" operator="containsText" text="DISABLED">
      <formula>NOT(ISERROR(SEARCH("DISABLED",J1307)))</formula>
    </cfRule>
    <cfRule type="containsText" dxfId="211" priority="343" operator="containsText" text="ENABLED">
      <formula>NOT(ISERROR(SEARCH("ENABLED",J1307)))</formula>
    </cfRule>
  </conditionalFormatting>
  <conditionalFormatting sqref="X1307:X1326">
    <cfRule type="notContainsBlanks" dxfId="210" priority="341">
      <formula>LEN(TRIM(X1307))&gt;0</formula>
    </cfRule>
  </conditionalFormatting>
  <conditionalFormatting sqref="I1307:I1326">
    <cfRule type="cellIs" dxfId="209" priority="340" operator="equal">
      <formula>"CAT_MENU"</formula>
    </cfRule>
  </conditionalFormatting>
  <conditionalFormatting sqref="K1307:K1326">
    <cfRule type="containsText" dxfId="208" priority="338" operator="containsText" text="DISABLED">
      <formula>NOT(ISERROR(SEARCH("DISABLED",K1307)))</formula>
    </cfRule>
    <cfRule type="containsText" dxfId="207" priority="339" operator="containsText" text="ENABLED">
      <formula>NOT(ISERROR(SEARCH("ENABLED",K1307)))</formula>
    </cfRule>
  </conditionalFormatting>
  <conditionalFormatting sqref="X1341:X1345">
    <cfRule type="notContainsBlanks" dxfId="206" priority="335">
      <formula>LEN(TRIM(X1341))&gt;0</formula>
    </cfRule>
  </conditionalFormatting>
  <conditionalFormatting sqref="I1341:I1345">
    <cfRule type="cellIs" dxfId="205" priority="334" operator="equal">
      <formula>"CAT_MENU"</formula>
    </cfRule>
  </conditionalFormatting>
  <conditionalFormatting sqref="K1341:K1345">
    <cfRule type="containsText" dxfId="204" priority="332" operator="containsText" text="DISABLED">
      <formula>NOT(ISERROR(SEARCH("DISABLED",K1341)))</formula>
    </cfRule>
    <cfRule type="containsText" dxfId="203" priority="333" operator="containsText" text="ENABLED">
      <formula>NOT(ISERROR(SEARCH("ENABLED",K1341)))</formula>
    </cfRule>
  </conditionalFormatting>
  <conditionalFormatting sqref="J1433:J1439">
    <cfRule type="containsText" dxfId="202" priority="330" operator="containsText" text="DISABLED">
      <formula>NOT(ISERROR(SEARCH("DISABLED",J1433)))</formula>
    </cfRule>
    <cfRule type="containsText" dxfId="201" priority="331" operator="containsText" text="ENABLED">
      <formula>NOT(ISERROR(SEARCH("ENABLED",J1433)))</formula>
    </cfRule>
  </conditionalFormatting>
  <conditionalFormatting sqref="X1433:X1439">
    <cfRule type="notContainsBlanks" dxfId="200" priority="329">
      <formula>LEN(TRIM(X1433))&gt;0</formula>
    </cfRule>
  </conditionalFormatting>
  <conditionalFormatting sqref="I1433:I1439">
    <cfRule type="cellIs" dxfId="199" priority="328" operator="equal">
      <formula>"CAT_MENU"</formula>
    </cfRule>
  </conditionalFormatting>
  <conditionalFormatting sqref="X476:X480">
    <cfRule type="notContainsBlanks" dxfId="198" priority="317">
      <formula>LEN(TRIM(X476))&gt;0</formula>
    </cfRule>
  </conditionalFormatting>
  <conditionalFormatting sqref="I476:I480">
    <cfRule type="cellIs" dxfId="197" priority="316" operator="equal">
      <formula>"CAT_MENU"</formula>
    </cfRule>
  </conditionalFormatting>
  <conditionalFormatting sqref="K476:K480">
    <cfRule type="containsText" dxfId="196" priority="314" operator="containsText" text="DISABLED">
      <formula>NOT(ISERROR(SEARCH("DISABLED",K476)))</formula>
    </cfRule>
    <cfRule type="containsText" dxfId="195" priority="315" operator="containsText" text="ENABLED">
      <formula>NOT(ISERROR(SEARCH("ENABLED",K476)))</formula>
    </cfRule>
  </conditionalFormatting>
  <conditionalFormatting sqref="I643">
    <cfRule type="cellIs" dxfId="194" priority="313" operator="equal">
      <formula>"CAT_MENU"</formula>
    </cfRule>
  </conditionalFormatting>
  <conditionalFormatting sqref="K1556">
    <cfRule type="containsText" dxfId="193" priority="311" operator="containsText" text="DISABLED">
      <formula>NOT(ISERROR(SEARCH("DISABLED",K1556)))</formula>
    </cfRule>
    <cfRule type="containsText" dxfId="192" priority="312" operator="containsText" text="ENABLED">
      <formula>NOT(ISERROR(SEARCH("ENABLED",K1556)))</formula>
    </cfRule>
  </conditionalFormatting>
  <conditionalFormatting sqref="X1779">
    <cfRule type="notContainsBlanks" dxfId="191" priority="308">
      <formula>LEN(TRIM(X1779))&gt;0</formula>
    </cfRule>
  </conditionalFormatting>
  <conditionalFormatting sqref="I1779">
    <cfRule type="cellIs" dxfId="190" priority="307" operator="equal">
      <formula>"CAT_MENU"</formula>
    </cfRule>
  </conditionalFormatting>
  <conditionalFormatting sqref="K1779">
    <cfRule type="containsText" dxfId="189" priority="303" operator="containsText" text="DISABLED">
      <formula>NOT(ISERROR(SEARCH("DISABLED",K1779)))</formula>
    </cfRule>
    <cfRule type="containsText" dxfId="188" priority="304" operator="containsText" text="ENABLED">
      <formula>NOT(ISERROR(SEARCH("ENABLED",K1779)))</formula>
    </cfRule>
  </conditionalFormatting>
  <conditionalFormatting sqref="X2235">
    <cfRule type="notContainsBlanks" dxfId="187" priority="289">
      <formula>LEN(TRIM(X2235))&gt;0</formula>
    </cfRule>
  </conditionalFormatting>
  <conditionalFormatting sqref="X2235">
    <cfRule type="notContainsBlanks" dxfId="186" priority="286">
      <formula>LEN(TRIM(X2235))&gt;0</formula>
    </cfRule>
  </conditionalFormatting>
  <conditionalFormatting sqref="I2235">
    <cfRule type="cellIs" dxfId="185" priority="285" operator="equal">
      <formula>"CAT_MENU"</formula>
    </cfRule>
  </conditionalFormatting>
  <conditionalFormatting sqref="K2235">
    <cfRule type="containsText" dxfId="184" priority="283" operator="containsText" text="DISABLED">
      <formula>NOT(ISERROR(SEARCH("DISABLED",K2235)))</formula>
    </cfRule>
    <cfRule type="containsText" dxfId="183" priority="284" operator="containsText" text="ENABLED">
      <formula>NOT(ISERROR(SEARCH("ENABLED",K2235)))</formula>
    </cfRule>
  </conditionalFormatting>
  <conditionalFormatting sqref="X2236">
    <cfRule type="notContainsBlanks" dxfId="182" priority="280">
      <formula>LEN(TRIM(X2236))&gt;0</formula>
    </cfRule>
  </conditionalFormatting>
  <conditionalFormatting sqref="X2236">
    <cfRule type="notContainsBlanks" dxfId="181" priority="277">
      <formula>LEN(TRIM(X2236))&gt;0</formula>
    </cfRule>
  </conditionalFormatting>
  <conditionalFormatting sqref="I2236">
    <cfRule type="cellIs" dxfId="180" priority="276" operator="equal">
      <formula>"CAT_MENU"</formula>
    </cfRule>
  </conditionalFormatting>
  <conditionalFormatting sqref="K2236">
    <cfRule type="containsText" dxfId="179" priority="274" operator="containsText" text="DISABLED">
      <formula>NOT(ISERROR(SEARCH("DISABLED",K2236)))</formula>
    </cfRule>
    <cfRule type="containsText" dxfId="178" priority="275" operator="containsText" text="ENABLED">
      <formula>NOT(ISERROR(SEARCH("ENABLED",K2236)))</formula>
    </cfRule>
  </conditionalFormatting>
  <conditionalFormatting sqref="J2253">
    <cfRule type="containsText" dxfId="177" priority="264" operator="containsText" text="DISABLED">
      <formula>NOT(ISERROR(SEARCH("DISABLED",J2253)))</formula>
    </cfRule>
    <cfRule type="containsText" dxfId="176" priority="265" operator="containsText" text="ENABLED">
      <formula>NOT(ISERROR(SEARCH("ENABLED",J2253)))</formula>
    </cfRule>
  </conditionalFormatting>
  <conditionalFormatting sqref="X2253">
    <cfRule type="notContainsBlanks" dxfId="175" priority="263">
      <formula>LEN(TRIM(X2253))&gt;0</formula>
    </cfRule>
  </conditionalFormatting>
  <conditionalFormatting sqref="I2253">
    <cfRule type="cellIs" dxfId="174" priority="262" operator="equal">
      <formula>"CAT_MENU"</formula>
    </cfRule>
  </conditionalFormatting>
  <conditionalFormatting sqref="K2253">
    <cfRule type="containsText" dxfId="173" priority="260" operator="containsText" text="DISABLED">
      <formula>NOT(ISERROR(SEARCH("DISABLED",K2253)))</formula>
    </cfRule>
    <cfRule type="containsText" dxfId="172" priority="261" operator="containsText" text="ENABLED">
      <formula>NOT(ISERROR(SEARCH("ENABLED",K2253)))</formula>
    </cfRule>
  </conditionalFormatting>
  <conditionalFormatting sqref="J2254">
    <cfRule type="containsText" dxfId="171" priority="258" operator="containsText" text="DISABLED">
      <formula>NOT(ISERROR(SEARCH("DISABLED",J2254)))</formula>
    </cfRule>
    <cfRule type="containsText" dxfId="170" priority="259" operator="containsText" text="ENABLED">
      <formula>NOT(ISERROR(SEARCH("ENABLED",J2254)))</formula>
    </cfRule>
  </conditionalFormatting>
  <conditionalFormatting sqref="X2254">
    <cfRule type="notContainsBlanks" dxfId="169" priority="257">
      <formula>LEN(TRIM(X2254))&gt;0</formula>
    </cfRule>
  </conditionalFormatting>
  <conditionalFormatting sqref="I2254">
    <cfRule type="cellIs" dxfId="168" priority="256" operator="equal">
      <formula>"CAT_MENU"</formula>
    </cfRule>
  </conditionalFormatting>
  <conditionalFormatting sqref="K2254">
    <cfRule type="containsText" dxfId="167" priority="254" operator="containsText" text="DISABLED">
      <formula>NOT(ISERROR(SEARCH("DISABLED",K2254)))</formula>
    </cfRule>
    <cfRule type="containsText" dxfId="166" priority="255" operator="containsText" text="ENABLED">
      <formula>NOT(ISERROR(SEARCH("ENABLED",K2254)))</formula>
    </cfRule>
  </conditionalFormatting>
  <conditionalFormatting sqref="AA2265:AA1048576">
    <cfRule type="cellIs" dxfId="165" priority="246" operator="greaterThan">
      <formula>0</formula>
    </cfRule>
  </conditionalFormatting>
  <conditionalFormatting sqref="AA2">
    <cfRule type="cellIs" dxfId="164" priority="245" operator="greaterThan">
      <formula>0</formula>
    </cfRule>
  </conditionalFormatting>
  <conditionalFormatting sqref="AA1:AA1492 AA1920:AA1966 AA1968:AA2254 AA1797:AA1897 AA1510:AA1795 AA1494:AA1508 AA1899:AA1908 AA1911 AA1914:AA1917 AA2258:AA1048576">
    <cfRule type="notContainsText" dxfId="163" priority="244" operator="notContains" text="//">
      <formula>ISERROR(SEARCH("//",AA1))</formula>
    </cfRule>
  </conditionalFormatting>
  <conditionalFormatting sqref="Q2265:Q1048576">
    <cfRule type="cellIs" dxfId="162" priority="243" operator="greaterThan">
      <formula>0</formula>
    </cfRule>
  </conditionalFormatting>
  <conditionalFormatting sqref="Q2">
    <cfRule type="cellIs" dxfId="161" priority="242" operator="greaterThan">
      <formula>0</formula>
    </cfRule>
  </conditionalFormatting>
  <conditionalFormatting sqref="I1724">
    <cfRule type="cellIs" dxfId="160" priority="239" operator="equal">
      <formula>"CAT_MENU"</formula>
    </cfRule>
  </conditionalFormatting>
  <conditionalFormatting sqref="J1918:K1919">
    <cfRule type="containsText" dxfId="159" priority="231" operator="containsText" text="DISABLED">
      <formula>NOT(ISERROR(SEARCH("DISABLED",J1918)))</formula>
    </cfRule>
    <cfRule type="containsText" dxfId="158" priority="232" operator="containsText" text="ENABLED">
      <formula>NOT(ISERROR(SEARCH("ENABLED",J1918)))</formula>
    </cfRule>
  </conditionalFormatting>
  <conditionalFormatting sqref="X1918:X1919">
    <cfRule type="notContainsBlanks" dxfId="157" priority="230">
      <formula>LEN(TRIM(X1918))&gt;0</formula>
    </cfRule>
  </conditionalFormatting>
  <conditionalFormatting sqref="I1918:I1919">
    <cfRule type="cellIs" dxfId="156" priority="229" operator="equal">
      <formula>"CAT_MENU"</formula>
    </cfRule>
  </conditionalFormatting>
  <conditionalFormatting sqref="AA1918:AA1919">
    <cfRule type="notContainsText" dxfId="155" priority="228" operator="notContains" text="//">
      <formula>ISERROR(SEARCH("//",AA1918))</formula>
    </cfRule>
  </conditionalFormatting>
  <conditionalFormatting sqref="J1967">
    <cfRule type="containsText" dxfId="154" priority="226" operator="containsText" text="DISABLED">
      <formula>NOT(ISERROR(SEARCH("DISABLED",J1967)))</formula>
    </cfRule>
    <cfRule type="containsText" dxfId="153" priority="227" operator="containsText" text="ENABLED">
      <formula>NOT(ISERROR(SEARCH("ENABLED",J1967)))</formula>
    </cfRule>
  </conditionalFormatting>
  <conditionalFormatting sqref="X1967">
    <cfRule type="notContainsBlanks" dxfId="152" priority="225">
      <formula>LEN(TRIM(X1967))&gt;0</formula>
    </cfRule>
  </conditionalFormatting>
  <conditionalFormatting sqref="I1967">
    <cfRule type="cellIs" dxfId="151" priority="224" operator="equal">
      <formula>"CAT_MENU"</formula>
    </cfRule>
  </conditionalFormatting>
  <conditionalFormatting sqref="K1967">
    <cfRule type="containsText" dxfId="150" priority="222" operator="containsText" text="DISABLED">
      <formula>NOT(ISERROR(SEARCH("DISABLED",K1967)))</formula>
    </cfRule>
    <cfRule type="containsText" dxfId="149" priority="223" operator="containsText" text="ENABLED">
      <formula>NOT(ISERROR(SEARCH("ENABLED",K1967)))</formula>
    </cfRule>
  </conditionalFormatting>
  <conditionalFormatting sqref="AA1967">
    <cfRule type="notContainsText" dxfId="148" priority="221" operator="notContains" text="//">
      <formula>ISERROR(SEARCH("//",AA1967))</formula>
    </cfRule>
  </conditionalFormatting>
  <conditionalFormatting sqref="K1509">
    <cfRule type="containsText" dxfId="147" priority="210" operator="containsText" text="DISABLED">
      <formula>NOT(ISERROR(SEARCH("DISABLED",K1509)))</formula>
    </cfRule>
    <cfRule type="containsText" dxfId="146" priority="211" operator="containsText" text="ENABLED">
      <formula>NOT(ISERROR(SEARCH("ENABLED",K1509)))</formula>
    </cfRule>
  </conditionalFormatting>
  <conditionalFormatting sqref="X1509">
    <cfRule type="notContainsBlanks" dxfId="145" priority="209">
      <formula>LEN(TRIM(X1509))&gt;0</formula>
    </cfRule>
  </conditionalFormatting>
  <conditionalFormatting sqref="I1509">
    <cfRule type="cellIs" dxfId="144" priority="208" operator="equal">
      <formula>"CAT_MENU"</formula>
    </cfRule>
  </conditionalFormatting>
  <conditionalFormatting sqref="AA1509">
    <cfRule type="notContainsText" dxfId="143" priority="207" operator="notContains" text="//">
      <formula>ISERROR(SEARCH("//",AA1509))</formula>
    </cfRule>
  </conditionalFormatting>
  <conditionalFormatting sqref="K1493">
    <cfRule type="containsText" dxfId="142" priority="205" operator="containsText" text="DISABLED">
      <formula>NOT(ISERROR(SEARCH("DISABLED",K1493)))</formula>
    </cfRule>
    <cfRule type="containsText" dxfId="141" priority="206" operator="containsText" text="ENABLED">
      <formula>NOT(ISERROR(SEARCH("ENABLED",K1493)))</formula>
    </cfRule>
  </conditionalFormatting>
  <conditionalFormatting sqref="X1493">
    <cfRule type="notContainsBlanks" dxfId="140" priority="204">
      <formula>LEN(TRIM(X1493))&gt;0</formula>
    </cfRule>
  </conditionalFormatting>
  <conditionalFormatting sqref="I1493">
    <cfRule type="cellIs" dxfId="139" priority="203" operator="equal">
      <formula>"CAT_MENU"</formula>
    </cfRule>
  </conditionalFormatting>
  <conditionalFormatting sqref="AA1493">
    <cfRule type="notContainsText" dxfId="138" priority="202" operator="notContains" text="//">
      <formula>ISERROR(SEARCH("//",AA1493))</formula>
    </cfRule>
  </conditionalFormatting>
  <conditionalFormatting sqref="X1796">
    <cfRule type="notContainsBlanks" dxfId="130" priority="178">
      <formula>LEN(TRIM(X1796))&gt;0</formula>
    </cfRule>
  </conditionalFormatting>
  <conditionalFormatting sqref="I1796">
    <cfRule type="cellIs" dxfId="129" priority="177" operator="equal">
      <formula>"CAT_MENU"</formula>
    </cfRule>
  </conditionalFormatting>
  <conditionalFormatting sqref="K1796">
    <cfRule type="containsText" dxfId="128" priority="175" operator="containsText" text="DISABLED">
      <formula>NOT(ISERROR(SEARCH("DISABLED",K1796)))</formula>
    </cfRule>
    <cfRule type="containsText" dxfId="127" priority="176" operator="containsText" text="ENABLED">
      <formula>NOT(ISERROR(SEARCH("ENABLED",K1796)))</formula>
    </cfRule>
  </conditionalFormatting>
  <conditionalFormatting sqref="AA1796">
    <cfRule type="notContainsText" dxfId="126" priority="174" operator="notContains" text="//">
      <formula>ISERROR(SEARCH("//",AA1796))</formula>
    </cfRule>
  </conditionalFormatting>
  <conditionalFormatting sqref="J1909:K1909">
    <cfRule type="containsText" dxfId="125" priority="172" operator="containsText" text="DISABLED">
      <formula>NOT(ISERROR(SEARCH("DISABLED",J1909)))</formula>
    </cfRule>
    <cfRule type="containsText" dxfId="124" priority="173" operator="containsText" text="ENABLED">
      <formula>NOT(ISERROR(SEARCH("ENABLED",J1909)))</formula>
    </cfRule>
  </conditionalFormatting>
  <conditionalFormatting sqref="X1909">
    <cfRule type="notContainsBlanks" dxfId="123" priority="171">
      <formula>LEN(TRIM(X1909))&gt;0</formula>
    </cfRule>
  </conditionalFormatting>
  <conditionalFormatting sqref="I1909">
    <cfRule type="cellIs" dxfId="122" priority="170" operator="equal">
      <formula>"CAT_MENU"</formula>
    </cfRule>
  </conditionalFormatting>
  <conditionalFormatting sqref="AA1909">
    <cfRule type="notContainsText" dxfId="121" priority="169" operator="notContains" text="//">
      <formula>ISERROR(SEARCH("//",AA1909))</formula>
    </cfRule>
  </conditionalFormatting>
  <conditionalFormatting sqref="J1910:K1910">
    <cfRule type="containsText" dxfId="120" priority="167" operator="containsText" text="DISABLED">
      <formula>NOT(ISERROR(SEARCH("DISABLED",J1910)))</formula>
    </cfRule>
    <cfRule type="containsText" dxfId="119" priority="168" operator="containsText" text="ENABLED">
      <formula>NOT(ISERROR(SEARCH("ENABLED",J1910)))</formula>
    </cfRule>
  </conditionalFormatting>
  <conditionalFormatting sqref="X1910">
    <cfRule type="notContainsBlanks" dxfId="118" priority="166">
      <formula>LEN(TRIM(X1910))&gt;0</formula>
    </cfRule>
  </conditionalFormatting>
  <conditionalFormatting sqref="I1910">
    <cfRule type="cellIs" dxfId="117" priority="165" operator="equal">
      <formula>"CAT_MENU"</formula>
    </cfRule>
  </conditionalFormatting>
  <conditionalFormatting sqref="AA1910">
    <cfRule type="notContainsText" dxfId="116" priority="164" operator="notContains" text="//">
      <formula>ISERROR(SEARCH("//",AA1910))</formula>
    </cfRule>
  </conditionalFormatting>
  <conditionalFormatting sqref="J1910:K1910">
    <cfRule type="containsText" dxfId="115" priority="162" operator="containsText" text="DISABLED">
      <formula>NOT(ISERROR(SEARCH("DISABLED",J1910)))</formula>
    </cfRule>
    <cfRule type="containsText" dxfId="114" priority="163" operator="containsText" text="ENABLED">
      <formula>NOT(ISERROR(SEARCH("ENABLED",J1910)))</formula>
    </cfRule>
  </conditionalFormatting>
  <conditionalFormatting sqref="X1910">
    <cfRule type="notContainsBlanks" dxfId="113" priority="161">
      <formula>LEN(TRIM(X1910))&gt;0</formula>
    </cfRule>
  </conditionalFormatting>
  <conditionalFormatting sqref="I1910">
    <cfRule type="cellIs" dxfId="112" priority="160" operator="equal">
      <formula>"CAT_MENU"</formula>
    </cfRule>
  </conditionalFormatting>
  <conditionalFormatting sqref="AA1910">
    <cfRule type="notContainsText" dxfId="111" priority="159" operator="notContains" text="//">
      <formula>ISERROR(SEARCH("//",AA1910))</formula>
    </cfRule>
  </conditionalFormatting>
  <conditionalFormatting sqref="J1911:K1911">
    <cfRule type="containsText" dxfId="110" priority="157" operator="containsText" text="DISABLED">
      <formula>NOT(ISERROR(SEARCH("DISABLED",J1911)))</formula>
    </cfRule>
    <cfRule type="containsText" dxfId="109" priority="158" operator="containsText" text="ENABLED">
      <formula>NOT(ISERROR(SEARCH("ENABLED",J1911)))</formula>
    </cfRule>
  </conditionalFormatting>
  <conditionalFormatting sqref="X1911">
    <cfRule type="notContainsBlanks" dxfId="108" priority="156">
      <formula>LEN(TRIM(X1911))&gt;0</formula>
    </cfRule>
  </conditionalFormatting>
  <conditionalFormatting sqref="I1911">
    <cfRule type="cellIs" dxfId="107" priority="155" operator="equal">
      <formula>"CAT_MENU"</formula>
    </cfRule>
  </conditionalFormatting>
  <conditionalFormatting sqref="AA1911">
    <cfRule type="notContainsText" dxfId="106" priority="154" operator="notContains" text="//">
      <formula>ISERROR(SEARCH("//",AA1911))</formula>
    </cfRule>
  </conditionalFormatting>
  <conditionalFormatting sqref="J43">
    <cfRule type="containsText" dxfId="105" priority="152" operator="containsText" text="DISABLED">
      <formula>NOT(ISERROR(SEARCH("DISABLED",J43)))</formula>
    </cfRule>
    <cfRule type="containsText" dxfId="104" priority="153" operator="containsText" text="ENABLED">
      <formula>NOT(ISERROR(SEARCH("ENABLED",J43)))</formula>
    </cfRule>
  </conditionalFormatting>
  <conditionalFormatting sqref="J61:J62">
    <cfRule type="containsText" dxfId="103" priority="150" operator="containsText" text="DISABLED">
      <formula>NOT(ISERROR(SEARCH("DISABLED",J61)))</formula>
    </cfRule>
    <cfRule type="containsText" dxfId="102" priority="151" operator="containsText" text="ENABLED">
      <formula>NOT(ISERROR(SEARCH("ENABLED",J61)))</formula>
    </cfRule>
  </conditionalFormatting>
  <conditionalFormatting sqref="J75">
    <cfRule type="containsText" dxfId="101" priority="148" operator="containsText" text="DISABLED">
      <formula>NOT(ISERROR(SEARCH("DISABLED",J75)))</formula>
    </cfRule>
    <cfRule type="containsText" dxfId="100" priority="149" operator="containsText" text="ENABLED">
      <formula>NOT(ISERROR(SEARCH("ENABLED",J75)))</formula>
    </cfRule>
  </conditionalFormatting>
  <conditionalFormatting sqref="J82">
    <cfRule type="containsText" dxfId="99" priority="146" operator="containsText" text="DISABLED">
      <formula>NOT(ISERROR(SEARCH("DISABLED",J82)))</formula>
    </cfRule>
    <cfRule type="containsText" dxfId="98" priority="147" operator="containsText" text="ENABLED">
      <formula>NOT(ISERROR(SEARCH("ENABLED",J82)))</formula>
    </cfRule>
  </conditionalFormatting>
  <conditionalFormatting sqref="J106">
    <cfRule type="containsText" dxfId="97" priority="144" operator="containsText" text="DISABLED">
      <formula>NOT(ISERROR(SEARCH("DISABLED",J106)))</formula>
    </cfRule>
    <cfRule type="containsText" dxfId="96" priority="145" operator="containsText" text="ENABLED">
      <formula>NOT(ISERROR(SEARCH("ENABLED",J106)))</formula>
    </cfRule>
  </conditionalFormatting>
  <conditionalFormatting sqref="J115:J119">
    <cfRule type="containsText" dxfId="95" priority="142" operator="containsText" text="DISABLED">
      <formula>NOT(ISERROR(SEARCH("DISABLED",J115)))</formula>
    </cfRule>
    <cfRule type="containsText" dxfId="94" priority="143" operator="containsText" text="ENABLED">
      <formula>NOT(ISERROR(SEARCH("ENABLED",J115)))</formula>
    </cfRule>
  </conditionalFormatting>
  <conditionalFormatting sqref="J400:J407">
    <cfRule type="containsText" dxfId="93" priority="140" operator="containsText" text="DISABLED">
      <formula>NOT(ISERROR(SEARCH("DISABLED",J400)))</formula>
    </cfRule>
    <cfRule type="containsText" dxfId="92" priority="141" operator="containsText" text="ENABLED">
      <formula>NOT(ISERROR(SEARCH("ENABLED",J400)))</formula>
    </cfRule>
  </conditionalFormatting>
  <conditionalFormatting sqref="J411:J416">
    <cfRule type="containsText" dxfId="91" priority="138" operator="containsText" text="DISABLED">
      <formula>NOT(ISERROR(SEARCH("DISABLED",J411)))</formula>
    </cfRule>
    <cfRule type="containsText" dxfId="90" priority="139" operator="containsText" text="ENABLED">
      <formula>NOT(ISERROR(SEARCH("ENABLED",J411)))</formula>
    </cfRule>
  </conditionalFormatting>
  <conditionalFormatting sqref="J440:J447">
    <cfRule type="containsText" dxfId="89" priority="136" operator="containsText" text="DISABLED">
      <formula>NOT(ISERROR(SEARCH("DISABLED",J440)))</formula>
    </cfRule>
    <cfRule type="containsText" dxfId="88" priority="137" operator="containsText" text="ENABLED">
      <formula>NOT(ISERROR(SEARCH("ENABLED",J440)))</formula>
    </cfRule>
  </conditionalFormatting>
  <conditionalFormatting sqref="J476:J480">
    <cfRule type="containsText" dxfId="87" priority="134" operator="containsText" text="DISABLED">
      <formula>NOT(ISERROR(SEARCH("DISABLED",J476)))</formula>
    </cfRule>
    <cfRule type="containsText" dxfId="86" priority="135" operator="containsText" text="ENABLED">
      <formula>NOT(ISERROR(SEARCH("ENABLED",J476)))</formula>
    </cfRule>
  </conditionalFormatting>
  <conditionalFormatting sqref="J484:J547">
    <cfRule type="containsText" dxfId="85" priority="132" operator="containsText" text="DISABLED">
      <formula>NOT(ISERROR(SEARCH("DISABLED",J484)))</formula>
    </cfRule>
    <cfRule type="containsText" dxfId="84" priority="133" operator="containsText" text="ENABLED">
      <formula>NOT(ISERROR(SEARCH("ENABLED",J484)))</formula>
    </cfRule>
  </conditionalFormatting>
  <conditionalFormatting sqref="J1330:J1345">
    <cfRule type="containsText" dxfId="83" priority="130" operator="containsText" text="DISABLED">
      <formula>NOT(ISERROR(SEARCH("DISABLED",J1330)))</formula>
    </cfRule>
    <cfRule type="containsText" dxfId="82" priority="131" operator="containsText" text="ENABLED">
      <formula>NOT(ISERROR(SEARCH("ENABLED",J1330)))</formula>
    </cfRule>
  </conditionalFormatting>
  <conditionalFormatting sqref="J1442:J1444">
    <cfRule type="containsText" dxfId="81" priority="128" operator="containsText" text="DISABLED">
      <formula>NOT(ISERROR(SEARCH("DISABLED",J1442)))</formula>
    </cfRule>
    <cfRule type="containsText" dxfId="80" priority="129" operator="containsText" text="ENABLED">
      <formula>NOT(ISERROR(SEARCH("ENABLED",J1442)))</formula>
    </cfRule>
  </conditionalFormatting>
  <conditionalFormatting sqref="J1452:J1468">
    <cfRule type="containsText" dxfId="79" priority="126" operator="containsText" text="DISABLED">
      <formula>NOT(ISERROR(SEARCH("DISABLED",J1452)))</formula>
    </cfRule>
    <cfRule type="containsText" dxfId="78" priority="127" operator="containsText" text="ENABLED">
      <formula>NOT(ISERROR(SEARCH("ENABLED",J1452)))</formula>
    </cfRule>
  </conditionalFormatting>
  <conditionalFormatting sqref="J1485:J1796">
    <cfRule type="containsText" dxfId="77" priority="124" operator="containsText" text="DISABLED">
      <formula>NOT(ISERROR(SEARCH("DISABLED",J1485)))</formula>
    </cfRule>
    <cfRule type="containsText" dxfId="76" priority="125" operator="containsText" text="ENABLED">
      <formula>NOT(ISERROR(SEARCH("ENABLED",J1485)))</formula>
    </cfRule>
  </conditionalFormatting>
  <conditionalFormatting sqref="J1917">
    <cfRule type="containsText" dxfId="75" priority="122" operator="containsText" text="DISABLED">
      <formula>NOT(ISERROR(SEARCH("DISABLED",J1917)))</formula>
    </cfRule>
    <cfRule type="containsText" dxfId="74" priority="123" operator="containsText" text="ENABLED">
      <formula>NOT(ISERROR(SEARCH("ENABLED",J1917)))</formula>
    </cfRule>
  </conditionalFormatting>
  <conditionalFormatting sqref="J2013:J2123">
    <cfRule type="containsText" dxfId="73" priority="120" operator="containsText" text="DISABLED">
      <formula>NOT(ISERROR(SEARCH("DISABLED",J2013)))</formula>
    </cfRule>
    <cfRule type="containsText" dxfId="72" priority="121" operator="containsText" text="ENABLED">
      <formula>NOT(ISERROR(SEARCH("ENABLED",J2013)))</formula>
    </cfRule>
  </conditionalFormatting>
  <conditionalFormatting sqref="J2142">
    <cfRule type="containsText" dxfId="71" priority="118" operator="containsText" text="DISABLED">
      <formula>NOT(ISERROR(SEARCH("DISABLED",J2142)))</formula>
    </cfRule>
    <cfRule type="containsText" dxfId="70" priority="119" operator="containsText" text="ENABLED">
      <formula>NOT(ISERROR(SEARCH("ENABLED",J2142)))</formula>
    </cfRule>
  </conditionalFormatting>
  <conditionalFormatting sqref="J2143">
    <cfRule type="containsText" dxfId="69" priority="116" operator="containsText" text="DISABLED">
      <formula>NOT(ISERROR(SEARCH("DISABLED",J2143)))</formula>
    </cfRule>
    <cfRule type="containsText" dxfId="68" priority="117" operator="containsText" text="ENABLED">
      <formula>NOT(ISERROR(SEARCH("ENABLED",J2143)))</formula>
    </cfRule>
  </conditionalFormatting>
  <conditionalFormatting sqref="J2248">
    <cfRule type="containsText" dxfId="67" priority="76" operator="containsText" text="DISABLED">
      <formula>NOT(ISERROR(SEARCH("DISABLED",J2248)))</formula>
    </cfRule>
    <cfRule type="containsText" dxfId="66" priority="77" operator="containsText" text="ENABLED">
      <formula>NOT(ISERROR(SEARCH("ENABLED",J2248)))</formula>
    </cfRule>
  </conditionalFormatting>
  <conditionalFormatting sqref="J2247">
    <cfRule type="containsText" dxfId="65" priority="74" operator="containsText" text="DISABLED">
      <formula>NOT(ISERROR(SEARCH("DISABLED",J2247)))</formula>
    </cfRule>
    <cfRule type="containsText" dxfId="64" priority="75" operator="containsText" text="ENABLED">
      <formula>NOT(ISERROR(SEARCH("ENABLED",J2247)))</formula>
    </cfRule>
  </conditionalFormatting>
  <conditionalFormatting sqref="J2246">
    <cfRule type="containsText" dxfId="63" priority="72" operator="containsText" text="DISABLED">
      <formula>NOT(ISERROR(SEARCH("DISABLED",J2246)))</formula>
    </cfRule>
    <cfRule type="containsText" dxfId="62" priority="73" operator="containsText" text="ENABLED">
      <formula>NOT(ISERROR(SEARCH("ENABLED",J2246)))</formula>
    </cfRule>
  </conditionalFormatting>
  <conditionalFormatting sqref="J2245">
    <cfRule type="containsText" dxfId="61" priority="70" operator="containsText" text="DISABLED">
      <formula>NOT(ISERROR(SEARCH("DISABLED",J2245)))</formula>
    </cfRule>
    <cfRule type="containsText" dxfId="60" priority="71" operator="containsText" text="ENABLED">
      <formula>NOT(ISERROR(SEARCH("ENABLED",J2245)))</formula>
    </cfRule>
  </conditionalFormatting>
  <conditionalFormatting sqref="J2244">
    <cfRule type="containsText" dxfId="59" priority="68" operator="containsText" text="DISABLED">
      <formula>NOT(ISERROR(SEARCH("DISABLED",J2244)))</formula>
    </cfRule>
    <cfRule type="containsText" dxfId="58" priority="69" operator="containsText" text="ENABLED">
      <formula>NOT(ISERROR(SEARCH("ENABLED",J2244)))</formula>
    </cfRule>
  </conditionalFormatting>
  <conditionalFormatting sqref="J2243">
    <cfRule type="containsText" dxfId="57" priority="66" operator="containsText" text="DISABLED">
      <formula>NOT(ISERROR(SEARCH("DISABLED",J2243)))</formula>
    </cfRule>
    <cfRule type="containsText" dxfId="56" priority="67" operator="containsText" text="ENABLED">
      <formula>NOT(ISERROR(SEARCH("ENABLED",J2243)))</formula>
    </cfRule>
  </conditionalFormatting>
  <conditionalFormatting sqref="J2242">
    <cfRule type="containsText" dxfId="55" priority="64" operator="containsText" text="DISABLED">
      <formula>NOT(ISERROR(SEARCH("DISABLED",J2242)))</formula>
    </cfRule>
    <cfRule type="containsText" dxfId="54" priority="65" operator="containsText" text="ENABLED">
      <formula>NOT(ISERROR(SEARCH("ENABLED",J2242)))</formula>
    </cfRule>
  </conditionalFormatting>
  <conditionalFormatting sqref="J2241">
    <cfRule type="containsText" dxfId="53" priority="62" operator="containsText" text="DISABLED">
      <formula>NOT(ISERROR(SEARCH("DISABLED",J2241)))</formula>
    </cfRule>
    <cfRule type="containsText" dxfId="52" priority="63" operator="containsText" text="ENABLED">
      <formula>NOT(ISERROR(SEARCH("ENABLED",J2241)))</formula>
    </cfRule>
  </conditionalFormatting>
  <conditionalFormatting sqref="J2240">
    <cfRule type="containsText" dxfId="51" priority="60" operator="containsText" text="DISABLED">
      <formula>NOT(ISERROR(SEARCH("DISABLED",J2240)))</formula>
    </cfRule>
    <cfRule type="containsText" dxfId="50" priority="61" operator="containsText" text="ENABLED">
      <formula>NOT(ISERROR(SEARCH("ENABLED",J2240)))</formula>
    </cfRule>
  </conditionalFormatting>
  <conditionalFormatting sqref="J2239">
    <cfRule type="containsText" dxfId="49" priority="58" operator="containsText" text="DISABLED">
      <formula>NOT(ISERROR(SEARCH("DISABLED",J2239)))</formula>
    </cfRule>
    <cfRule type="containsText" dxfId="48" priority="59" operator="containsText" text="ENABLED">
      <formula>NOT(ISERROR(SEARCH("ENABLED",J2239)))</formula>
    </cfRule>
  </conditionalFormatting>
  <conditionalFormatting sqref="J2238">
    <cfRule type="containsText" dxfId="47" priority="56" operator="containsText" text="DISABLED">
      <formula>NOT(ISERROR(SEARCH("DISABLED",J2238)))</formula>
    </cfRule>
    <cfRule type="containsText" dxfId="46" priority="57" operator="containsText" text="ENABLED">
      <formula>NOT(ISERROR(SEARCH("ENABLED",J2238)))</formula>
    </cfRule>
  </conditionalFormatting>
  <conditionalFormatting sqref="J2237">
    <cfRule type="containsText" dxfId="45" priority="54" operator="containsText" text="DISABLED">
      <formula>NOT(ISERROR(SEARCH("DISABLED",J2237)))</formula>
    </cfRule>
    <cfRule type="containsText" dxfId="44" priority="55" operator="containsText" text="ENABLED">
      <formula>NOT(ISERROR(SEARCH("ENABLED",J2237)))</formula>
    </cfRule>
  </conditionalFormatting>
  <conditionalFormatting sqref="J2224:J2236">
    <cfRule type="containsText" dxfId="43" priority="50" operator="containsText" text="DISABLED">
      <formula>NOT(ISERROR(SEARCH("DISABLED",J2224)))</formula>
    </cfRule>
    <cfRule type="containsText" dxfId="42" priority="51" operator="containsText" text="ENABLED">
      <formula>NOT(ISERROR(SEARCH("ENABLED",J2224)))</formula>
    </cfRule>
  </conditionalFormatting>
  <conditionalFormatting sqref="J2222">
    <cfRule type="containsText" dxfId="41" priority="48" operator="containsText" text="DISABLED">
      <formula>NOT(ISERROR(SEARCH("DISABLED",J2222)))</formula>
    </cfRule>
    <cfRule type="containsText" dxfId="40" priority="49" operator="containsText" text="ENABLED">
      <formula>NOT(ISERROR(SEARCH("ENABLED",J2222)))</formula>
    </cfRule>
  </conditionalFormatting>
  <conditionalFormatting sqref="J2223">
    <cfRule type="containsText" dxfId="39" priority="46" operator="containsText" text="DISABLED">
      <formula>NOT(ISERROR(SEARCH("DISABLED",J2223)))</formula>
    </cfRule>
    <cfRule type="containsText" dxfId="38" priority="47" operator="containsText" text="ENABLED">
      <formula>NOT(ISERROR(SEARCH("ENABLED",J2223)))</formula>
    </cfRule>
  </conditionalFormatting>
  <conditionalFormatting sqref="J1913:K1913">
    <cfRule type="containsText" dxfId="37" priority="37" operator="containsText" text="DISABLED">
      <formula>NOT(ISERROR(SEARCH("DISABLED",J1913)))</formula>
    </cfRule>
    <cfRule type="containsText" dxfId="36" priority="38" operator="containsText" text="ENABLED">
      <formula>NOT(ISERROR(SEARCH("ENABLED",J1913)))</formula>
    </cfRule>
  </conditionalFormatting>
  <conditionalFormatting sqref="X1913">
    <cfRule type="notContainsBlanks" dxfId="35" priority="36">
      <formula>LEN(TRIM(X1913))&gt;0</formula>
    </cfRule>
  </conditionalFormatting>
  <conditionalFormatting sqref="I1913">
    <cfRule type="cellIs" dxfId="34" priority="35" operator="equal">
      <formula>"CAT_MENU"</formula>
    </cfRule>
  </conditionalFormatting>
  <conditionalFormatting sqref="AA1913">
    <cfRule type="notContainsText" dxfId="33" priority="34" operator="notContains" text="//">
      <formula>ISERROR(SEARCH("//",AA1913))</formula>
    </cfRule>
  </conditionalFormatting>
  <conditionalFormatting sqref="K1912">
    <cfRule type="containsText" dxfId="32" priority="32" operator="containsText" text="DISABLED">
      <formula>NOT(ISERROR(SEARCH("DISABLED",K1912)))</formula>
    </cfRule>
    <cfRule type="containsText" dxfId="31" priority="33" operator="containsText" text="ENABLED">
      <formula>NOT(ISERROR(SEARCH("ENABLED",K1912)))</formula>
    </cfRule>
  </conditionalFormatting>
  <conditionalFormatting sqref="X1912">
    <cfRule type="notContainsBlanks" dxfId="30" priority="31">
      <formula>LEN(TRIM(X1912))&gt;0</formula>
    </cfRule>
  </conditionalFormatting>
  <conditionalFormatting sqref="I1912">
    <cfRule type="cellIs" dxfId="29" priority="30" operator="equal">
      <formula>"CAT_MENU"</formula>
    </cfRule>
  </conditionalFormatting>
  <conditionalFormatting sqref="AA1912">
    <cfRule type="notContainsText" dxfId="28" priority="29" operator="notContains" text="//">
      <formula>ISERROR(SEARCH("//",AA1912))</formula>
    </cfRule>
  </conditionalFormatting>
  <conditionalFormatting sqref="J1912">
    <cfRule type="containsText" dxfId="27" priority="27" operator="containsText" text="DISABLED">
      <formula>NOT(ISERROR(SEARCH("DISABLED",J1912)))</formula>
    </cfRule>
    <cfRule type="containsText" dxfId="26" priority="28" operator="containsText" text="ENABLED">
      <formula>NOT(ISERROR(SEARCH("ENABLED",J1912)))</formula>
    </cfRule>
  </conditionalFormatting>
  <conditionalFormatting sqref="X2255">
    <cfRule type="notContainsBlanks" dxfId="25" priority="19">
      <formula>LEN(TRIM(X2255))&gt;0</formula>
    </cfRule>
  </conditionalFormatting>
  <conditionalFormatting sqref="I2255">
    <cfRule type="cellIs" dxfId="24" priority="18" operator="equal">
      <formula>"CAT_MENU"</formula>
    </cfRule>
  </conditionalFormatting>
  <conditionalFormatting sqref="K2255">
    <cfRule type="containsText" dxfId="23" priority="16" operator="containsText" text="DISABLED">
      <formula>NOT(ISERROR(SEARCH("DISABLED",K2255)))</formula>
    </cfRule>
    <cfRule type="containsText" dxfId="22" priority="17" operator="containsText" text="ENABLED">
      <formula>NOT(ISERROR(SEARCH("ENABLED",K2255)))</formula>
    </cfRule>
  </conditionalFormatting>
  <conditionalFormatting sqref="AA2255">
    <cfRule type="notContainsText" dxfId="21" priority="15" operator="notContains" text="//">
      <formula>ISERROR(SEARCH("//",AA2255))</formula>
    </cfRule>
  </conditionalFormatting>
  <conditionalFormatting sqref="J2255">
    <cfRule type="containsText" dxfId="20" priority="13" operator="containsText" text="DISABLED">
      <formula>NOT(ISERROR(SEARCH("DISABLED",J2255)))</formula>
    </cfRule>
    <cfRule type="containsText" dxfId="19" priority="14" operator="containsText" text="ENABLED">
      <formula>NOT(ISERROR(SEARCH("ENABLED",J2255)))</formula>
    </cfRule>
  </conditionalFormatting>
  <conditionalFormatting sqref="X2256:X2257">
    <cfRule type="notContainsBlanks" dxfId="18" priority="12">
      <formula>LEN(TRIM(X2256))&gt;0</formula>
    </cfRule>
  </conditionalFormatting>
  <conditionalFormatting sqref="I2256:I2257">
    <cfRule type="cellIs" dxfId="17" priority="11" operator="equal">
      <formula>"CAT_MENU"</formula>
    </cfRule>
  </conditionalFormatting>
  <conditionalFormatting sqref="K2256:K2257">
    <cfRule type="containsText" dxfId="16" priority="9" operator="containsText" text="DISABLED">
      <formula>NOT(ISERROR(SEARCH("DISABLED",K2256)))</formula>
    </cfRule>
    <cfRule type="containsText" dxfId="15" priority="10" operator="containsText" text="ENABLED">
      <formula>NOT(ISERROR(SEARCH("ENABLED",K2256)))</formula>
    </cfRule>
  </conditionalFormatting>
  <conditionalFormatting sqref="AA2256:AA2257">
    <cfRule type="notContainsText" dxfId="14" priority="8" operator="notContains" text="//">
      <formula>ISERROR(SEARCH("//",AA2256))</formula>
    </cfRule>
  </conditionalFormatting>
  <conditionalFormatting sqref="J2256:J2257">
    <cfRule type="containsText" dxfId="13" priority="6" operator="containsText" text="DISABLED">
      <formula>NOT(ISERROR(SEARCH("DISABLED",J2256)))</formula>
    </cfRule>
    <cfRule type="containsText" dxfId="12" priority="7" operator="containsText" text="ENABLED">
      <formula>NOT(ISERROR(SEARCH("ENABLED",J2256)))</formula>
    </cfRule>
  </conditionalFormatting>
  <conditionalFormatting sqref="J1898:K1898">
    <cfRule type="containsText" dxfId="4" priority="4" operator="containsText" text="DISABLED">
      <formula>NOT(ISERROR(SEARCH("DISABLED",J1898)))</formula>
    </cfRule>
    <cfRule type="containsText" dxfId="3" priority="5" operator="containsText" text="ENABLED">
      <formula>NOT(ISERROR(SEARCH("ENABLED",J1898)))</formula>
    </cfRule>
  </conditionalFormatting>
  <conditionalFormatting sqref="X1898">
    <cfRule type="notContainsBlanks" dxfId="2" priority="3">
      <formula>LEN(TRIM(X1898))&gt;0</formula>
    </cfRule>
  </conditionalFormatting>
  <conditionalFormatting sqref="I1898">
    <cfRule type="cellIs" dxfId="1" priority="2" operator="equal">
      <formula>"CAT_MENU"</formula>
    </cfRule>
  </conditionalFormatting>
  <conditionalFormatting sqref="AA1898">
    <cfRule type="notContainsText" dxfId="0" priority="1" operator="notContains" text="//">
      <formula>ISERROR(SEARCH("//",AA1898))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>To be coded</v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1" priority="5" operator="greaterThan">
      <formula>0</formula>
    </cfRule>
  </conditionalFormatting>
  <conditionalFormatting sqref="A1">
    <cfRule type="cellIs" dxfId="10" priority="4" operator="greaterThan">
      <formula>0</formula>
    </cfRule>
  </conditionalFormatting>
  <conditionalFormatting sqref="A1:B1048576">
    <cfRule type="cellIs" dxfId="9" priority="3" operator="equal">
      <formula>1</formula>
    </cfRule>
  </conditionalFormatting>
  <conditionalFormatting sqref="H1:H1048576">
    <cfRule type="cellIs" dxfId="8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SLS_ENABLED  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SLS_ENABLED  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SLS_ENABLED  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SLS_ENABLED  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SLS_ENABLED  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SLS_ENABLED  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SLS_ENABLED  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SLS_ENABLED  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SLS_ENABLED  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SLS_ENABLED  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SLS_ENABLED  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SLS_ENABLED  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SLS_ENABLED  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SLS_ENABLED  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SLS_ENABLED  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SLS_ENABLED  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SLS_ENABLED  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SLS_ENABLED  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SLS_ENABLED  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SLS_ENABLED  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SLS_ENABLED  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SLS_ENABLED  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SLS_ENABLED  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SLS_ENABLED  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SLS_ENABLED  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SLS_ENABLED  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SLS_ENABLED  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SLS_ENABLED  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SLS_ENABLED  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SLS_ENABLED  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SLS_ENABLED  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SLS_ENABLED  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SLS_ENABLED  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SLS_ENABLED  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SLS_ENABLED  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SLS_ENABLED  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SLS_ENABLED  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SLS_ENABLED  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SLS_ENABLED  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SLS_ENABLED  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SLS_ENABLED  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SLS_ENABLED  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SLS_ENABLED  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SLS_ENABLED  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SLS_ENABLED  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SLS_ENABLED  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SLS_ENABLED  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SLS_ENABLED  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SLS_ENABLED  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SLS_ENABLED  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SLS_ENABLED  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SLS_ENABLED  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SLS_ENABLED  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SLS_ENABLED  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SLS_ENABLED  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SLS_ENABLED  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SLS_ENABLED  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SLS_ENABLED  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SLS_ENABLED  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SLS_ENABLED  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SLS_ENABLED  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SLS_ENABLED  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SLS_ENABLED  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SLS_ENABLED  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SLS_ENABLED  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SLS_ENABLED  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SLS_ENABLED  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SLS_ENABLED  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SLS_ENABLED  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SLS_ENABLED  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SLS_ENABLED  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SLS_ENABLED  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SLS_ENABLED  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SLS_ENABLED  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SLS_ENABLED  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SLS_ENABLED  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SLS_ENABLED  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SLS_ENABLED  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SLS_ENABLED  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SLS_ENABLED  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SLS_ENABLED  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SLS_ENABLED  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SLS_ENABLED  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SLS_ENABLED  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SLS_ENABLED  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SLS_ENABLED  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SLS_ENABLED  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SLS_ENABLED  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SLS_ENABLED  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SLS_ENABLED  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SLS_ENABLED  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SLS_ENABLED  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SLS_ENABLED  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SLS_ENABLED  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SLS_ENABLED  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SLS_ENABLED  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SLS_ENABLED  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SLS_ENABLED  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SLS_ENABLED  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SLS_ENABLED  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SLS_ENABLED  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SLS_ENABLED  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SLS_ENABLED  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SLS_ENABLED  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SLS_ENABLED  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SLS_ENABLED  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SLS_ENABLED  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SLS_ENABLED  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SLS_ENABLED  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SLS_ENABLED  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SLS_ENABLED  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SLS_ENABLED  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SLS_ENABLED  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SLS_ENABLED  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SLS_ENABLED  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SLS_ENABLED  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SLS_ENABLED  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SLS_ENABLED  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SLS_ENABLED  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SLS_ENABLED  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SLS_ENABLED  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SLS_ENABLED  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SLS_ENABLED  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SLS_ENABLED  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SLS_ENABLED  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SLS_ENABLED  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SLS_ENABLED  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SLS_ENABLED  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SLS_ENABLED  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SLS_ENABLED  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SLS_ENABLED  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SLS_ENABLED  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SLS_ENABLED  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SLS_ENABLED  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SLS_ENABLED  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SLS_ENABLED  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SLS_ENABLED  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SLS_ENABLED  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SLS_ENABLED  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SLS_ENABLED  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SLS_ENABLED  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SLS_ENABLED  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SLS_ENABLED  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SLS_ENABLED  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SLS_ENABLED  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SLS_ENABLED  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SLS_ENABLED  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SLS_ENABLED  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SLS_ENABLED  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SLS_ENABLED  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SLS_ENABLED  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SLS_ENABLED  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SLS_ENABLED  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SLS_ENABLED  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SLS_ENABLED  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SLS_ENABLED  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SLS_ENABLED  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SLS_ENABLED  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SLS_ENABLED  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SLS_ENABLED  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SLS_ENABLED  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SLS_ENABLED  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SLS_ENABLED  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SLS_ENABLED  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SLS_ENABLED  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SLS_ENABLED  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SLS_ENABLED  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SLS_ENABLED  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SLS_ENABLED  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SLS_ENABLED  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SLS_ENABLED  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SLS_ENABLED  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SLS_ENABLED  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SLS_ENABLED  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SLS_ENABLED  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SLS_ENABLED  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SLS_ENABLED  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SLS_ENABLED  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SLS_ENABLED  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SLS_ENABLED  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SLS_ENABLED  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SLS_ENABLED  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SLS_ENABLED  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SLS_ENABLED  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SLS_ENABLED  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SLS_ENABLED  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SLS_ENABLED  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SLS_ENABLED  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SLS_ENABLED  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0,       0,       CAT_FNCT, SLS_ENABLED  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0,       0,       CAT_FNCT, SLS_ENABLED  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0,       0,       CAT_FNCT, SLS_ENABLED  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0,       0,       CAT_FNCT, SLS_ENABLED  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SLS_ENABLED  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SLS_ENABLED  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SLS_ENABLED  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SLS_ENABLED  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0,       0,       CAT_FNCT, SLS_ENABLED  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0,       0,       CAT_FNCT, SLS_ENABLED  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0,       0,       CAT_FNCT, SLS_ENABLED  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0,       0,       CAT_FNCT, SLS_ENABLED  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SLS_ENABLED  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SLS_ENABLED  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SLS_ENABLED  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SLS_ENABLED  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0,       0,       CAT_FNCT, SLS_ENABLED  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0,       0,       CAT_FNCT, SLS_ENABLED  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0,       0,       CAT_FNCT, SLS_ENABLED  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0,       0,       CAT_FNCT, SLS_ENABLED  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SLS_ENABLED  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SLS_ENABLED  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SLS_ENABLED  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SLS_ENABLED  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SLS_ENABLED  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SLS_ENABLED  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SLS_ENABLED  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SLS_ENABLED  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SLS_ENABLED  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SLS_ENABLED  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SLS_ENABLED  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SLS_ENABLED  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SLS_ENABLED  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SLS_ENABLED  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SLS_ENABLED  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SLS_ENABLED  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SLS_ENABLED  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SLS_ENABLED  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SLS_ENABLED  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SLS_ENABLED  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SLS_ENABLED  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SLS_ENABLED  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SLS_ENABLED  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SLS_ENABLED  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SLS_ENABLED  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SLS_ENABLED  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SLS_ENABLED  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SLS_ENABLED  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SLS_ENABLED  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SLS_ENABLED  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SLS_ENABLED  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SLS_ENABLED  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SLS_ENABLED  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SLS_ENABLED  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SLS_ENABLED  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SLS_ENABLED  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SLS_ENABLED  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SLS_ENABLED  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SLS_ENABLED  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SLS_ENABLED  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SLS_ENABLED  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SLS_ENABLED  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SLS_ENABLED  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0,       0,       CAT_FNCT, SLS_ENABLED  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0,       0,       CAT_FNCT, SLS_ENABLED  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0,       0,       CAT_FNCT, SLS_ENABLED  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SLS_ENABLED  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SLS_ENABLED  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SLS_ENABLED  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SLS_ENABLED  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SLS_ENABLED  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SLS_ENABLED  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0,       0,       CAT_FNCT, SLS_ENABLED  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SLS_ENABLED  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SLS_ENABLED  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SLS_ENABLED  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SLS_ENABLED  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SLS_ENABLED  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SLS_ENABLED  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SLS_ENABLED  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SLS_ENABLED  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SLS_ENABLED  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0,       0,       CAT_FNCT, SLS_ENABLED  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0,       0,       CAT_FNCT, SLS_ENABLED  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SLS_ENABLED  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SLS_ENABLED  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0,       0,       CAT_FNCT, SLS_ENABLED  ,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SLS_ENABLED  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SLS_ENABLED  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SLS_ENABLED  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SLS_ENABLED  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SLS_ENABLED  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SLS_ENABLED  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SLS_ENABLED  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SLS_ENABLED  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SLS_ENABLED  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0,       0,       CAT_FNCT, SLS_ENABLED  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0,       0,       CAT_FNCT, SLS_ENABLED  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0,       0,       CAT_FNCT, SLS_ENABLED  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SLS_ENABLED  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SLS_ENABLED  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SLS_ENABLED  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SLS_ENABLED  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SLS_ENABLED  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SLS_ENABLED  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SLS_ENABLED  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SLS_ENABLED  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SLS_ENABLED  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SLS_ENABLED  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SLS_ENABLED  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SLS_ENABLED  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SLS_ENABLED  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SLS_ENABLED  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SLS_ENABLED  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SLS_ENABLED  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SLS_ENABLED  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SLS_ENABLED  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SLS_ENABLED  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SLS_ENABLED  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SLS_ENABLED  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SLS_ENABLED  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SLS_ENABLED  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SLS_ENABLED  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SLS_ENABLED  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SLS_ENABLED  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SLS_ENABLED  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SLS_ENABLED  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SLS_ENABLED  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SLS_ENABLED  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SLS_ENABLED  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SLS_ENABLED  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SLS_ENABLED  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SLS_ENABLED  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SLS_ENABLED  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SLS_ENABLED  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SLS_ENABLED  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SLS_ENABLED  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SLS_ENABLED  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SLS_ENABLED  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SLS_ENABLED  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SLS_ENABLED  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SLS_ENABLED  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SLS_ENABLED  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SLS_ENABLED  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SLS_ENABLED  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SLS_ENABLED  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SLS_ENABLED  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SLS_ENABLED  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SLS_ENABLED  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SLS_ENABLED  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SLS_ENABLED  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SLS_ENABLED  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SLS_ENABLED  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SLS_ENABLED  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SLS_ENABLED  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SLS_ENABLED  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SLS_ENABLED  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SLS_ENABLED  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0,      99,       CAT_FNCT, SLS_ENABLED  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SLS_ENABLED  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SLS_ENABLED  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0,       6,       CAT_FNCT, SLS_ENABLED  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SLS_ENABLED  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SLS_ENABLED  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0,      34,       CAT_FNCT, SLS_ENABLED  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SLS_ENABLED  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SLS_ENABLED  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SLS_ENABLED  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SLS_ENABLED  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SLS_ENABLED  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SLS_ENABLED  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SLS_ENABLED  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SLS_ENABLED  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SLS_ENABLED  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SLS_ENABLED  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SLS_ENABLED  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SLS_ENABLED  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SLS_ENABLED  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SLS_ENABLED  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SLS_ENABLED  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SLS_ENABLED  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SLS_ENABLED  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SLS_ENABLED  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SLS_ENABLED  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SLS_ENABLED  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SLS_ENABLED  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SLS_ENABLED  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SLS_ENABLED  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SLS_ENABLED  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SLS_ENABLED  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SLS_ENABLED  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SLS_ENABLED  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SLS_ENABLED  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SLS_ENABLED  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SLS_ENABLED  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SLS_ENABLED  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SLS_ENABLED  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SLS_ENABLED  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SLS_ENABLED  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SLS_ENABLED  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SLS_ENABLED  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SLS_ENABLED  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SLS_ENABLED  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SLS_ENABLED  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SLS_ENABLED  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SLS_ENABLED  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SLS_ENABLED  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SLS_ENABLED  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SLS_ENABLED  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SLS_ENABLED  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SLS_ENABLED  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SLS_ENABLED  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0,       0,       CAT_FNCT, SLS_ENABLED  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0,       0,       CAT_FNCT, SLS_ENABLED  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SLS_ENABLED  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SLS_ENABLED  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SLS_ENABLED  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SLS_ENABLED  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SLS_ENABLED  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SLS_ENABLED  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SLS_ENABLED  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SLS_ENABLED  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SLS_ENABLED  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SLS_ENABLED  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SLS_ENABLED  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SLS_ENABLED  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SLS_ENABLED  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SLS_ENABLED  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SLS_ENABLED  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SLS_ENABLED  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SLS_ENABLED  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SLS_ENABLED  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SLS_ENABLED  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SLS_ENABLED  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SLS_ENABLED  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SLS_ENABLED  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SLS_ENABLED  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SLS_ENABLED  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SLS_ENABLED  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SLS_ENABLED  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SLS_ENABLED  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SLS_ENABLED  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SLS_ENABLED  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SLS_ENABLED  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SLS_ENABLED  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SLS_ENABLED  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SLS_ENABLED  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SLS_ENABLED  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SLS_ENABLED  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SLS_ENABLED  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SLS_ENABLED  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SLS_ENABLED  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SLS_ENABLED  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SLS_ENABLED  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SLS_ENABLED  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SLS_ENABLED  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SLS_ENABLED  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SLS_ENABLED  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SLS_ENABLED  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SLS_ENABLED  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SLS_ENABLED  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SLS_ENABLED  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SLS_ENABLED  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SLS_ENABLED  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SLS_ENABLED  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SLS_ENABLED  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SLS_ENABLED  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SLS_ENABLED  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SLS_ENABLED  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SLS_ENABLED  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SLS_ENABLED  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SLS_ENABLED  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0,       0,       CAT_FREE, SLS_ENABLED  ,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0,       0,       CAT_FNCT, SLS_ENABLED  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0,       0,       CAT_NONE, SLS_ENABLED  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0,       0,       CAT_FNCT, SLS_UNCHANGED,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0,       0,       CAT_NONE, SLS_ENABLED  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0,       0,       CAT_FNCT, SLS_ENABLED  ,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0,       0,       CAT_FNCT, SLS_ENABLED  ,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0,       0,       CAT_FNCT, SLS_ENABLED  ,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0,       0,       CAT_FNCT, SLS_ENABLED  ,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0,       0,       CAT_FNCT, SLS_ENABLED  ,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0,       0,       CAT_NONE, SLS_DISABLED 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0,       0,       CAT_NONE, SLS_DISABLED 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0,       0,       CAT_NONE, SLS_UNCHANGED,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0,       0,       CAT_NONE, SLS_ENABLED  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0,       0,       CAT_MENU, SLS_ENABLED  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0,       0,       CAT_MENU, SLS_ENABLED  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0,       0,       CAT_FNCT, SLS_ENABLED  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0,       0,       CAT_NONE, SLS_ENABLED  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0,       0,       CAT_NONE, SLS_ENABLED  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0,       0,       CAT_NONE, SLS_ENABLED  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0,       0,       CAT_NONE, SLS_ENABLED  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0,       0,       CAT_FNCT, SLS_ENABLED  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0,       0,       CAT_FNCT, SLS_ENABLED  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0,       0,       CAT_FNCT, SLS_ENABLED  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0,       0,       CAT_FNCT, SLS_ENABLED  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0,       0,       CAT_FNCT, SLS_ENABLED  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0,       0,       CAT_FNCT, SLS_ENABLED  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0,       0,       CAT_NONE, SLS_ENABLED  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0,       0,       CAT_NONE, SLS_ENABLED  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0,       0,       CAT_NONE, SLS_ENABLED  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0,       0,       CAT_NONE, SLS_ENABLED  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0,       0,       CAT_NONE, SLS_ENABLED  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0,       0,       CAT_NONE, SLS_ENABLED  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0,       0,       CAT_NONE, SLS_ENABLED  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0,       0,       CAT_NONE, SLS_ENABLED  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0,       0,       CAT_NONE, SLS_ENABLED  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0,       0,       CAT_NONE, SLS_ENABLED  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0,       0,       CAT_NONE, SLS_ENABLED  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0,       0,       CAT_NONE, SLS_ENABLED  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0,       0,       CAT_NONE, SLS_ENABLED  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0,       0,       CAT_NONE, SLS_ENABLED  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0,       0,       CAT_NONE, SLS_ENABLED  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0,       0,       CAT_NONE, SLS_ENABLED  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0,       0,       CAT_NONE, SLS_ENABLED  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0,       0,       CAT_NONE, SLS_ENABLED  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0,       0,       CAT_NONE, SLS_ENABLED  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0,       0,       CAT_NONE, SLS_ENABLED  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0,       0,       CAT_NONE, SLS_ENABLED  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0,       0,       CAT_NONE, SLS_ENABLED  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0,       0,       CAT_NONE, SLS_ENABLED  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0,       0,       CAT_NONE, SLS_ENABLED  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0,       0,       CAT_NONE, SLS_ENABLED  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0,       0,       CAT_NONE, SLS_ENABLED  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0,       0,       CAT_NONE, SLS_ENABLED  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0,       0,       CAT_NONE, SLS_ENABLED  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0,       0,       CAT_NONE, SLS_ENABLED  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0,       0,       CAT_NONE, SLS_ENABLED  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0,       0,       CAT_NONE, SLS_ENABLED  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0,       0,       CAT_NONE, SLS_ENABLED  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0,       0,       CAT_NONE, SLS_ENABLED  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0,       0,       CAT_NONE, SLS_ENABLED  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0,       0,       CAT_NONE, SLS_ENABLED  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0,       0,       CAT_NONE, SLS_ENABLED  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0,       0,       CAT_NONE, SLS_ENABLED  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0,       0,       CAT_NONE, SLS_ENABLED  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0,       0,       CAT_NONE, SLS_ENABLED  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0,       0,       CAT_NONE, SLS_ENABLED  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0,       0,       CAT_NONE, SLS_ENABLED  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0,       0,       CAT_NONE, SLS_ENABLED  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0,       0,       CAT_NONE, SLS_ENABLED  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0,       0,       CAT_NONE, SLS_ENABLED  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0,       0,       CAT_NONE, SLS_ENABLED  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0,       0,       CAT_NONE, SLS_ENABLED  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0,       0,       CAT_NONE, SLS_ENABLED  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0,       0,       CAT_NONE, SLS_ENABLED  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0,       0,       CAT_NONE, SLS_ENABLED  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0,       0,       CAT_NONE, SLS_ENABLED  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0,       0,       CAT_NONE, SLS_ENABLED  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0,       0,       CAT_NONE, SLS_ENABLED  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0,       0,       CAT_NONE, SLS_ENABLED  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0,       0,       CAT_NONE, SLS_ENABLED  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0,       0,       CAT_NONE, SLS_ENABLED  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0,       0,       CAT_NONE, SLS_ENABLED  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0,       0,       CAT_NONE, SLS_ENABLED  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0,       0,       CAT_NONE, SLS_ENABLED  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0,       0,       CAT_NONE, SLS_ENABLED  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0,       0,       CAT_NONE, SLS_ENABLED  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0,       0,       CAT_NONE, SLS_ENABLED  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0,       0,       CAT_NONE, SLS_ENABLED  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0,       0,       CAT_NONE, SLS_ENABLED  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0,       0,       CAT_NONE, SLS_ENABLED  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0,       0,       CAT_NONE, SLS_ENABLED  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0,       0,       CAT_NONE, SLS_ENABLED  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0,       0,       CAT_NONE, SLS_ENABLED  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0,       0,       CAT_NONE, SLS_ENABLED  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0,       0,       CAT_NONE, SLS_ENABLED  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0,       0,       CAT_NONE, SLS_ENABLED  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0,       0,       CAT_NONE, SLS_ENABLED  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0,       0,       CAT_NONE, SLS_ENABLED  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0,       0,       CAT_NONE, SLS_ENABLED  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0,       0,       CAT_NONE, SLS_ENABLED  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0,       0,       CAT_NONE, SLS_ENABLED  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0,       0,       CAT_NONE, SLS_ENABLED  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0,       0,       CAT_NONE, SLS_ENABLED  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0,       0,       CAT_NONE, SLS_ENABLED  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0,       0,       CAT_NONE, SLS_ENABLED  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0,       0,       CAT_NONE, SLS_ENABLED  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0,       0,       CAT_NONE, SLS_ENABLED  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0,       0,       CAT_NONE, SLS_ENABLED  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0,       0,       CAT_NONE, SLS_ENABLED  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0,       0,       CAT_NONE, SLS_ENABLED  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0,       0,       CAT_NONE, SLS_ENABLED  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0,       0,       CAT_NONE, SLS_ENABLED  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0,       0,       CAT_NONE, SLS_ENABLED  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0,       0,       CAT_NONE, SLS_ENABLED  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0,       0,       CAT_NONE, SLS_ENABLED  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0,       0,       CAT_NONE, SLS_ENABLED  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0,       0,       CAT_NONE, SLS_ENABLED  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0,       0,       CAT_NONE, SLS_ENABLED  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0,       0,       CAT_NONE, SLS_ENABLED  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0,       0,       CAT_NONE, SLS_ENABLED  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0,       0,       CAT_NONE, SLS_ENABLED  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0,       0,       CAT_NONE, SLS_ENABLED  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0,       0,       CAT_NONE, SLS_ENABLED  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0,       0,       CAT_NONE, SLS_ENABLED  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0,       0,       CAT_NONE, SLS_ENABLED  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0,       0,       CAT_NONE, SLS_ENABLED  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0,       0,       CAT_NONE, SLS_ENABLED  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0,       0,       CAT_NONE, SLS_ENABLED  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0,       0,       CAT_NONE, SLS_ENABLED  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0,       0,       CAT_NONE, SLS_ENABLED  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0,       0,       CAT_NONE, SLS_ENABLED  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0,       0,       CAT_NONE, SLS_ENABLED  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0,       0,       CAT_NONE, SLS_ENABLED  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0,       0,       CAT_NONE, SLS_ENABLED  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0,       0,       CAT_NONE, SLS_ENABLED  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0,       0,       CAT_NONE, SLS_ENABLED  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0,       0,       CAT_NONE, SLS_ENABLED  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1,      18,       CAT_NONE, SLS_ENABLED  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1,      18,       CAT_NONE, SLS_ENABLED  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0,       0,       CAT_FNCT, SLS_UNCHANGED,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0,       0,       CAT_FNCT, SLS_UNCHANGED,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0,       0,       CAT_FNCT, SLS_UNCHANGED,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0,       0,       CAT_FNCT, SLS_UNCHANGED,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0,       0,       CAT_FNCT, SLS_UNCHANGED,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0,       0,       CAT_FNCT, SLS_UNCHANGED,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0,       0,       CAT_FNCT, SLS_UNCHANGED,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0,       0,       CAT_FNCT, SLS_UNCHANGED,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0,       0,       CAT_FNCT, SLS_UNCHANGED,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0,       0,       CAT_FNCT, SLS_UNCHANGED,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0,       0,       CAT_FNCT, SLS_UNCHANGED,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 t="str">
        <f>IF(
ISNUMBER(INDEX(SOURCE!B:B,MATCH(A2257,SOURCE!B:B,0)+1)),
  VALUE(INDEX(SOURCE!B:B,MATCH(A2257,SOURCE!B:B,0)+1)),
  "")</f>
        <v/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7" priority="4" operator="notEqual">
      <formula>A1048576+1</formula>
    </cfRule>
  </conditionalFormatting>
  <conditionalFormatting sqref="A9:A10">
    <cfRule type="cellIs" dxfId="6" priority="3" operator="notEqual">
      <formula>A8+1</formula>
    </cfRule>
  </conditionalFormatting>
  <conditionalFormatting sqref="A11:A2519">
    <cfRule type="cellIs" dxfId="5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2021-02-22T16:32:50Z</dcterms:modified>
</cp:coreProperties>
</file>