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45CD3DC-996B-AC4B-BDA9-9BCCA483D96D}" xr6:coauthVersionLast="47" xr6:coauthVersionMax="47" xr10:uidLastSave="{00000000-0000-0000-0000-000000000000}"/>
  <bookViews>
    <workbookView xWindow="1580" yWindow="500" windowWidth="29100" windowHeight="19160" tabRatio="500" activeTab="6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REMOVED Functions" sheetId="16" r:id="rId6"/>
    <sheet name="NEW XEQM.c" sheetId="15" r:id="rId7"/>
    <sheet name="XEQM TEST Program" sheetId="10" r:id="rId8"/>
    <sheet name="XPORTP translations" sheetId="18" r:id="rId9"/>
    <sheet name="lookups" sheetId="3" r:id="rId10"/>
  </sheets>
  <definedNames>
    <definedName name="_xlnm._FilterDatabase" localSheetId="6" hidden="1">'NEW XEQM.c'!$A$2:$H$240</definedName>
    <definedName name="_xlnm._FilterDatabase" localSheetId="0" hidden="1">SOURCE!$A$3:$U$2246</definedName>
    <definedName name="_xlnm._FilterDatabase" localSheetId="8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0" i="19" l="1"/>
  <c r="R20" i="19"/>
  <c r="S20" i="19"/>
  <c r="T20" i="19"/>
  <c r="U20" i="19"/>
  <c r="X20" i="19" s="1"/>
  <c r="V20" i="19"/>
  <c r="Q21" i="19"/>
  <c r="X21" i="19" s="1"/>
  <c r="R21" i="19"/>
  <c r="S21" i="19"/>
  <c r="T21" i="19"/>
  <c r="U21" i="19"/>
  <c r="V21" i="19"/>
  <c r="Q22" i="19"/>
  <c r="R22" i="19"/>
  <c r="S22" i="19"/>
  <c r="T22" i="19"/>
  <c r="U22" i="19"/>
  <c r="V22" i="19"/>
  <c r="X22" i="19"/>
  <c r="Q23" i="19"/>
  <c r="R23" i="19"/>
  <c r="S23" i="19"/>
  <c r="T23" i="19"/>
  <c r="U23" i="19"/>
  <c r="V23" i="19"/>
  <c r="Q24" i="19"/>
  <c r="R24" i="19"/>
  <c r="S24" i="19"/>
  <c r="T24" i="19"/>
  <c r="U24" i="19"/>
  <c r="V24" i="19"/>
  <c r="X24" i="19"/>
  <c r="Q25" i="19"/>
  <c r="X25" i="19" s="1"/>
  <c r="R25" i="19"/>
  <c r="S25" i="19"/>
  <c r="T25" i="19"/>
  <c r="U25" i="19"/>
  <c r="V25" i="19"/>
  <c r="Q26" i="19"/>
  <c r="R26" i="19"/>
  <c r="S26" i="19"/>
  <c r="T26" i="19"/>
  <c r="U26" i="19"/>
  <c r="V26" i="19"/>
  <c r="X26" i="19"/>
  <c r="Q27" i="19"/>
  <c r="R27" i="19"/>
  <c r="S27" i="19"/>
  <c r="T27" i="19"/>
  <c r="U27" i="19"/>
  <c r="V27" i="19"/>
  <c r="Q28" i="19"/>
  <c r="X28" i="19" s="1"/>
  <c r="R28" i="19"/>
  <c r="S28" i="19"/>
  <c r="T28" i="19"/>
  <c r="U28" i="19"/>
  <c r="V28" i="19"/>
  <c r="Q29" i="19"/>
  <c r="R29" i="19"/>
  <c r="S29" i="19"/>
  <c r="T29" i="19"/>
  <c r="U29" i="19"/>
  <c r="V29" i="19"/>
  <c r="X29" i="19"/>
  <c r="Q30" i="19"/>
  <c r="X30" i="19" s="1"/>
  <c r="R30" i="19"/>
  <c r="S30" i="19"/>
  <c r="T30" i="19"/>
  <c r="U30" i="19"/>
  <c r="V30" i="19"/>
  <c r="Q31" i="19"/>
  <c r="R31" i="19"/>
  <c r="S31" i="19"/>
  <c r="T31" i="19"/>
  <c r="U31" i="19"/>
  <c r="V31" i="19"/>
  <c r="Q32" i="19"/>
  <c r="X32" i="19" s="1"/>
  <c r="R32" i="19"/>
  <c r="S32" i="19"/>
  <c r="T32" i="19"/>
  <c r="U32" i="19"/>
  <c r="V32" i="19"/>
  <c r="Q33" i="19"/>
  <c r="R33" i="19"/>
  <c r="S33" i="19"/>
  <c r="T33" i="19"/>
  <c r="X33" i="19" s="1"/>
  <c r="U33" i="19"/>
  <c r="V33" i="19"/>
  <c r="Q34" i="19"/>
  <c r="X34" i="19" s="1"/>
  <c r="R34" i="19"/>
  <c r="S34" i="19"/>
  <c r="T34" i="19"/>
  <c r="U34" i="19"/>
  <c r="V34" i="19"/>
  <c r="Q35" i="19"/>
  <c r="R35" i="19"/>
  <c r="S35" i="19"/>
  <c r="T35" i="19"/>
  <c r="U35" i="19"/>
  <c r="V35" i="19"/>
  <c r="Q36" i="19"/>
  <c r="R36" i="19"/>
  <c r="S36" i="19"/>
  <c r="T36" i="19"/>
  <c r="U36" i="19"/>
  <c r="V36" i="19"/>
  <c r="X36" i="19"/>
  <c r="Q37" i="19"/>
  <c r="X37" i="19" s="1"/>
  <c r="R37" i="19"/>
  <c r="S37" i="19"/>
  <c r="T37" i="19"/>
  <c r="U37" i="19"/>
  <c r="V37" i="19"/>
  <c r="Q38" i="19"/>
  <c r="R38" i="19"/>
  <c r="S38" i="19"/>
  <c r="T38" i="19"/>
  <c r="U38" i="19"/>
  <c r="V38" i="19"/>
  <c r="X38" i="19"/>
  <c r="Q39" i="19"/>
  <c r="R39" i="19"/>
  <c r="S39" i="19"/>
  <c r="T39" i="19"/>
  <c r="U39" i="19"/>
  <c r="V39" i="19"/>
  <c r="Q40" i="19"/>
  <c r="R40" i="19"/>
  <c r="S40" i="19"/>
  <c r="T40" i="19"/>
  <c r="U40" i="19"/>
  <c r="V40" i="19"/>
  <c r="X40" i="19"/>
  <c r="Q41" i="19"/>
  <c r="X41" i="19" s="1"/>
  <c r="R41" i="19"/>
  <c r="S41" i="19"/>
  <c r="T41" i="19"/>
  <c r="U41" i="19"/>
  <c r="V41" i="19"/>
  <c r="Q42" i="19"/>
  <c r="R42" i="19"/>
  <c r="S42" i="19"/>
  <c r="T42" i="19"/>
  <c r="U42" i="19"/>
  <c r="V42" i="19"/>
  <c r="X42" i="19"/>
  <c r="Q43" i="19"/>
  <c r="R43" i="19"/>
  <c r="S43" i="19"/>
  <c r="T43" i="19"/>
  <c r="U43" i="19"/>
  <c r="V43" i="19"/>
  <c r="Q44" i="19"/>
  <c r="X44" i="19" s="1"/>
  <c r="R44" i="19"/>
  <c r="S44" i="19"/>
  <c r="T44" i="19"/>
  <c r="U44" i="19"/>
  <c r="V44" i="19"/>
  <c r="Q45" i="19"/>
  <c r="R45" i="19"/>
  <c r="S45" i="19"/>
  <c r="T45" i="19"/>
  <c r="U45" i="19"/>
  <c r="V45" i="19"/>
  <c r="X45" i="19"/>
  <c r="Q46" i="19"/>
  <c r="X46" i="19" s="1"/>
  <c r="R46" i="19"/>
  <c r="S46" i="19"/>
  <c r="T46" i="19"/>
  <c r="U46" i="19"/>
  <c r="V46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N2234" i="1" l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A2239" i="1" l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240" i="1" l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A2241" i="1" l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E528" i="1"/>
  <c r="A528" i="1"/>
  <c r="C526" i="7" l="1"/>
  <c r="A527" i="7" s="1"/>
  <c r="B526" i="7"/>
  <c r="D526" i="7" s="1"/>
  <c r="B530" i="1"/>
  <c r="E529" i="1"/>
  <c r="A529" i="1"/>
  <c r="C527" i="7" l="1"/>
  <c r="A528" i="7" s="1"/>
  <c r="B527" i="7"/>
  <c r="D527" i="7" s="1"/>
  <c r="B531" i="1"/>
  <c r="E530" i="1"/>
  <c r="A530" i="1"/>
  <c r="P528" i="1"/>
  <c r="T528" i="1" s="1"/>
  <c r="W528" i="1" s="1"/>
  <c r="C528" i="7" l="1"/>
  <c r="A529" i="7" s="1"/>
  <c r="B528" i="7"/>
  <c r="D528" i="7" s="1"/>
  <c r="B532" i="1"/>
  <c r="E531" i="1"/>
  <c r="F528" i="1"/>
  <c r="A528" i="4" s="1"/>
  <c r="A531" i="1"/>
  <c r="P529" i="1"/>
  <c r="T529" i="1" s="1"/>
  <c r="W529" i="1" s="1"/>
  <c r="C529" i="7" l="1"/>
  <c r="A530" i="7" s="1"/>
  <c r="B529" i="7"/>
  <c r="D529" i="7" s="1"/>
  <c r="B533" i="1"/>
  <c r="E532" i="1"/>
  <c r="S528" i="1"/>
  <c r="F529" i="1"/>
  <c r="A529" i="4" s="1"/>
  <c r="A532" i="1"/>
  <c r="P530" i="1"/>
  <c r="T530" i="1" s="1"/>
  <c r="W530" i="1" s="1"/>
  <c r="B530" i="7" l="1"/>
  <c r="D530" i="7" s="1"/>
  <c r="C530" i="7"/>
  <c r="A531" i="7" s="1"/>
  <c r="B534" i="1"/>
  <c r="E533" i="1"/>
  <c r="S529" i="1"/>
  <c r="F530" i="1"/>
  <c r="A530" i="4" s="1"/>
  <c r="A533" i="1"/>
  <c r="P531" i="1"/>
  <c r="T531" i="1" s="1"/>
  <c r="W531" i="1" s="1"/>
  <c r="C531" i="7" l="1"/>
  <c r="A532" i="7" s="1"/>
  <c r="B531" i="7"/>
  <c r="D531" i="7" s="1"/>
  <c r="B535" i="1"/>
  <c r="E534" i="1"/>
  <c r="S530" i="1"/>
  <c r="F531" i="1"/>
  <c r="A531" i="4" s="1"/>
  <c r="A534" i="1"/>
  <c r="P532" i="1"/>
  <c r="T532" i="1" s="1"/>
  <c r="W532" i="1" s="1"/>
  <c r="C532" i="7" l="1"/>
  <c r="A533" i="7" s="1"/>
  <c r="B532" i="7"/>
  <c r="D532" i="7" s="1"/>
  <c r="B536" i="1"/>
  <c r="E535" i="1"/>
  <c r="S531" i="1"/>
  <c r="F532" i="1"/>
  <c r="A532" i="4" s="1"/>
  <c r="A535" i="1"/>
  <c r="P533" i="1"/>
  <c r="T533" i="1" s="1"/>
  <c r="W533" i="1" s="1"/>
  <c r="C533" i="7" l="1"/>
  <c r="A534" i="7" s="1"/>
  <c r="B533" i="7"/>
  <c r="D533" i="7" s="1"/>
  <c r="B537" i="1"/>
  <c r="E536" i="1"/>
  <c r="S532" i="1"/>
  <c r="F533" i="1"/>
  <c r="A533" i="4" s="1"/>
  <c r="A536" i="1"/>
  <c r="P534" i="1"/>
  <c r="T534" i="1" s="1"/>
  <c r="W534" i="1" s="1"/>
  <c r="C534" i="7" l="1"/>
  <c r="A535" i="7" s="1"/>
  <c r="B534" i="7"/>
  <c r="D534" i="7" s="1"/>
  <c r="B538" i="1"/>
  <c r="E537" i="1"/>
  <c r="S533" i="1"/>
  <c r="F534" i="1"/>
  <c r="A534" i="4" s="1"/>
  <c r="A537" i="1"/>
  <c r="P535" i="1"/>
  <c r="T535" i="1" s="1"/>
  <c r="W535" i="1" s="1"/>
  <c r="C535" i="7" l="1"/>
  <c r="A536" i="7" s="1"/>
  <c r="B535" i="7"/>
  <c r="D535" i="7" s="1"/>
  <c r="B539" i="1"/>
  <c r="E538" i="1"/>
  <c r="S534" i="1"/>
  <c r="A538" i="1"/>
  <c r="F535" i="1"/>
  <c r="A535" i="4" s="1"/>
  <c r="P536" i="1"/>
  <c r="T536" i="1" s="1"/>
  <c r="W536" i="1" s="1"/>
  <c r="C536" i="7" l="1"/>
  <c r="A537" i="7" s="1"/>
  <c r="B536" i="7"/>
  <c r="D536" i="7" s="1"/>
  <c r="B540" i="1"/>
  <c r="E539" i="1"/>
  <c r="S535" i="1"/>
  <c r="F536" i="1"/>
  <c r="A536" i="4" s="1"/>
  <c r="A539" i="1"/>
  <c r="P537" i="1"/>
  <c r="T537" i="1" s="1"/>
  <c r="W537" i="1" s="1"/>
  <c r="B537" i="7" l="1"/>
  <c r="D537" i="7" s="1"/>
  <c r="C537" i="7"/>
  <c r="A538" i="7" s="1"/>
  <c r="B541" i="1"/>
  <c r="E540" i="1"/>
  <c r="S536" i="1"/>
  <c r="F537" i="1"/>
  <c r="A537" i="4" s="1"/>
  <c r="A540" i="1"/>
  <c r="P538" i="1"/>
  <c r="T538" i="1" s="1"/>
  <c r="W538" i="1" s="1"/>
  <c r="C538" i="7" l="1"/>
  <c r="A539" i="7" s="1"/>
  <c r="B538" i="7"/>
  <c r="D538" i="7" s="1"/>
  <c r="B542" i="1"/>
  <c r="E541" i="1"/>
  <c r="S537" i="1"/>
  <c r="F538" i="1"/>
  <c r="A538" i="4" s="1"/>
  <c r="A541" i="1"/>
  <c r="P539" i="1"/>
  <c r="T539" i="1" s="1"/>
  <c r="W539" i="1" s="1"/>
  <c r="C539" i="7" l="1"/>
  <c r="A540" i="7" s="1"/>
  <c r="B539" i="7"/>
  <c r="D539" i="7" s="1"/>
  <c r="B543" i="1"/>
  <c r="E542" i="1"/>
  <c r="S538" i="1"/>
  <c r="F539" i="1"/>
  <c r="A539" i="4" s="1"/>
  <c r="A542" i="1"/>
  <c r="P540" i="1"/>
  <c r="T540" i="1" s="1"/>
  <c r="W540" i="1" s="1"/>
  <c r="C540" i="7" l="1"/>
  <c r="A541" i="7" s="1"/>
  <c r="B540" i="7"/>
  <c r="D540" i="7" s="1"/>
  <c r="B544" i="1"/>
  <c r="E543" i="1"/>
  <c r="S539" i="1"/>
  <c r="F540" i="1"/>
  <c r="A540" i="4" s="1"/>
  <c r="A543" i="1"/>
  <c r="P541" i="1"/>
  <c r="T541" i="1" s="1"/>
  <c r="W541" i="1" s="1"/>
  <c r="C541" i="7" l="1"/>
  <c r="A542" i="7" s="1"/>
  <c r="B541" i="7"/>
  <c r="D541" i="7" s="1"/>
  <c r="B545" i="1"/>
  <c r="E544" i="1"/>
  <c r="S540" i="1"/>
  <c r="F541" i="1"/>
  <c r="A541" i="4" s="1"/>
  <c r="A544" i="1"/>
  <c r="P542" i="1"/>
  <c r="T542" i="1" s="1"/>
  <c r="W542" i="1" s="1"/>
  <c r="C542" i="7" l="1"/>
  <c r="A543" i="7" s="1"/>
  <c r="B542" i="7"/>
  <c r="D542" i="7" s="1"/>
  <c r="B546" i="1"/>
  <c r="E545" i="1"/>
  <c r="S541" i="1"/>
  <c r="F542" i="1"/>
  <c r="A542" i="4" s="1"/>
  <c r="A545" i="1"/>
  <c r="P543" i="1"/>
  <c r="T543" i="1" s="1"/>
  <c r="W543" i="1" s="1"/>
  <c r="B543" i="7" l="1"/>
  <c r="D543" i="7" s="1"/>
  <c r="C543" i="7"/>
  <c r="A544" i="7" s="1"/>
  <c r="B547" i="1"/>
  <c r="E546" i="1"/>
  <c r="S542" i="1"/>
  <c r="F543" i="1"/>
  <c r="A543" i="4" s="1"/>
  <c r="A546" i="1"/>
  <c r="P544" i="1"/>
  <c r="T544" i="1" s="1"/>
  <c r="W544" i="1" s="1"/>
  <c r="C544" i="7" l="1"/>
  <c r="A545" i="7" s="1"/>
  <c r="B544" i="7"/>
  <c r="D544" i="7" s="1"/>
  <c r="B548" i="1"/>
  <c r="E547" i="1"/>
  <c r="S543" i="1"/>
  <c r="F544" i="1"/>
  <c r="A544" i="4" s="1"/>
  <c r="A547" i="1"/>
  <c r="P545" i="1"/>
  <c r="T545" i="1" s="1"/>
  <c r="W545" i="1" s="1"/>
  <c r="C545" i="7" l="1"/>
  <c r="A546" i="7" s="1"/>
  <c r="B545" i="7"/>
  <c r="D545" i="7" s="1"/>
  <c r="B549" i="1"/>
  <c r="S544" i="1"/>
  <c r="F545" i="1"/>
  <c r="A545" i="4" s="1"/>
  <c r="A548" i="1"/>
  <c r="A548" i="4" s="1"/>
  <c r="P546" i="1"/>
  <c r="T546" i="1" s="1"/>
  <c r="W546" i="1" s="1"/>
  <c r="C546" i="7" l="1"/>
  <c r="A547" i="7" s="1"/>
  <c r="B546" i="7"/>
  <c r="D546" i="7" s="1"/>
  <c r="B550" i="1"/>
  <c r="S545" i="1"/>
  <c r="F546" i="1"/>
  <c r="A546" i="4" s="1"/>
  <c r="A549" i="1"/>
  <c r="A549" i="4" s="1"/>
  <c r="P547" i="1"/>
  <c r="T547" i="1" s="1"/>
  <c r="W547" i="1" s="1"/>
  <c r="C547" i="7" l="1"/>
  <c r="A548" i="7" s="1"/>
  <c r="B547" i="7"/>
  <c r="D547" i="7" s="1"/>
  <c r="B551" i="1"/>
  <c r="S546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C599" i="7"/>
  <c r="A600" i="7" s="1"/>
  <c r="D599" i="7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0" i="4" s="1"/>
  <c r="A951" i="1"/>
  <c r="A951" i="4" s="1"/>
  <c r="C948" i="7" l="1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W1172" i="1" s="1"/>
  <c r="E1172" i="1"/>
  <c r="F1172" i="1" s="1"/>
  <c r="A1172" i="1"/>
  <c r="E1173" i="1"/>
  <c r="A1172" i="4" l="1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W1175" i="1" s="1"/>
  <c r="E1175" i="1"/>
  <c r="F1175" i="1" s="1"/>
  <c r="S1174" i="1"/>
  <c r="A1175" i="1"/>
  <c r="A1175" i="4" s="1"/>
  <c r="C1173" i="7" l="1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A1181" i="4" s="1"/>
  <c r="E1181" i="1"/>
  <c r="F1181" i="1" s="1"/>
  <c r="S1179" i="1"/>
  <c r="P1181" i="1"/>
  <c r="T1181" i="1" s="1"/>
  <c r="W1181" i="1" s="1"/>
  <c r="S1180" i="1"/>
  <c r="C1179" i="7" l="1"/>
  <c r="A1180" i="7" s="1"/>
  <c r="B1179" i="7"/>
  <c r="D1179" i="7" s="1"/>
  <c r="B1183" i="1"/>
  <c r="A1182" i="1"/>
  <c r="A1182" i="4" s="1"/>
  <c r="E1182" i="1"/>
  <c r="F1182" i="1" s="1"/>
  <c r="S1181" i="1"/>
  <c r="P1182" i="1"/>
  <c r="T1182" i="1" s="1"/>
  <c r="W1182" i="1" s="1"/>
  <c r="C1180" i="7" l="1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W1188" i="1" s="1"/>
  <c r="E1188" i="1"/>
  <c r="S1187" i="1"/>
  <c r="A1188" i="1"/>
  <c r="A1188" i="4" l="1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A1233" i="4" l="1"/>
  <c r="C1231" i="7"/>
  <c r="A1232" i="7" s="1"/>
  <c r="B1231" i="7"/>
  <c r="D1231" i="7" s="1"/>
  <c r="B1235" i="1"/>
  <c r="S1232" i="1"/>
  <c r="F1233" i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A1321" i="4" l="1"/>
  <c r="C1319" i="7"/>
  <c r="A1320" i="7" s="1"/>
  <c r="B1319" i="7"/>
  <c r="D1319" i="7" s="1"/>
  <c r="B1323" i="1"/>
  <c r="E1323" i="1" s="1"/>
  <c r="S1320" i="1"/>
  <c r="F1321" i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P1839" i="1"/>
  <c r="T1839" i="1" s="1"/>
  <c r="W1839" i="1" s="1"/>
  <c r="A1839" i="1"/>
  <c r="A1839" i="4" s="1"/>
  <c r="E1839" i="1"/>
  <c r="F1839" i="1" s="1"/>
  <c r="S1839" i="1" s="1"/>
  <c r="A1840" i="1"/>
  <c r="A1840" i="4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s="1"/>
  <c r="C2092" i="7" l="1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P2206" i="1" l="1"/>
  <c r="B2207" i="1"/>
  <c r="A2206" i="1"/>
  <c r="E2206" i="1"/>
  <c r="C2199" i="7"/>
  <c r="A2200" i="7" s="1"/>
  <c r="B2199" i="7"/>
  <c r="D2199" i="7" s="1"/>
  <c r="A2205" i="1"/>
  <c r="A2205" i="4" s="1"/>
  <c r="F2206" i="1" l="1"/>
  <c r="S2206" i="1" s="1"/>
  <c r="P2207" i="1"/>
  <c r="T2207" i="1" s="1"/>
  <c r="W2207" i="1" s="1"/>
  <c r="E2207" i="1"/>
  <c r="A2207" i="1"/>
  <c r="T2206" i="1"/>
  <c r="W2206" i="1" s="1"/>
  <c r="C2200" i="7"/>
  <c r="A2201" i="7" s="1"/>
  <c r="B2200" i="7"/>
  <c r="D2200" i="7" s="1"/>
  <c r="A2206" i="4"/>
  <c r="B2208" i="1"/>
  <c r="F2207" i="1" l="1"/>
  <c r="S2207" i="1" s="1"/>
  <c r="P2208" i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A2238" i="1" s="1"/>
  <c r="A2238" i="4" s="1"/>
  <c r="C2230" i="7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<sst xmlns="http://schemas.openxmlformats.org/spreadsheetml/2006/main" count="29050" uniqueCount="6082">
  <si>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</si>
  <si>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</si>
  <si>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</si>
  <si>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</si>
  <si>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</si>
  <si>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</si>
  <si>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</si>
  <si>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</si>
  <si>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</si>
  <si>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</si>
  <si>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</si>
  <si>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</si>
  <si>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</si>
  <si>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</si>
  <si>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</si>
  <si>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</si>
  <si>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</si>
  <si>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</si>
  <si>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</si>
  <si>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</si>
  <si>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</si>
  <si>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</si>
  <si>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</si>
  <si>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</si>
  <si>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</si>
  <si>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</si>
  <si>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</si>
  <si>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</si>
  <si>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</si>
  <si>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</si>
  <si>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</si>
  <si>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</si>
  <si>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</si>
  <si>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</si>
  <si>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</si>
  <si>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</si>
  <si>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</si>
  <si>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</si>
  <si>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</si>
  <si>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</si>
  <si>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</si>
  <si>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</si>
  <si>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</si>
  <si>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</si>
  <si>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</si>
  <si>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</si>
  <si>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</si>
  <si>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</si>
  <si>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</si>
  <si>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</si>
  <si>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</si>
  <si>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</si>
  <si>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</si>
  <si>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</si>
  <si>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</si>
  <si>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</si>
  <si>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</si>
  <si>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</si>
  <si>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</si>
  <si>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</si>
  <si>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</si>
  <si>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</si>
  <si>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</si>
  <si>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</si>
  <si>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</si>
  <si>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</si>
  <si>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</si>
  <si>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</si>
  <si>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</si>
  <si>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</si>
  <si>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</si>
  <si>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</si>
  <si>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</si>
  <si>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</si>
  <si>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</si>
  <si>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</si>
  <si>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</si>
  <si>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</si>
  <si>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</si>
  <si>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</si>
  <si>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</si>
  <si>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</si>
  <si>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</si>
  <si>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</si>
  <si>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</si>
  <si>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</si>
  <si>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</si>
  <si>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</si>
  <si>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</si>
  <si>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</si>
  <si>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</si>
  <si>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</si>
  <si>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</si>
  <si>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</si>
  <si>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</si>
  <si>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</si>
  <si>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</si>
  <si>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</si>
  <si>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</si>
  <si>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</si>
  <si>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</si>
  <si>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</si>
  <si>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</si>
  <si>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</si>
  <si>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</si>
  <si>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</si>
  <si>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</si>
  <si>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</si>
  <si>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</si>
  <si>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</si>
  <si>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</si>
  <si>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</si>
  <si>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</si>
  <si>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</si>
  <si>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</si>
  <si>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</si>
  <si>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</si>
  <si>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</si>
  <si>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</si>
  <si>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</si>
  <si>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</si>
  <si>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</si>
  <si>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</si>
  <si>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</si>
  <si>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</si>
  <si>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</si>
  <si>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</si>
  <si>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</si>
  <si>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</si>
  <si>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</si>
  <si>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</si>
  <si>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</si>
  <si>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</si>
  <si>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</si>
  <si>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</si>
  <si>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</si>
  <si>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</si>
  <si>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</si>
  <si>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</si>
  <si>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</si>
  <si>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</si>
  <si>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</si>
  <si>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</si>
  <si>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</si>
  <si>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</si>
  <si>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</si>
  <si>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</si>
  <si>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</si>
  <si>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</si>
  <si>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</si>
  <si>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</si>
  <si>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</si>
  <si>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</si>
  <si>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</si>
  <si>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</si>
  <si>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</si>
  <si>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</si>
  <si>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</si>
  <si>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</si>
  <si>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</si>
  <si>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</si>
  <si>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</si>
  <si>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</si>
  <si>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</si>
  <si>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</si>
  <si>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</si>
  <si>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</si>
  <si>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</si>
  <si>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</si>
  <si>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</si>
  <si>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</si>
  <si>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</si>
  <si>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</si>
  <si>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</si>
  <si>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</si>
  <si>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</si>
  <si>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</si>
  <si>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</si>
  <si>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</si>
  <si>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</si>
  <si>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</si>
  <si>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</si>
  <si>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</si>
  <si>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</si>
  <si>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</si>
  <si>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</si>
  <si>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</si>
  <si>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</si>
  <si>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</si>
  <si>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</si>
  <si>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</si>
  <si>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</si>
  <si>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</si>
  <si>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</si>
  <si>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</si>
  <si>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</si>
  <si>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</si>
  <si>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</si>
  <si>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</si>
  <si>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</si>
  <si>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</si>
  <si>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</si>
  <si>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</si>
  <si>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</si>
  <si>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</si>
  <si>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</si>
  <si>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</si>
  <si>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</si>
  <si>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</si>
  <si>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</si>
  <si>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</si>
  <si>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</si>
  <si>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</si>
  <si>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</si>
  <si>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</si>
  <si>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</si>
  <si>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</si>
  <si>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</si>
  <si>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</si>
  <si>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</si>
  <si>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</si>
  <si>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</si>
  <si>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</si>
  <si>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</si>
  <si>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</si>
  <si>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</si>
  <si>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</si>
  <si>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</si>
  <si>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</si>
  <si>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</si>
  <si>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</si>
  <si>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</si>
  <si>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</si>
  <si>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</si>
  <si>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</si>
  <si>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</si>
  <si>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</si>
  <si>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</si>
  <si>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</si>
  <si>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</si>
  <si>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</si>
  <si>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</si>
  <si>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</si>
  <si>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</si>
  <si>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</si>
  <si>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</si>
  <si>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</si>
  <si>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</si>
  <si>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</si>
  <si>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</si>
  <si>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</si>
  <si>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</si>
  <si>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</si>
  <si>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</si>
  <si>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</si>
  <si>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</si>
  <si>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</si>
  <si>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</si>
  <si>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</si>
  <si>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</si>
  <si>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</si>
  <si>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</si>
  <si>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</si>
  <si>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</si>
  <si>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</si>
  <si>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</si>
  <si>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</si>
  <si>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</si>
  <si>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</si>
  <si>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</si>
  <si>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</si>
  <si>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</si>
  <si>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</si>
  <si>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</si>
  <si>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</si>
  <si>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</si>
  <si>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</si>
  <si>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</si>
  <si>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</si>
  <si>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</si>
  <si>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</si>
  <si>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</si>
  <si>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</si>
  <si>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</si>
  <si>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</si>
  <si>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</si>
  <si>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</si>
  <si>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</si>
  <si>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</si>
  <si>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</si>
  <si>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</si>
  <si>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</si>
  <si>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</si>
  <si>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</si>
  <si>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</si>
  <si>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</si>
  <si>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</si>
  <si>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</si>
  <si>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</si>
  <si>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</si>
  <si>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</si>
  <si>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</si>
  <si>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</si>
  <si>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</si>
  <si>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</si>
  <si>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</si>
  <si>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</si>
  <si>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</si>
  <si>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</si>
  <si>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</si>
  <si>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</si>
  <si>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</si>
  <si>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</si>
  <si>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</si>
  <si>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</si>
  <si>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</si>
  <si>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</si>
  <si>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</si>
  <si>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</si>
  <si>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</si>
  <si>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</si>
  <si>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</si>
  <si>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</si>
  <si>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</si>
  <si>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</si>
  <si>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</si>
  <si>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</si>
  <si>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</si>
  <si>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</si>
  <si>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</si>
  <si>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</si>
  <si>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</si>
  <si>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</si>
  <si>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</si>
  <si>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</si>
  <si>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</si>
  <si>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</si>
  <si>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</si>
  <si>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</si>
  <si>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</si>
  <si>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</si>
  <si>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</si>
  <si>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</si>
  <si>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</si>
  <si>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</si>
  <si>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</si>
  <si>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</si>
  <si>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</si>
  <si>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</si>
  <si>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</si>
  <si>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</si>
  <si>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</si>
  <si>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</si>
  <si>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</si>
  <si>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</si>
  <si>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</si>
  <si>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</si>
  <si>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</si>
  <si>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</si>
  <si>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</si>
  <si>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</si>
  <si>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</si>
  <si>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</si>
  <si>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</si>
  <si>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</si>
  <si>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</si>
  <si>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</si>
  <si>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</si>
  <si>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</si>
  <si>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</si>
  <si>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</si>
  <si>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</si>
  <si>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</si>
  <si>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</si>
  <si>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</si>
  <si>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</si>
  <si>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</si>
  <si>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</si>
  <si>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</si>
  <si>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</si>
  <si>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</si>
  <si>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</si>
  <si>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</si>
  <si>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</si>
  <si>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</si>
  <si>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</si>
  <si>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</si>
  <si>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</si>
  <si>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</si>
  <si>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</si>
  <si>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</si>
  <si>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</si>
  <si>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</si>
  <si>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</si>
  <si>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</si>
  <si>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</si>
  <si>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</si>
  <si>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</si>
  <si>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</si>
  <si>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</si>
  <si>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</si>
  <si>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</si>
  <si>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</si>
  <si>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</si>
  <si>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</si>
  <si>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</si>
  <si>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</si>
  <si>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</si>
  <si>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</si>
  <si>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</si>
  <si>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</si>
  <si>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</si>
  <si>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</si>
  <si>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</si>
  <si>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</si>
  <si>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</si>
  <si>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</si>
  <si>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</si>
  <si>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</si>
  <si>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</si>
  <si>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</si>
  <si>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</si>
  <si>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</si>
  <si>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</si>
  <si>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</si>
  <si>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</si>
  <si>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</si>
  <si>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</si>
  <si>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</si>
  <si>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</si>
  <si>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</si>
  <si>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</si>
  <si>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</si>
  <si>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</si>
  <si>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</si>
  <si>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</si>
  <si>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</si>
  <si>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</si>
  <si>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</si>
  <si>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</si>
  <si>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</si>
  <si>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</si>
  <si>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</si>
  <si>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</si>
  <si>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</si>
  <si>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</si>
  <si>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</si>
  <si>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</si>
  <si>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</si>
  <si>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</si>
  <si>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</si>
  <si>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</si>
  <si>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</si>
  <si>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</si>
  <si>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</si>
  <si>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</si>
  <si>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</si>
  <si>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</si>
  <si>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</si>
  <si>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</si>
  <si>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</si>
  <si>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</si>
  <si>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</si>
  <si>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</si>
  <si>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</si>
  <si>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</si>
  <si>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</si>
  <si>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</si>
  <si>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</si>
  <si>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</si>
  <si>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</si>
  <si>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</si>
  <si>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</si>
  <si>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</si>
  <si>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</si>
  <si>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</si>
  <si>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</si>
  <si>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</si>
  <si>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</si>
  <si>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</si>
  <si>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</si>
  <si>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</si>
  <si>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</si>
  <si>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</si>
  <si>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</si>
  <si>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</si>
  <si>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</si>
  <si>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</si>
  <si>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</si>
  <si>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</si>
  <si>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</si>
  <si>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</si>
  <si>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</si>
  <si>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</si>
  <si>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</si>
  <si>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</si>
  <si>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</si>
  <si>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</si>
  <si>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</si>
  <si>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</si>
  <si>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</si>
  <si>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</si>
  <si>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</si>
  <si>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</si>
  <si>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</si>
  <si>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</si>
  <si>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</si>
  <si>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</si>
  <si>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</si>
  <si>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</si>
  <si>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</si>
  <si>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</si>
  <si>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</si>
  <si>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</si>
  <si>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</si>
  <si>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</si>
  <si>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</si>
  <si>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</si>
  <si>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</si>
  <si>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</si>
  <si>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</si>
  <si>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</si>
  <si>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</si>
  <si>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</si>
  <si>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</si>
  <si>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</si>
  <si>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</si>
  <si>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</si>
  <si>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</si>
  <si>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</si>
  <si>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</si>
  <si>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</si>
  <si>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</si>
  <si>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</si>
  <si>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</si>
  <si>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</si>
  <si>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</si>
  <si>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</si>
  <si>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</si>
  <si>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</si>
  <si>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</si>
  <si>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</si>
  <si>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</si>
  <si>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</si>
  <si>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</si>
  <si>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</si>
  <si>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</si>
  <si>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</si>
  <si>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</si>
  <si>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</si>
  <si>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</si>
  <si>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</si>
  <si>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</si>
  <si>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</si>
  <si>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</si>
  <si>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</si>
  <si>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</si>
  <si>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</si>
  <si>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</si>
  <si>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</si>
  <si>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</si>
  <si>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</si>
  <si>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</si>
  <si>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</si>
  <si>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</si>
  <si>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</si>
  <si>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</si>
  <si>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</si>
  <si>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</si>
  <si>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</si>
  <si>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</si>
  <si>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</si>
  <si>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</si>
  <si>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</si>
  <si>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</si>
  <si>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</si>
  <si>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</si>
  <si>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</si>
  <si>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</si>
  <si>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</si>
  <si>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</si>
  <si>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</si>
  <si>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</si>
  <si>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</si>
  <si>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</si>
  <si>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</si>
  <si>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</si>
  <si>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</si>
  <si>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</si>
  <si>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</si>
  <si>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</si>
  <si>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</si>
  <si>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</si>
  <si>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</si>
  <si>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</si>
  <si>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</si>
  <si>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</si>
  <si>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</si>
  <si>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</si>
  <si>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</si>
  <si>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</si>
  <si>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</si>
  <si>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</si>
  <si>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</si>
  <si>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</si>
  <si>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</si>
  <si>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</si>
  <si>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</si>
  <si>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</si>
  <si>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</si>
  <si>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</si>
  <si>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</si>
  <si>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</si>
  <si>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</si>
  <si>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</si>
  <si>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</si>
  <si>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</si>
  <si>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</si>
  <si>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</si>
  <si>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</si>
  <si>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</si>
  <si>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</si>
  <si>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</si>
  <si>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</si>
  <si>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</si>
  <si>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</si>
  <si>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</si>
  <si>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</si>
  <si>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</si>
  <si>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</si>
  <si>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</si>
  <si>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</si>
  <si>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</si>
  <si>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</si>
  <si>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</si>
  <si>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</si>
  <si>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</si>
  <si>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</si>
  <si>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</si>
  <si>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</si>
  <si>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</si>
  <si>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</si>
  <si>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</si>
  <si>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</si>
  <si>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</si>
  <si>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</si>
  <si>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</si>
  <si>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</si>
  <si>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</si>
  <si>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</si>
  <si>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</si>
  <si>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</si>
  <si>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</si>
  <si>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</si>
  <si>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</si>
  <si>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</si>
  <si>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</si>
  <si>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</si>
  <si>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</si>
  <si>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</si>
  <si>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</si>
  <si>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</si>
  <si>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</si>
  <si>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</si>
  <si>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</si>
  <si>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</si>
  <si>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</si>
  <si>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</si>
  <si>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</si>
  <si>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</si>
  <si>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</si>
  <si>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</si>
  <si>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</si>
  <si>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</si>
  <si>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</si>
  <si>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</si>
  <si>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</si>
  <si>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</si>
  <si>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</si>
  <si>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</si>
  <si>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</si>
  <si>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</si>
  <si>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</si>
  <si>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</si>
  <si>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</si>
  <si>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</si>
  <si>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</si>
  <si>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</si>
  <si>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</si>
  <si>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</si>
  <si>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</si>
  <si>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</si>
  <si>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</si>
  <si>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</si>
  <si>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</si>
  <si>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</si>
  <si>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</si>
  <si>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</si>
  <si>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</si>
  <si>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</si>
  <si>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</si>
  <si>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</si>
  <si>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</si>
  <si>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</si>
  <si>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</si>
  <si>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</si>
  <si>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</si>
  <si>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</si>
  <si>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</si>
  <si>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</si>
  <si>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</si>
  <si>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</si>
  <si>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</si>
  <si>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</si>
  <si>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</si>
  <si>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</si>
  <si>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</si>
  <si>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</si>
  <si>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</si>
  <si>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</si>
  <si>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</si>
  <si>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</si>
  <si>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</si>
  <si>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</si>
  <si>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</si>
  <si>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</si>
  <si>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</si>
  <si>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</si>
  <si>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</si>
  <si>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</si>
  <si>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</si>
  <si>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</si>
  <si>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</si>
  <si>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</si>
  <si>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</si>
  <si>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</si>
  <si>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</si>
  <si>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</si>
  <si>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</si>
  <si>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</si>
  <si>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</si>
  <si>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</si>
  <si>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</si>
  <si>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</si>
  <si>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</si>
  <si>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</si>
  <si>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</si>
  <si>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</si>
  <si>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</si>
  <si>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</si>
  <si>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</si>
  <si>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</si>
  <si>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</si>
  <si>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</si>
  <si>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</si>
  <si>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</si>
  <si>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</si>
  <si>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</si>
  <si>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</si>
  <si>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</si>
  <si>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</si>
  <si>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</si>
  <si>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</si>
  <si>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</si>
  <si>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</si>
  <si>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</si>
  <si>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</si>
  <si>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</si>
  <si>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</si>
  <si>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</si>
  <si>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</si>
  <si>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</si>
  <si>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</si>
  <si>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</si>
  <si>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</si>
  <si>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</si>
  <si>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</si>
  <si>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</si>
  <si>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</si>
  <si>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</si>
  <si>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</si>
  <si>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</si>
  <si>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</si>
  <si>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</si>
  <si>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</si>
  <si>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</si>
  <si>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</si>
  <si>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</si>
  <si>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</si>
  <si>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</si>
  <si>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</si>
  <si>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</si>
  <si>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</si>
  <si>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</si>
  <si>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</si>
  <si>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</si>
  <si>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</si>
  <si>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</si>
  <si>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</si>
  <si>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</si>
  <si>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</si>
  <si>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</si>
  <si>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</si>
  <si>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</si>
  <si>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</si>
  <si>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</si>
  <si>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</si>
  <si>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</si>
  <si>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</si>
  <si>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</si>
  <si>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</si>
  <si>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</si>
  <si>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</si>
  <si>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</si>
  <si>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</si>
  <si>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</si>
  <si>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</si>
  <si>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</si>
  <si>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</si>
  <si>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</si>
  <si>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</si>
  <si>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</si>
  <si>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</si>
  <si>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</si>
  <si>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</si>
  <si>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</si>
  <si>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</si>
  <si>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</si>
  <si>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</si>
  <si>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</si>
  <si>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</si>
  <si>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</si>
  <si>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</si>
  <si>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</si>
  <si>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</si>
  <si>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</si>
  <si>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</si>
  <si>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</si>
  <si>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</si>
  <si>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</si>
  <si>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</si>
  <si>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</si>
  <si>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</si>
  <si>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</si>
  <si>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</si>
  <si>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</si>
  <si>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</si>
  <si>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</si>
  <si>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</si>
  <si>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</si>
  <si>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</si>
  <si>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</si>
  <si>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</si>
  <si>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</si>
  <si>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</si>
  <si>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</si>
  <si>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</si>
  <si>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</si>
  <si>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</si>
  <si>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</si>
  <si>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</si>
  <si>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</si>
  <si>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</si>
  <si>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</si>
  <si>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</si>
  <si>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</si>
  <si>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</si>
  <si>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</si>
  <si>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</si>
  <si>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</si>
  <si>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</si>
  <si>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</si>
  <si>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</si>
  <si>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</si>
  <si>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</si>
  <si>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</si>
  <si>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</si>
  <si>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</si>
  <si>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</si>
  <si>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</si>
  <si>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</si>
  <si>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</si>
  <si>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</si>
  <si>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</si>
  <si>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</si>
  <si>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</si>
  <si>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</si>
  <si>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</si>
  <si>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</si>
  <si>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</si>
  <si>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</si>
  <si>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</si>
  <si>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</si>
  <si>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</si>
  <si>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</si>
  <si>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</si>
  <si>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</si>
  <si>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</si>
  <si>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</si>
  <si>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</si>
  <si>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</si>
  <si>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</si>
  <si>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</si>
  <si>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</si>
  <si>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</si>
  <si>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</si>
  <si>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</si>
  <si>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</si>
  <si>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</si>
  <si>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</si>
  <si>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</si>
  <si>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</si>
  <si>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</si>
  <si>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</si>
  <si>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</si>
  <si>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</si>
  <si>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</si>
  <si>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</si>
  <si>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</si>
  <si>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</si>
  <si>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</si>
  <si>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</si>
  <si>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</si>
  <si>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</si>
  <si>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</si>
  <si>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</si>
  <si>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</si>
  <si>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</si>
  <si>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</si>
  <si>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</si>
  <si>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</si>
  <si>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</si>
  <si>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</si>
  <si>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</si>
  <si>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</si>
  <si>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</si>
  <si>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</si>
  <si>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</si>
  <si>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</si>
  <si>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</si>
  <si>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</si>
  <si>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</si>
  <si>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</si>
  <si>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</si>
  <si>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</si>
  <si>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</si>
  <si>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</si>
  <si>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</si>
  <si>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</si>
  <si>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</si>
  <si>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</si>
  <si>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</si>
  <si>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</si>
  <si>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</si>
  <si>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</si>
  <si>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</si>
  <si>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</si>
  <si>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</si>
  <si>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</si>
  <si>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</si>
  <si>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</si>
  <si>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</si>
  <si>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</si>
  <si>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</si>
  <si>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</si>
  <si>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</si>
  <si>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</si>
  <si>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</si>
  <si>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</si>
  <si>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</si>
  <si>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</si>
  <si>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</si>
  <si>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</si>
  <si>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</si>
  <si>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</si>
  <si>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</si>
  <si>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</si>
  <si>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</si>
  <si>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</si>
  <si>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</si>
  <si>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</si>
  <si>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</si>
  <si>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</si>
  <si>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</si>
  <si>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</si>
  <si>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</si>
  <si>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</si>
  <si>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</si>
  <si>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</si>
  <si>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</si>
  <si>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</si>
  <si>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</si>
  <si>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</si>
  <si>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</si>
  <si>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</si>
  <si>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</si>
  <si>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</si>
  <si>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</si>
  <si>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</si>
  <si>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</si>
  <si>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</si>
  <si>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</si>
  <si>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</si>
  <si>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</si>
  <si>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</si>
  <si>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</si>
  <si>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</si>
  <si>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</si>
  <si>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</si>
  <si>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</si>
  <si>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</si>
  <si>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</si>
  <si>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</si>
  <si>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</si>
  <si>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</si>
  <si>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</si>
  <si>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</si>
  <si>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</si>
  <si>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</si>
  <si>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</si>
  <si>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</si>
  <si>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</si>
  <si>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</si>
  <si>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</si>
  <si>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</si>
  <si>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</si>
  <si>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</si>
  <si>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</si>
  <si>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</si>
  <si>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</si>
  <si>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</si>
  <si>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</si>
  <si>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</si>
  <si>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</si>
  <si>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</si>
  <si>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</si>
  <si>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</si>
  <si>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</si>
  <si>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</si>
  <si>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</si>
  <si>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</si>
  <si>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</si>
  <si>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</si>
  <si>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</si>
  <si>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</si>
  <si>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</si>
  <si>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</si>
  <si>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</si>
  <si>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</si>
  <si>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</si>
  <si>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</si>
  <si>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</si>
  <si>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</si>
  <si>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</si>
  <si>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</si>
  <si>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</si>
  <si>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</si>
  <si>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</si>
  <si>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</si>
  <si>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</si>
  <si>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</si>
  <si>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</si>
  <si>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</si>
  <si>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</si>
  <si>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</si>
  <si>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</si>
  <si>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</si>
  <si>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</si>
  <si>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</si>
  <si>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</si>
  <si>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</si>
  <si>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</si>
  <si>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</si>
  <si>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</si>
  <si>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</si>
  <si>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</si>
  <si>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</si>
  <si>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</si>
  <si>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</si>
  <si>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</si>
  <si>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</si>
  <si>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</si>
  <si>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</si>
  <si>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</si>
  <si>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</si>
  <si>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</si>
  <si>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</si>
  <si>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</si>
  <si>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</si>
  <si>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</si>
  <si>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</si>
  <si>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</si>
  <si>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</si>
  <si>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</si>
  <si>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</si>
  <si>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</si>
  <si>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</si>
  <si>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</si>
  <si>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</si>
  <si>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</si>
  <si>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</si>
  <si>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</si>
  <si>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</si>
  <si>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</si>
  <si>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</si>
  <si>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</si>
  <si>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</si>
  <si>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</si>
  <si>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</si>
  <si>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</si>
  <si>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</si>
  <si>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</si>
  <si>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</si>
  <si>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</si>
  <si>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</si>
  <si>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</si>
  <si>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</si>
  <si>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</si>
  <si>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</si>
  <si>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</si>
  <si>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</si>
  <si>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</si>
  <si>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</si>
  <si>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</si>
  <si>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</si>
  <si>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</si>
  <si>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</si>
  <si>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</si>
  <si>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</si>
  <si>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</si>
  <si>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</si>
  <si>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</si>
  <si>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</si>
  <si>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</si>
  <si>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</si>
  <si>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</si>
  <si>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</si>
  <si>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</si>
  <si>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</si>
  <si>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</si>
  <si>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</si>
  <si>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</si>
  <si>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</si>
  <si>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</si>
  <si>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</si>
  <si>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</si>
  <si>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</si>
  <si>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</si>
  <si>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</si>
  <si>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</si>
  <si>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</si>
  <si>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</si>
  <si>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</si>
  <si>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</si>
  <si>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</si>
  <si>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</si>
  <si>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</si>
  <si>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</si>
  <si>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</si>
  <si>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</si>
  <si>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</si>
  <si>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</si>
  <si>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</si>
  <si>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</si>
  <si>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</si>
  <si>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</si>
  <si>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</si>
  <si>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</si>
  <si>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</si>
  <si>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</si>
  <si>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</si>
  <si>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</si>
  <si>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</si>
  <si>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</si>
  <si>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</si>
  <si>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</si>
  <si>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</si>
  <si>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</si>
  <si>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</si>
  <si>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</si>
  <si>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</si>
  <si>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</si>
  <si>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</si>
  <si>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</si>
  <si>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</si>
  <si>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</si>
  <si>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</si>
  <si>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</si>
  <si>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</si>
  <si>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</si>
  <si>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</si>
  <si>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</si>
  <si>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</si>
  <si>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</si>
  <si>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</si>
  <si>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</si>
  <si>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</si>
  <si>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</si>
  <si>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</si>
  <si>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</si>
  <si>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</si>
  <si>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</si>
  <si>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</si>
  <si>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</si>
  <si>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</si>
  <si>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</si>
  <si>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</si>
  <si>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</si>
  <si>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</si>
  <si>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</si>
  <si>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</si>
  <si>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</si>
  <si>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</si>
  <si>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</si>
  <si>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</si>
  <si>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</si>
  <si>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</si>
  <si>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</si>
  <si>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</si>
  <si>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</si>
  <si>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</si>
  <si>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</si>
  <si>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</si>
  <si>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</si>
  <si>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</si>
  <si>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</si>
  <si>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</si>
  <si>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</si>
  <si>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</si>
  <si>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</si>
  <si>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</si>
  <si>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</si>
  <si>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</si>
  <si>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</si>
  <si>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</si>
  <si>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</si>
  <si>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</si>
  <si>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</si>
  <si>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</si>
  <si>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</si>
  <si>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</si>
  <si>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</si>
  <si>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</si>
  <si>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</si>
  <si>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</si>
  <si>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</si>
  <si>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</si>
  <si>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</si>
  <si>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</si>
  <si>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</si>
  <si>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</si>
  <si>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</si>
  <si>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</si>
  <si>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</si>
  <si>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</si>
  <si>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</si>
  <si>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</si>
  <si>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</si>
  <si>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</si>
  <si>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</si>
  <si>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</si>
  <si>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</si>
  <si>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</si>
  <si>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</si>
  <si>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</si>
  <si>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</si>
  <si>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</si>
  <si>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</si>
  <si>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</si>
  <si>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</si>
  <si>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</si>
  <si>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</si>
  <si>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</si>
  <si>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</si>
  <si>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</si>
  <si>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</si>
  <si>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</si>
  <si>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</si>
  <si>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</si>
  <si>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</si>
  <si>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</si>
  <si>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</si>
  <si>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</si>
  <si>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</si>
  <si>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</si>
  <si>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</si>
  <si>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</si>
  <si>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</si>
  <si>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</si>
  <si>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</si>
  <si>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</si>
  <si>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</si>
  <si>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</si>
  <si>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</si>
  <si>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</si>
  <si>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</si>
  <si>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</si>
  <si>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</si>
  <si>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</si>
  <si>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</si>
  <si>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</si>
  <si>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</si>
  <si>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</si>
  <si>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</si>
  <si>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</si>
  <si>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</si>
  <si>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</si>
  <si>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</si>
  <si>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</si>
  <si>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</si>
  <si>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</si>
  <si>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</si>
  <si>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</si>
  <si>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</si>
  <si>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</si>
  <si>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</si>
  <si>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</si>
  <si>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</si>
  <si>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</si>
  <si>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</si>
  <si>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</si>
  <si>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</si>
  <si>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</si>
  <si>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</si>
  <si>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</si>
  <si>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</si>
  <si>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</si>
  <si>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</si>
  <si>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</si>
  <si>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</si>
  <si>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</si>
  <si>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</si>
  <si>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</si>
  <si>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</si>
  <si>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</si>
  <si>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</si>
  <si>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</si>
  <si>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</si>
  <si>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</si>
  <si>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</si>
  <si>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</si>
  <si>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</si>
  <si>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</si>
  <si>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</si>
  <si>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</si>
  <si>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</si>
  <si>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</si>
  <si>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</si>
  <si>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</si>
  <si>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</si>
  <si>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</si>
  <si>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</si>
  <si>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</si>
  <si>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</si>
  <si>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</si>
  <si>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</si>
  <si>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</si>
  <si>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</si>
  <si>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</si>
  <si>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</si>
  <si>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</si>
  <si>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</si>
  <si>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</si>
  <si>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</si>
  <si>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</si>
  <si>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</si>
  <si>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</si>
  <si>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</si>
  <si>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</si>
  <si>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</si>
  <si>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</si>
  <si>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</si>
  <si>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</si>
  <si>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</si>
  <si>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</si>
  <si>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</si>
  <si>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</si>
  <si>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</si>
  <si>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</si>
  <si>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</si>
  <si>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</si>
  <si>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</si>
  <si>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</si>
  <si>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</si>
  <si>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</si>
  <si>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</si>
  <si>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</si>
  <si>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</si>
  <si>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</si>
  <si>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</si>
  <si>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</si>
  <si>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</si>
  <si>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</si>
  <si>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</si>
  <si>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</si>
  <si>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</si>
  <si>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</si>
  <si>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</si>
  <si>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</si>
  <si>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</si>
  <si>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</si>
  <si>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</si>
  <si>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</si>
  <si>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</si>
  <si>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</si>
  <si>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</si>
  <si>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</si>
  <si>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</si>
  <si>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</si>
  <si>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</si>
  <si>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</si>
  <si>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</si>
  <si>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</si>
  <si>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</si>
  <si>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</si>
  <si>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</si>
  <si>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</si>
  <si>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</si>
  <si>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</si>
  <si>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</si>
  <si>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</si>
  <si>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</si>
  <si>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</si>
  <si>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</si>
  <si>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</si>
  <si>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</si>
  <si>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</si>
  <si>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</si>
  <si>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</si>
  <si>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</si>
  <si>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</si>
  <si>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</si>
  <si>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</si>
  <si>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</si>
  <si>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</si>
  <si>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</si>
  <si>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</si>
  <si>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</si>
  <si>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</si>
  <si>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</si>
  <si>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</si>
  <si>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</si>
  <si>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</si>
  <si>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</si>
  <si>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</si>
  <si>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</si>
  <si>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</si>
  <si>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</si>
  <si>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</si>
  <si>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</si>
  <si>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</si>
  <si>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</si>
  <si>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</si>
  <si>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</si>
  <si>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</si>
  <si>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</si>
  <si>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</si>
  <si>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</si>
  <si>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</si>
  <si>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</si>
  <si>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</si>
  <si>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</si>
  <si>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</si>
  <si>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</si>
  <si>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</si>
  <si>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</si>
  <si>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</si>
  <si>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</si>
  <si>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</si>
  <si>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</si>
  <si>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</si>
  <si>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</si>
  <si>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</si>
  <si>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</si>
  <si>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</si>
  <si>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</si>
  <si>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</si>
  <si>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</si>
  <si>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</si>
  <si>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</si>
  <si>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</si>
  <si>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</si>
  <si>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</si>
  <si>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</si>
  <si>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</si>
  <si>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</si>
  <si>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</si>
  <si>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</si>
  <si>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</si>
  <si>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</si>
  <si>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</si>
  <si>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</si>
  <si>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</si>
  <si>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</si>
  <si>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</si>
  <si>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</si>
  <si>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</si>
  <si>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</si>
  <si>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</si>
  <si>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</si>
  <si>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</si>
  <si>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</si>
  <si>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</si>
  <si>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</si>
  <si>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</si>
  <si>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</si>
  <si>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</si>
  <si>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</si>
  <si>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</si>
  <si>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</si>
  <si>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</si>
  <si>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</si>
  <si>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</si>
  <si>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</si>
  <si>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</si>
  <si>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</si>
  <si>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</si>
  <si>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</si>
  <si>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</si>
  <si>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</si>
  <si>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</si>
  <si>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</si>
  <si>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</si>
  <si>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</si>
  <si>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</si>
  <si>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</si>
  <si>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</si>
  <si>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</si>
  <si>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</si>
  <si>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</si>
  <si>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</si>
  <si>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</si>
  <si>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</si>
  <si>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</si>
  <si>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</si>
  <si>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</si>
  <si>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</si>
  <si>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</si>
  <si>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</si>
  <si>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</si>
  <si>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</si>
  <si>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</si>
  <si>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</si>
  <si>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</si>
  <si>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</si>
  <si>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</si>
  <si>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</si>
  <si>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</si>
  <si>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</si>
  <si>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</si>
  <si>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</si>
  <si>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</si>
  <si>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</si>
  <si>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</si>
  <si>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</si>
  <si>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</si>
  <si>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</si>
  <si>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</si>
  <si>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</si>
  <si>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</si>
  <si>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</si>
  <si>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</si>
  <si>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</si>
  <si>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</si>
  <si>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</si>
  <si>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</si>
  <si>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</si>
  <si>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</si>
  <si>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</si>
  <si>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</si>
  <si>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</si>
  <si>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</si>
  <si>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</si>
  <si>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</si>
  <si>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</si>
  <si>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</si>
  <si>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</si>
  <si>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</si>
  <si>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</si>
  <si>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</si>
  <si>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</si>
  <si>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</si>
  <si>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</si>
  <si>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</si>
  <si>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</si>
  <si>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</si>
  <si>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</si>
  <si>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</si>
  <si>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</si>
  <si>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</si>
  <si>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</si>
  <si>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</si>
  <si>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</si>
  <si>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</si>
  <si>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</si>
  <si>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</si>
  <si>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</si>
  <si>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</si>
  <si>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</si>
  <si>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</si>
  <si>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</si>
  <si>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</si>
  <si>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</si>
  <si>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</si>
  <si>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</si>
  <si>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</si>
  <si>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</si>
  <si>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</si>
  <si>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</si>
  <si>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</si>
  <si>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</si>
  <si>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</si>
  <si>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</si>
  <si>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</si>
  <si>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</si>
  <si>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</si>
  <si>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</si>
  <si>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</si>
  <si>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</si>
  <si>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</si>
  <si>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</si>
  <si>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</si>
  <si>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</si>
  <si>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</si>
  <si>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</si>
  <si>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</si>
  <si>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</si>
  <si>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</si>
  <si>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</si>
  <si>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</si>
  <si>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</si>
  <si>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</si>
  <si>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</si>
  <si>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</si>
  <si>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</si>
  <si>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</si>
  <si>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</si>
  <si>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</si>
  <si>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</si>
  <si>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</si>
  <si>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</si>
  <si>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</si>
  <si>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</si>
  <si>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</si>
  <si>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</si>
  <si>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</si>
  <si>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</si>
  <si>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</si>
  <si>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</si>
  <si>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</si>
  <si>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</si>
  <si>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</si>
  <si>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</si>
  <si>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</si>
  <si>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</si>
  <si>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</si>
  <si>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</si>
  <si>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</si>
  <si>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</si>
  <si>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</si>
  <si>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</si>
  <si>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</si>
  <si>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</si>
  <si>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</si>
  <si>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</si>
  <si>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</si>
  <si>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</si>
  <si>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</si>
  <si>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</si>
  <si>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</si>
  <si>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</si>
  <si>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</si>
  <si>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</si>
  <si>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</si>
  <si>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</si>
  <si>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</si>
  <si>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</si>
  <si>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</si>
  <si>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</si>
  <si>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</si>
  <si>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</si>
  <si>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</si>
  <si>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</si>
  <si>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</si>
  <si>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</si>
  <si>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</si>
  <si>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</si>
  <si>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</si>
  <si>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</si>
  <si>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</si>
  <si>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</si>
  <si>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</si>
  <si>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</si>
  <si>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</si>
  <si>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</si>
  <si>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</si>
  <si>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</si>
  <si>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</si>
  <si>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</si>
  <si>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</si>
  <si>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</si>
  <si>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</si>
  <si>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</si>
  <si>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</si>
  <si>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</si>
  <si>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</si>
  <si>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</si>
  <si>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</si>
  <si>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</si>
  <si>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</si>
  <si>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</si>
  <si>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</si>
  <si>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</si>
  <si>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</si>
  <si>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</si>
  <si>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</si>
  <si>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</si>
  <si>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</si>
  <si>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</si>
  <si>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</si>
  <si>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</si>
  <si>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</si>
  <si>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</si>
  <si>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</si>
  <si>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</si>
  <si>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</si>
  <si>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</si>
  <si>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</si>
  <si>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</si>
  <si>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</si>
  <si>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</si>
  <si>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</si>
  <si>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</si>
  <si>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</si>
  <si>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</si>
  <si>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</si>
  <si>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</si>
  <si>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</si>
  <si>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</si>
  <si>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</si>
  <si>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</si>
  <si>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</si>
  <si>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</si>
  <si>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</si>
  <si>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</si>
  <si>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</si>
  <si>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</si>
  <si>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</si>
  <si>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</si>
  <si>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</si>
  <si>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</si>
  <si>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</si>
  <si>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</si>
  <si>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</si>
  <si>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</si>
  <si>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</si>
  <si>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</si>
  <si>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</si>
  <si>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</si>
  <si>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</si>
  <si>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</si>
  <si>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</si>
  <si>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</si>
  <si>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</si>
  <si>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</si>
  <si>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</si>
  <si>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</si>
  <si>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</si>
  <si>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</si>
  <si>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</si>
  <si>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</si>
  <si>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</si>
  <si>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</si>
  <si>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</si>
  <si>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</si>
  <si>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</si>
  <si>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</si>
  <si>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</si>
  <si>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</si>
  <si>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</si>
  <si>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</si>
  <si>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</si>
  <si>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</si>
  <si>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</si>
  <si>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</si>
  <si>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</si>
  <si>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</si>
  <si>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</si>
  <si>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</si>
  <si>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</si>
  <si>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</si>
  <si>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</si>
  <si>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</si>
  <si>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</si>
  <si>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</si>
  <si>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</si>
  <si>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</si>
  <si>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</si>
  <si>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</si>
  <si>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</si>
  <si>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</si>
  <si>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</si>
  <si>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</si>
  <si>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</si>
  <si>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</si>
  <si>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</si>
  <si>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</si>
  <si>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</si>
  <si>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</si>
  <si>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</si>
  <si>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</si>
  <si>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</si>
  <si>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</si>
  <si>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</si>
  <si>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</si>
  <si>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</si>
  <si>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</si>
  <si>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</si>
  <si>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</si>
  <si>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</si>
  <si>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</si>
  <si>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</si>
  <si>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</si>
  <si>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</si>
  <si>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</si>
  <si>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</si>
  <si>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</si>
  <si>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</si>
  <si>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</si>
  <si>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</si>
  <si>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</si>
  <si>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</si>
  <si>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</si>
  <si>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</si>
  <si>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</si>
  <si>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</si>
  <si>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</si>
  <si>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</si>
  <si>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</si>
  <si>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</si>
  <si>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</si>
  <si>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</si>
  <si>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</si>
  <si>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</si>
  <si>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</si>
  <si>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</si>
  <si>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</si>
  <si>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</si>
  <si>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</si>
  <si>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</si>
  <si>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</si>
  <si>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</si>
  <si>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</si>
  <si>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</si>
  <si>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</si>
  <si>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</si>
  <si>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</si>
  <si>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</si>
  <si>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</si>
  <si>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</si>
  <si>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</si>
  <si>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</si>
  <si>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</si>
  <si>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</si>
  <si>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</si>
  <si>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</si>
  <si>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</si>
  <si>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</si>
  <si>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</si>
  <si>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</si>
  <si>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</si>
  <si>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</si>
  <si>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</si>
  <si>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</si>
  <si>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</si>
  <si>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</si>
  <si>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</si>
  <si>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</si>
  <si>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</si>
  <si>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</si>
  <si>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</si>
  <si>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</si>
  <si>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</si>
  <si>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</si>
  <si>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</si>
  <si>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</si>
  <si>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</si>
  <si>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</si>
  <si>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</si>
  <si>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</si>
  <si>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</si>
  <si>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</si>
  <si>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</si>
  <si>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</si>
  <si>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</si>
  <si>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</si>
  <si>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</si>
  <si>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</si>
  <si>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</si>
  <si>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</si>
  <si>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</si>
  <si>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</si>
  <si>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</si>
  <si>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</si>
  <si>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</si>
  <si>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</si>
  <si>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</si>
  <si>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</si>
  <si>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</si>
  <si>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</si>
  <si>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</si>
  <si>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</si>
  <si>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</si>
  <si>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</si>
  <si>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</si>
  <si>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</si>
  <si>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</si>
  <si>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</si>
  <si>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</si>
  <si>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</si>
  <si>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</si>
  <si>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</si>
  <si>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</si>
  <si>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</si>
  <si>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</si>
  <si>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</si>
  <si>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</si>
  <si>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</si>
  <si>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</si>
  <si>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</si>
  <si>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</si>
  <si>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</si>
  <si>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</si>
  <si>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</si>
  <si>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</si>
  <si>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</si>
  <si>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</si>
  <si>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</si>
  <si>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</si>
  <si>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</si>
  <si>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</si>
  <si>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</si>
  <si>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</si>
  <si>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</si>
  <si>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</si>
  <si>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</si>
  <si>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</si>
  <si>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</si>
  <si>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</si>
  <si>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</si>
  <si>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</si>
  <si>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</si>
  <si>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</si>
  <si>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</si>
  <si>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</si>
  <si>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</si>
  <si>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</si>
  <si>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</si>
  <si>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</si>
  <si>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</si>
  <si>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</si>
  <si>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</si>
  <si>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</si>
  <si>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</si>
  <si>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</si>
  <si>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</si>
  <si>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</si>
  <si>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</si>
  <si>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</si>
  <si>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</si>
  <si>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</si>
  <si>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</si>
  <si>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</si>
  <si>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</si>
  <si>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</si>
  <si>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</si>
  <si>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</si>
  <si>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</si>
  <si>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</si>
  <si>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</si>
  <si>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</si>
  <si>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</si>
  <si>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</si>
  <si>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</si>
  <si>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</si>
  <si>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</si>
  <si>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</si>
  <si>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</si>
  <si>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</si>
  <si>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</si>
  <si>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</si>
  <si>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</si>
  <si>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</si>
  <si>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</si>
  <si>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</si>
  <si>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</si>
  <si>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</si>
  <si>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</si>
  <si>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</si>
  <si>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</si>
  <si>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</si>
  <si>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</si>
  <si>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</si>
  <si>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</si>
  <si>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</si>
  <si>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</si>
  <si>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</si>
  <si>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</si>
  <si>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</si>
  <si>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</si>
  <si>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</si>
  <si>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</si>
  <si>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</si>
  <si>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</si>
  <si>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</si>
  <si>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</si>
  <si>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</si>
  <si>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</si>
  <si>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</si>
  <si>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</si>
  <si>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</si>
  <si>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</si>
  <si>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</si>
  <si>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</si>
  <si>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</si>
  <si>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</si>
  <si>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</si>
  <si>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</si>
  <si>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</si>
  <si>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</si>
  <si>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</si>
  <si>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</si>
  <si>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</si>
  <si>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</si>
  <si>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</si>
  <si>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</si>
  <si>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</si>
  <si>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</si>
  <si>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</si>
  <si>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</si>
  <si>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</si>
  <si>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</si>
  <si>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</si>
  <si>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</si>
  <si>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</si>
  <si>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</si>
  <si>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</si>
  <si>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</si>
  <si>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</si>
  <si>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</si>
  <si>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</si>
  <si>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</si>
  <si>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</si>
  <si>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</si>
  <si>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</si>
  <si>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</si>
  <si>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</si>
  <si>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</si>
  <si>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</si>
  <si>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</si>
  <si>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</si>
  <si>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</si>
  <si>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</si>
  <si>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</si>
  <si>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</si>
  <si>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</si>
  <si>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</si>
  <si>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</si>
  <si>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</si>
  <si>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</si>
  <si>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</si>
  <si>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</si>
  <si>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</si>
  <si>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</si>
  <si>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</si>
  <si>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</si>
  <si>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</si>
  <si>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</si>
  <si>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</si>
  <si>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</si>
  <si>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</si>
  <si>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</si>
  <si>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</si>
  <si>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</si>
  <si>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</si>
  <si>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</si>
  <si>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</si>
  <si>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</si>
  <si>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</si>
  <si>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</si>
  <si>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</si>
  <si>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</si>
  <si>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</si>
  <si>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</si>
  <si>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</si>
  <si>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</si>
  <si>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</si>
  <si>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</si>
  <si>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</si>
  <si>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</si>
  <si>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</si>
  <si>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</si>
  <si>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</si>
  <si>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</si>
  <si>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</si>
  <si>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</si>
  <si>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</si>
  <si>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</si>
  <si>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</si>
  <si>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</si>
  <si>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</si>
  <si>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</si>
  <si>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</si>
  <si>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</si>
  <si>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</si>
  <si>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</si>
  <si>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</si>
  <si>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</si>
  <si>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</si>
  <si>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</si>
  <si>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</si>
  <si>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</si>
  <si>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</si>
  <si>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</si>
  <si>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</si>
  <si>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</si>
  <si>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</si>
  <si>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</si>
  <si>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</si>
  <si>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</si>
  <si>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</si>
  <si>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</si>
  <si>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</si>
  <si>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</si>
  <si>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</si>
  <si>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</si>
  <si>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</si>
  <si>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</si>
  <si>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</si>
  <si>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</si>
  <si>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</si>
  <si>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</si>
  <si>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</si>
  <si>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</si>
  <si>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</si>
  <si>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</si>
  <si>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</si>
  <si>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</si>
  <si>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</si>
  <si>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</si>
  <si>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</si>
  <si>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</si>
  <si>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</si>
  <si>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</si>
  <si>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</si>
  <si>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</si>
  <si>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</si>
  <si>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</si>
  <si>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</si>
  <si>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</si>
  <si>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</si>
  <si>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</si>
  <si>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</si>
  <si>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</si>
  <si>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</si>
  <si>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</si>
  <si>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</si>
  <si>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</si>
  <si>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</si>
  <si>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</si>
  <si>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</si>
  <si>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</si>
  <si>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</si>
  <si>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</si>
  <si>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</si>
  <si>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</si>
  <si>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</si>
  <si>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</si>
  <si>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</si>
  <si>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</si>
  <si>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</si>
  <si>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</si>
  <si>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</si>
  <si>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</si>
  <si>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</si>
  <si>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</si>
  <si>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</si>
  <si>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</si>
  <si>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</si>
  <si>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</si>
  <si>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</si>
  <si>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</si>
  <si>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</si>
  <si>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</si>
  <si>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</si>
  <si>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</si>
  <si>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</si>
  <si>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</si>
  <si>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</si>
  <si>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</si>
  <si>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</si>
  <si>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</si>
  <si>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</si>
  <si>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</si>
  <si>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</si>
  <si>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</si>
  <si>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</si>
  <si>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</si>
  <si>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</si>
  <si>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</si>
  <si>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</si>
  <si>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</si>
  <si>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</si>
  <si>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</si>
  <si>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</si>
  <si>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</si>
  <si>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</si>
  <si>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</si>
  <si>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</si>
  <si>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</si>
  <si>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</si>
  <si>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</si>
  <si>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</si>
  <si>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</si>
  <si>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</si>
  <si>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</si>
  <si>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</si>
  <si>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</si>
  <si>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</si>
  <si>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</si>
  <si>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</si>
  <si>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</si>
  <si>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</si>
  <si>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</si>
  <si>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</si>
  <si>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</si>
  <si>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</si>
  <si>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</si>
  <si>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</si>
  <si>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</si>
  <si>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</si>
  <si>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</si>
  <si>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</si>
  <si>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</si>
  <si>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</si>
  <si>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</si>
  <si>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</si>
  <si>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</si>
  <si>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</si>
  <si>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</si>
  <si>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</si>
  <si>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</si>
  <si>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</si>
  <si>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</si>
  <si>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</si>
  <si>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</si>
  <si>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</si>
  <si>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</si>
  <si>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</si>
  <si>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</si>
  <si>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</si>
  <si>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</si>
  <si>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</si>
  <si>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</si>
  <si>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</si>
  <si>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</si>
  <si>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</si>
  <si>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</si>
  <si>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</si>
  <si>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</si>
  <si>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</si>
  <si>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</si>
  <si>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</si>
  <si>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</si>
  <si>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</si>
  <si>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</si>
  <si>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</si>
  <si>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</si>
  <si>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</si>
  <si>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</si>
  <si>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</si>
  <si>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</si>
  <si>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</si>
  <si>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</si>
  <si>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</si>
  <si>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</si>
  <si>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</si>
  <si>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</si>
  <si>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</si>
  <si>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</si>
  <si>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</si>
  <si>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</si>
  <si>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</si>
  <si>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</si>
  <si>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</si>
  <si>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</si>
  <si>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</si>
  <si>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</si>
  <si>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</si>
  <si>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</si>
  <si>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</si>
  <si>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</si>
  <si>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</si>
  <si>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</si>
  <si>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</si>
  <si>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</si>
  <si>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</si>
  <si>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</si>
  <si>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</si>
  <si>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</si>
  <si>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</si>
  <si>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</si>
  <si>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</si>
  <si>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</si>
  <si>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</si>
  <si>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</si>
  <si>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</si>
  <si>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</si>
  <si>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</si>
  <si>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</si>
  <si>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</si>
  <si>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</si>
  <si>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</si>
  <si>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</si>
  <si>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</si>
  <si>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</si>
  <si>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</si>
  <si>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</si>
  <si>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</si>
  <si>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</si>
  <si>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</si>
  <si>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</si>
  <si>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</si>
  <si>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</si>
  <si>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</si>
  <si>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</si>
  <si>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</si>
  <si>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</si>
  <si>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</si>
  <si>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</si>
  <si>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</si>
  <si>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</si>
  <si>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</si>
  <si>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</si>
  <si>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</si>
  <si>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</si>
  <si>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</si>
  <si>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</si>
  <si>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</si>
  <si>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</si>
  <si>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</si>
  <si>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</si>
  <si>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</si>
  <si>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</si>
  <si>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</si>
  <si>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</si>
  <si>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</si>
  <si>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</si>
  <si>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</si>
  <si>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</si>
  <si>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</si>
  <si>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</si>
  <si>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</si>
  <si>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</si>
  <si>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</si>
  <si>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</si>
  <si>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</si>
  <si>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</si>
  <si>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</si>
  <si>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</si>
  <si>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</si>
  <si>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</si>
  <si>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</si>
  <si>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</si>
  <si>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</si>
  <si>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</si>
  <si>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</si>
  <si>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</si>
  <si>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</si>
  <si>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</si>
  <si>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</si>
  <si>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</si>
  <si>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</si>
  <si>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</si>
  <si>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</si>
  <si>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</si>
  <si>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</si>
  <si>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</si>
  <si>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</si>
  <si>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</si>
  <si>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</si>
  <si>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</si>
  <si>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</si>
  <si>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</si>
  <si>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</si>
  <si>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</si>
  <si>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</si>
  <si>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</si>
  <si>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</si>
  <si>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</si>
  <si>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</si>
  <si>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</si>
  <si>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</si>
  <si>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</si>
  <si>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</si>
  <si>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</si>
  <si>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</si>
  <si>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</si>
  <si>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</si>
  <si>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</si>
  <si>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</si>
  <si>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</si>
  <si>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</si>
  <si>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</si>
  <si>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</si>
  <si>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</si>
  <si>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</si>
  <si>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</si>
  <si>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</si>
  <si>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</si>
  <si>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</si>
  <si>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</si>
  <si>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</si>
  <si>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</si>
  <si>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</si>
  <si>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</si>
  <si>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</si>
  <si>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</si>
  <si>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</si>
  <si>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</si>
  <si>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</si>
  <si>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</si>
  <si>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</si>
  <si>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</si>
  <si>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</si>
  <si>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</si>
  <si>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</si>
  <si>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</si>
  <si>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</si>
  <si>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</si>
  <si>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</si>
  <si>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</si>
  <si>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</si>
  <si>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</si>
  <si>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</si>
  <si>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</si>
  <si>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</si>
  <si>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</si>
  <si>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</si>
  <si>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</si>
  <si>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</si>
  <si>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</si>
  <si>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</si>
  <si>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</si>
  <si>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</si>
  <si>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</si>
  <si>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</si>
  <si>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</si>
  <si>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</si>
  <si>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</si>
  <si>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</si>
  <si>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</si>
  <si>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</si>
  <si>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</si>
  <si>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</si>
  <si>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</si>
  <si>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</si>
  <si>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</si>
  <si>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</si>
  <si>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</si>
  <si>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</si>
  <si>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</si>
  <si>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</si>
  <si>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</si>
  <si>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</si>
  <si>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</si>
  <si>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</si>
  <si>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</si>
  <si>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</si>
  <si>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</si>
  <si>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</si>
  <si>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</si>
  <si>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</si>
  <si>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</si>
  <si>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</si>
  <si>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</si>
  <si>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</si>
  <si>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</si>
  <si>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</si>
  <si>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</si>
  <si>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</si>
  <si>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</si>
  <si>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</si>
  <si>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</si>
  <si>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</si>
  <si>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</si>
  <si>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</si>
  <si>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</si>
  <si>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</si>
  <si>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</si>
  <si>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</si>
  <si>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</si>
  <si>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</si>
  <si>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</si>
  <si>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</si>
  <si>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</si>
  <si>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</si>
  <si>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</si>
  <si>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</si>
  <si>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</si>
  <si>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</si>
  <si>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</si>
  <si>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</si>
  <si>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</si>
  <si>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</si>
  <si>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</si>
  <si>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</si>
  <si>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</si>
  <si>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</si>
  <si>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</si>
  <si>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</si>
  <si>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</si>
  <si>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</si>
  <si>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</si>
  <si>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</si>
  <si>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</si>
  <si>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</si>
  <si>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</si>
  <si>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</si>
  <si>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</si>
  <si>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</si>
  <si>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</si>
  <si>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</si>
  <si>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</si>
  <si>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</si>
  <si>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</si>
  <si>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</si>
  <si>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</si>
  <si>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</si>
  <si>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</si>
  <si>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</si>
  <si>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</si>
  <si>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</si>
  <si>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</si>
  <si>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</si>
  <si>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</si>
  <si>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</si>
  <si>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</si>
  <si>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</si>
  <si>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</si>
  <si>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</si>
  <si>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</si>
  <si>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</si>
  <si>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</si>
  <si>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</si>
  <si>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</si>
  <si>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</si>
  <si>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</si>
  <si>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</si>
  <si>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</si>
  <si>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</si>
  <si>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</si>
  <si>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</si>
  <si>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</si>
  <si>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</si>
  <si>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</si>
  <si>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</si>
  <si>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</si>
  <si>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</si>
  <si>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</si>
  <si>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</si>
  <si>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</si>
  <si>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</si>
  <si>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</si>
  <si>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</si>
  <si>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</si>
  <si>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</si>
  <si>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</si>
  <si>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</si>
  <si>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</si>
  <si>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</si>
  <si>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</si>
  <si>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</si>
  <si>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</si>
  <si>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</si>
  <si>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</si>
  <si>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</si>
  <si>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</si>
  <si>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</si>
  <si>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</si>
  <si>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</si>
  <si>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</si>
  <si>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</si>
  <si>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</si>
  <si>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</si>
  <si>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</si>
  <si>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</si>
  <si>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</si>
  <si>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</si>
  <si>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</si>
  <si>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</si>
  <si>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</si>
  <si>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</si>
  <si>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</si>
  <si>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</si>
  <si>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</si>
  <si>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</si>
  <si>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</si>
  <si>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</si>
  <si>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</si>
  <si>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</si>
  <si>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</si>
  <si>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</si>
  <si>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</si>
  <si>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</si>
  <si>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</si>
  <si>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</si>
  <si>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</si>
  <si>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</si>
  <si>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</si>
  <si>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</si>
  <si>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</si>
  <si>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</si>
  <si>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</si>
  <si>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</si>
  <si>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</si>
  <si>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</si>
  <si>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</si>
  <si>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</si>
  <si>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</si>
  <si>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</si>
  <si>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</si>
  <si>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</si>
  <si>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</si>
  <si>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</si>
  <si>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</si>
  <si>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</si>
  <si>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</si>
  <si>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</si>
  <si>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</si>
  <si>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</si>
  <si>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</si>
  <si>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</si>
  <si>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</si>
  <si>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</si>
  <si>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</si>
  <si>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</si>
  <si>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</si>
  <si>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</si>
  <si>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</si>
  <si>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</si>
  <si>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</si>
  <si>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</si>
  <si>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</si>
  <si>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</si>
  <si>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</si>
  <si>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</si>
  <si>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</si>
  <si>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</si>
  <si>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</si>
  <si>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</si>
  <si>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</si>
  <si>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</si>
  <si>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</si>
  <si>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</si>
  <si>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</si>
  <si>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</si>
  <si>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</si>
  <si>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</si>
  <si>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</si>
  <si>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</si>
  <si>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</si>
  <si>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</si>
  <si>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</si>
  <si>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</si>
  <si>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</si>
  <si>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</si>
  <si>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</si>
  <si>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</si>
  <si>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</si>
  <si>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</si>
  <si>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</si>
  <si>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</si>
  <si>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</si>
  <si>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</si>
  <si>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</si>
  <si>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</si>
  <si>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</si>
  <si>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</si>
  <si>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</si>
  <si>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</si>
  <si>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</si>
  <si>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</si>
  <si>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</si>
  <si>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</si>
  <si>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</si>
  <si>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</si>
  <si>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</si>
  <si>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</si>
  <si>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</si>
  <si>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</si>
  <si>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</si>
  <si>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</si>
  <si>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</si>
  <si>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</si>
  <si>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</si>
  <si>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</si>
  <si>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</si>
  <si>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</si>
  <si>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</si>
  <si>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</si>
  <si>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</si>
  <si>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</si>
  <si>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</si>
  <si>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</si>
  <si>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</si>
  <si>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</si>
  <si>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</si>
  <si>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</si>
  <si>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</si>
  <si>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</si>
  <si>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</si>
  <si>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</si>
  <si>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</si>
  <si>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</si>
  <si>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</si>
  <si>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</si>
  <si>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</si>
  <si>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</si>
  <si>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</si>
  <si>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</si>
  <si>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</si>
  <si>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</si>
  <si>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</si>
  <si>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</si>
  <si>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</si>
  <si>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</si>
  <si>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</si>
  <si>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</si>
  <si>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</si>
  <si>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</si>
  <si>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</si>
  <si>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</si>
  <si>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</si>
  <si>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</si>
  <si>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</si>
  <si>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</si>
  <si>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</si>
  <si>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</si>
  <si>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</si>
  <si>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</si>
  <si>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</si>
  <si>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</si>
  <si>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</si>
  <si>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</si>
  <si>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</si>
  <si>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</si>
  <si>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</si>
  <si>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</si>
  <si>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</si>
  <si>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</si>
  <si>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</si>
  <si>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</si>
  <si>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</si>
  <si>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</si>
  <si>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</si>
  <si>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</si>
  <si>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</si>
  <si>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</si>
  <si>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</si>
  <si>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</si>
  <si>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</si>
  <si>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</si>
  <si>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</si>
  <si>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</si>
  <si>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</si>
  <si>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</si>
  <si>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</si>
  <si>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</si>
  <si>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</si>
  <si>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</si>
  <si>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</si>
  <si>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</si>
  <si>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</si>
  <si>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</si>
  <si>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</si>
  <si>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</si>
  <si>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</si>
  <si>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</si>
  <si>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</si>
  <si>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</si>
  <si>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</si>
  <si>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</si>
  <si>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</si>
  <si>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</si>
  <si>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</si>
  <si>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</si>
  <si>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</si>
  <si>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</si>
  <si>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</si>
  <si>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</si>
  <si>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</si>
  <si>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</si>
  <si>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</si>
  <si>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</si>
  <si>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</si>
  <si>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</si>
  <si>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</si>
  <si>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</si>
  <si>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</si>
  <si>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</si>
  <si>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</si>
  <si>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</si>
  <si>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</si>
  <si>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</si>
  <si>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</si>
  <si>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</si>
  <si>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</si>
  <si>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</si>
  <si>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</si>
  <si>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</si>
  <si>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</si>
  <si>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</si>
  <si>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</si>
  <si>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</si>
  <si>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</si>
  <si>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</si>
  <si>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</si>
  <si>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</si>
  <si>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</si>
  <si>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</si>
  <si>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</si>
  <si>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</si>
  <si>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</si>
  <si>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</si>
  <si>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</si>
  <si>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</si>
  <si>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</si>
  <si>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</si>
  <si>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</si>
  <si>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</si>
  <si>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</si>
  <si>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</si>
  <si>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</si>
  <si>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</si>
  <si>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</si>
  <si>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</si>
  <si>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</si>
  <si>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</si>
  <si>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</si>
  <si>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</si>
  <si>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</si>
  <si>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</si>
  <si>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</si>
  <si>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</si>
  <si>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</si>
  <si>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</si>
  <si>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</si>
  <si>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</si>
  <si>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</si>
  <si>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</si>
  <si>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</si>
  <si>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</si>
  <si>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</si>
  <si>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</si>
  <si>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</si>
  <si>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</si>
  <si>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</si>
  <si>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</si>
  <si>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</si>
  <si>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</si>
  <si>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</si>
  <si>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</si>
  <si>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</si>
  <si>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</si>
  <si>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</si>
  <si>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</si>
  <si>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</si>
  <si>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</si>
  <si>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</si>
  <si>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</si>
  <si>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</si>
  <si>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</si>
  <si>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</si>
  <si>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</si>
  <si>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</si>
  <si>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</si>
  <si>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</si>
  <si>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</si>
  <si>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</si>
  <si>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</si>
  <si>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</si>
  <si>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</si>
  <si>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</si>
  <si>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</si>
  <si>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</si>
  <si>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</si>
  <si>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</si>
  <si>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</si>
  <si>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</si>
  <si>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</si>
  <si>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</si>
  <si>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</si>
  <si>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</si>
  <si>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</si>
  <si>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</si>
  <si>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</si>
  <si>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</si>
  <si>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</si>
  <si>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</si>
  <si>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</si>
  <si>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</si>
  <si>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</si>
  <si>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</si>
  <si>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</si>
  <si>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</si>
  <si>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</si>
  <si>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</si>
  <si>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</si>
  <si>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</si>
  <si>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</si>
  <si>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</si>
  <si>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</si>
  <si>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</si>
  <si>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</si>
  <si>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</si>
  <si>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</si>
  <si>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</si>
  <si>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</si>
  <si>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</si>
  <si>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</si>
  <si>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</si>
  <si>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</si>
  <si>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</si>
  <si>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</si>
  <si>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</si>
  <si>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</si>
  <si>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</si>
  <si>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</si>
  <si>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</si>
  <si>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</si>
  <si>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</si>
  <si>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</si>
  <si>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</si>
  <si>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</si>
  <si>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</si>
  <si>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</si>
  <si>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</si>
  <si>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</si>
  <si>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</si>
  <si>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</si>
  <si>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</si>
  <si>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</si>
  <si>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</si>
  <si>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</si>
  <si>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</si>
  <si>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</si>
  <si>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</si>
  <si>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</si>
  <si>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</si>
  <si>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</si>
  <si>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</si>
  <si>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</si>
  <si>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</si>
  <si>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</si>
  <si>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</si>
  <si>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</si>
  <si>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</si>
  <si>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</si>
  <si>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</si>
  <si>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</si>
  <si>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</si>
  <si>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</si>
  <si>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</si>
  <si>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</si>
  <si>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</si>
  <si>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</si>
  <si>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</si>
  <si>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</si>
  <si>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</si>
  <si>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</si>
  <si>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</si>
  <si>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</si>
  <si>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</si>
  <si>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</si>
  <si>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</si>
  <si>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</si>
  <si>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</si>
  <si>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</si>
  <si>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</si>
  <si>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</si>
  <si>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</si>
  <si>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</si>
  <si>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</si>
  <si>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</si>
  <si>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</si>
  <si>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</si>
  <si>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</si>
  <si>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</si>
  <si>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</si>
  <si>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</si>
  <si>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</si>
  <si>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</si>
  <si>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</si>
  <si>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</si>
  <si>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</si>
  <si>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</si>
  <si>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</si>
  <si>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</si>
  <si>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</si>
  <si>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</si>
  <si>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</si>
  <si>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</si>
  <si>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</si>
  <si>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</si>
  <si>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</si>
  <si>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</si>
  <si>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</si>
  <si>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</si>
  <si>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</si>
  <si>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</si>
  <si>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</si>
  <si>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</si>
  <si>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</si>
  <si>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</si>
  <si>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</si>
  <si>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</si>
  <si>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</si>
  <si>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</si>
  <si>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</si>
  <si>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</si>
  <si>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</si>
  <si>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</si>
  <si>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</si>
  <si>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</si>
  <si>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</si>
  <si>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</si>
  <si>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</si>
  <si>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</si>
  <si>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</si>
  <si>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</si>
  <si>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</si>
  <si>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</si>
  <si>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</si>
  <si>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</si>
  <si>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</si>
  <si>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</si>
  <si>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</si>
  <si>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</si>
  <si>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</si>
  <si>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</si>
  <si>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</si>
  <si>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</si>
  <si>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</si>
  <si>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</si>
  <si>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</si>
  <si>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</si>
  <si>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</si>
  <si>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</si>
  <si>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</si>
  <si>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</si>
  <si>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</si>
  <si>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</si>
  <si>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</si>
  <si>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</si>
  <si>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</si>
  <si>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</si>
  <si>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</si>
  <si>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</si>
  <si>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</si>
  <si>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</si>
  <si>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</si>
  <si>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</si>
  <si>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</si>
  <si>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</si>
  <si>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</si>
  <si>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</si>
  <si>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</si>
  <si>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</si>
  <si>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</si>
  <si>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</si>
  <si>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</si>
  <si>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</si>
  <si>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</si>
  <si>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</si>
  <si>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</si>
  <si>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</si>
  <si>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</si>
  <si>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</si>
  <si>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</si>
  <si>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</si>
  <si>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</si>
  <si>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</si>
  <si>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</si>
  <si>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</si>
  <si>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</si>
  <si>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</si>
  <si>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</si>
  <si>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</si>
  <si>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</si>
  <si>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</si>
  <si>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</si>
  <si>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</si>
  <si>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</si>
  <si>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</si>
  <si>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</si>
  <si>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</si>
  <si>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</si>
  <si>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</si>
  <si>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</si>
  <si>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</si>
  <si>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</si>
  <si>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</si>
  <si>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</si>
  <si>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</si>
  <si>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</si>
  <si>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</si>
  <si>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</si>
  <si>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</si>
  <si>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</si>
  <si>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</si>
  <si>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</si>
  <si>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</si>
  <si>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</si>
  <si>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</si>
  <si>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</si>
  <si>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</si>
  <si>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</si>
  <si>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</si>
  <si>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</si>
  <si>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</si>
  <si>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</si>
  <si>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</si>
  <si>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</si>
  <si>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</si>
  <si>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</si>
  <si>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</si>
  <si>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</si>
  <si>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</si>
  <si>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</si>
  <si>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</si>
  <si>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</si>
  <si>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</si>
  <si>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</si>
  <si>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</si>
  <si>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</si>
  <si>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</si>
  <si>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</si>
  <si>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</si>
  <si>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</si>
  <si>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</si>
  <si>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</si>
  <si>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</si>
  <si>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</si>
  <si>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</si>
  <si>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</si>
  <si>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</si>
  <si>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</si>
  <si>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</si>
  <si>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</si>
  <si>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</si>
  <si>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</si>
  <si>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</si>
  <si>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</si>
  <si>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</si>
  <si>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</si>
  <si>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</si>
  <si>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</si>
  <si>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</si>
  <si>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</si>
  <si>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</si>
  <si>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</si>
  <si>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</si>
  <si>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</si>
  <si>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</si>
  <si>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</si>
  <si>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</si>
  <si>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</si>
  <si>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</si>
  <si>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</si>
  <si>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</si>
  <si>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</si>
  <si>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</si>
  <si>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</si>
  <si>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</si>
  <si>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</si>
  <si>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</si>
  <si>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</si>
  <si>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</si>
  <si>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</si>
  <si>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</si>
  <si>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</si>
  <si>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</si>
  <si>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</si>
  <si>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</si>
  <si>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</si>
  <si>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</si>
  <si>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</si>
  <si>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</si>
  <si>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</si>
  <si>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</si>
  <si>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</si>
  <si>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</si>
  <si>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</si>
  <si>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</si>
  <si>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</si>
  <si>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</si>
  <si>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</si>
  <si>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</si>
  <si>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</si>
  <si>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</si>
  <si>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</si>
  <si>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</si>
  <si>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</si>
  <si>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</si>
  <si>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</si>
  <si>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</si>
  <si>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</si>
  <si>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</si>
  <si>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</si>
  <si>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</si>
  <si>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</si>
  <si>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</si>
  <si>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</si>
  <si>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</si>
  <si>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</si>
  <si>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</si>
  <si>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</si>
  <si>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</si>
  <si>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</si>
  <si>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</si>
  <si>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</si>
  <si>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</si>
  <si>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</si>
  <si>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</si>
  <si>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</si>
  <si>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</si>
  <si>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</si>
  <si>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</si>
  <si>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</si>
  <si>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</si>
  <si>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</si>
  <si>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</si>
  <si>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</si>
  <si>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</si>
  <si>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</si>
  <si>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</si>
  <si>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</si>
  <si>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</si>
  <si>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</si>
  <si>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</si>
  <si>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</si>
  <si>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</si>
  <si>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</si>
  <si>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</si>
  <si>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</si>
  <si>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</si>
  <si>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</si>
  <si>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</si>
  <si>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</si>
  <si>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</si>
  <si>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</si>
  <si>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</si>
  <si>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</si>
  <si>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</si>
  <si>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</si>
  <si>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</si>
  <si>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</si>
  <si>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</si>
  <si>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</si>
  <si>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</si>
  <si>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</si>
  <si>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</si>
  <si>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</si>
  <si>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</si>
  <si>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</si>
  <si>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</si>
  <si>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</si>
  <si>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</si>
  <si>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</si>
  <si>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</si>
  <si>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</si>
  <si>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</si>
  <si>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</si>
  <si>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</si>
  <si>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</si>
  <si>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</si>
  <si>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</si>
  <si>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</si>
  <si>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</si>
  <si>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</si>
  <si>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</si>
  <si>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</si>
  <si>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</si>
  <si>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</si>
  <si>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</si>
  <si>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</si>
  <si>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</si>
  <si>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</si>
  <si>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</si>
  <si>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</si>
  <si>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</si>
  <si>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</si>
  <si>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</si>
  <si>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</si>
  <si>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</si>
  <si>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</si>
  <si>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</si>
  <si>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</si>
  <si>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</si>
  <si>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</si>
  <si>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</si>
  <si>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</si>
  <si>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</si>
  <si>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</si>
  <si>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</si>
  <si>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</si>
  <si>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</si>
  <si>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</si>
  <si>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</si>
  <si>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</si>
  <si>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</si>
  <si>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</si>
  <si>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</si>
  <si>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</si>
  <si>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</si>
  <si>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</si>
  <si>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</si>
  <si>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</si>
  <si>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</si>
  <si>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</si>
  <si>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</si>
  <si>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</si>
  <si>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</si>
  <si>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</si>
  <si>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</si>
  <si>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</si>
  <si>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</si>
  <si>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</si>
  <si>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</si>
  <si>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</si>
  <si>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</si>
  <si>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</si>
  <si>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</si>
  <si>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</si>
  <si>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</si>
  <si>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</si>
  <si>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</si>
  <si>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</si>
  <si>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</si>
  <si>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</si>
  <si>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</si>
  <si>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</si>
  <si>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</si>
  <si>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</si>
  <si>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</si>
  <si>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</si>
  <si>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</si>
  <si>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</si>
  <si>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</si>
  <si>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</si>
  <si>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</si>
  <si>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</si>
  <si>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</si>
  <si>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</si>
  <si>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</si>
  <si>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</si>
  <si>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</si>
  <si>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</si>
  <si>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</si>
  <si>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</si>
  <si>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</si>
  <si>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</si>
  <si>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</si>
  <si>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</si>
  <si>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</si>
  <si>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</si>
  <si>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</si>
  <si>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</si>
  <si>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</si>
  <si>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</si>
  <si>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</si>
  <si>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</si>
  <si>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</si>
  <si>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</si>
  <si>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</si>
  <si>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</si>
  <si>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</si>
  <si>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</si>
  <si>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</si>
  <si>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</si>
  <si>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</si>
  <si>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</si>
  <si>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</si>
  <si>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</si>
  <si>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</si>
  <si>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</si>
  <si>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</si>
  <si>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</si>
  <si>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</si>
  <si>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</si>
  <si>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</si>
  <si>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</si>
  <si>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</si>
  <si>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</si>
  <si>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</si>
  <si>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</si>
  <si>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</si>
  <si>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</si>
  <si>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</si>
  <si>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</si>
  <si>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</si>
  <si>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</si>
  <si>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</si>
  <si>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</si>
  <si>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</si>
  <si>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</si>
  <si>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</si>
  <si>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</si>
  <si>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</si>
  <si>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</si>
  <si>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</si>
  <si>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</si>
  <si>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</si>
  <si>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</si>
  <si>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</si>
  <si>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</si>
  <si>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</si>
  <si>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</si>
  <si>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</si>
  <si>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</si>
  <si>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</si>
  <si>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</si>
  <si>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</si>
  <si>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</si>
  <si>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</si>
  <si>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</si>
  <si>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</si>
  <si>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</si>
  <si>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</si>
  <si>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</si>
  <si>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</si>
  <si>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</si>
  <si>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</si>
  <si>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</si>
  <si>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</si>
  <si>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</si>
  <si>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</si>
  <si>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</si>
  <si>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</si>
  <si>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</si>
  <si>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</si>
  <si>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</si>
  <si>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</si>
  <si>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</si>
  <si>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</si>
  <si>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</si>
  <si>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</si>
  <si>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</si>
  <si>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</si>
  <si>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</si>
  <si>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</si>
  <si>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</si>
  <si>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</si>
  <si>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</si>
  <si>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</si>
  <si>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</si>
  <si>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</si>
  <si>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</si>
  <si>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</si>
  <si>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</si>
  <si>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</si>
  <si>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</si>
  <si>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</si>
  <si>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</si>
  <si>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</si>
  <si>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</si>
  <si>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</si>
  <si>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</si>
  <si>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</si>
  <si>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</si>
  <si>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</si>
  <si>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</si>
  <si>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</si>
  <si>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</si>
  <si>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</si>
  <si>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</si>
  <si>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</si>
  <si>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</si>
  <si>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</si>
  <si>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</si>
  <si>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</si>
  <si>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</si>
  <si>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</si>
  <si>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</si>
  <si>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</si>
  <si>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</si>
  <si>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</si>
  <si>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</si>
  <si>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</si>
  <si>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</si>
  <si>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</si>
  <si>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</si>
  <si>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</si>
  <si>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</si>
  <si>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</si>
  <si>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</si>
  <si>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</si>
  <si>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</si>
  <si>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</si>
  <si>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</si>
  <si>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</si>
  <si>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</si>
  <si>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</si>
  <si>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</si>
  <si>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</si>
  <si>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</si>
  <si>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</si>
  <si>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</si>
  <si>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</si>
  <si>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</si>
  <si>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</si>
  <si>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</si>
  <si>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</si>
  <si>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</si>
  <si>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</si>
  <si>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</si>
  <si>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</si>
  <si>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</si>
  <si>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</si>
  <si>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</si>
  <si>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</si>
  <si>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</si>
  <si>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</si>
  <si>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</si>
  <si>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</si>
  <si>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</si>
  <si>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</si>
  <si>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</si>
  <si>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</si>
  <si>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</si>
  <si>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</si>
  <si>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</si>
  <si>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</si>
  <si>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</si>
  <si>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</si>
  <si>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</si>
  <si>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</si>
  <si>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</si>
  <si>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</si>
  <si>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</si>
  <si>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</si>
  <si>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</si>
  <si>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</si>
  <si>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</si>
  <si>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</si>
  <si>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</si>
  <si>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</si>
  <si>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</si>
  <si>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</si>
  <si>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</si>
  <si>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</si>
  <si>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</si>
  <si>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</si>
  <si>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</si>
  <si>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</si>
  <si>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</si>
  <si>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</si>
  <si>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</si>
  <si>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</si>
  <si>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</si>
  <si>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</si>
  <si>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</si>
  <si>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</si>
  <si>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</si>
  <si>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</si>
  <si>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</si>
  <si>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</si>
  <si>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</si>
  <si>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</si>
  <si>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</si>
  <si>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</si>
  <si>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</si>
  <si>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</si>
  <si>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</si>
  <si>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</si>
  <si>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</si>
  <si>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</si>
  <si>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</si>
  <si>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</si>
  <si>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</si>
  <si>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</si>
  <si>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</si>
  <si>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</si>
  <si>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</si>
  <si>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</si>
  <si>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</si>
  <si>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</si>
  <si>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</si>
  <si>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</si>
  <si>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</si>
  <si>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</si>
  <si>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</si>
  <si>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</si>
  <si>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</si>
  <si>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</si>
  <si>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</si>
  <si>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</si>
  <si>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</si>
  <si>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</si>
  <si>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</si>
  <si>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</si>
  <si>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</si>
  <si>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</si>
  <si>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</si>
  <si>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</si>
  <si>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</si>
  <si>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</si>
  <si>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</si>
  <si>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</si>
  <si>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</si>
  <si>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</si>
  <si>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</si>
  <si>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</si>
  <si>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</si>
  <si>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</si>
  <si>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</si>
  <si>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</si>
  <si>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</si>
  <si>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</si>
  <si>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</si>
  <si>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</si>
  <si>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</si>
  <si>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</si>
  <si>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</si>
  <si>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</si>
  <si>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</si>
  <si>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</si>
  <si>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</si>
  <si>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</si>
  <si>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</si>
  <si>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</si>
  <si>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</si>
  <si>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</si>
  <si>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</si>
  <si>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</si>
  <si>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</si>
  <si>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</si>
  <si>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</si>
  <si>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</si>
  <si>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</si>
  <si>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</si>
  <si>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</si>
  <si>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</si>
  <si>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</si>
  <si>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</si>
  <si>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</si>
  <si>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</si>
  <si>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</si>
  <si>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</si>
  <si>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</si>
  <si>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</si>
  <si>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</si>
  <si>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</si>
  <si>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</si>
  <si>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</si>
  <si>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</si>
  <si>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</si>
  <si>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</si>
  <si>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</si>
  <si>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</si>
  <si>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</si>
  <si>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</si>
  <si>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</si>
  <si>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</si>
  <si>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</si>
  <si>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</si>
  <si>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</si>
  <si>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</si>
  <si>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</si>
  <si>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</si>
  <si>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</si>
  <si>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</si>
  <si>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</si>
  <si>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</si>
  <si>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</si>
  <si>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</si>
  <si>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</si>
  <si>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</si>
  <si>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</si>
  <si>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</si>
  <si>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</si>
  <si>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</si>
  <si>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</si>
  <si>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</si>
  <si>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</si>
  <si>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</si>
  <si>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</si>
  <si>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</si>
  <si>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</si>
  <si>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</si>
  <si>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</si>
  <si>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</si>
  <si>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</si>
  <si>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</si>
  <si>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</si>
  <si>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</si>
  <si>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</si>
  <si>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</si>
  <si>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</si>
  <si>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</si>
  <si>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</si>
  <si>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</si>
  <si>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</si>
  <si>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</si>
  <si>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</si>
  <si>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</si>
  <si>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</si>
  <si>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</si>
  <si>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</si>
  <si>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</si>
  <si>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</si>
  <si>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</si>
  <si>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</si>
  <si>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</si>
  <si>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</si>
  <si>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</si>
  <si>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</si>
  <si>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</si>
  <si>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</si>
  <si>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</si>
  <si>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</si>
  <si>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</si>
  <si>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</si>
  <si>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</si>
  <si>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</si>
  <si>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</si>
  <si>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</si>
  <si>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</si>
  <si>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</si>
  <si>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</si>
  <si>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</si>
  <si>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</si>
  <si>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</si>
  <si>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</si>
  <si>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</si>
  <si>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</si>
  <si>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</si>
  <si>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</si>
  <si>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</si>
  <si>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</si>
  <si>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</si>
  <si>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</si>
  <si>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</si>
  <si>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</si>
  <si>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</si>
  <si>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</si>
  <si>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</si>
  <si>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</si>
  <si>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</si>
  <si>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</si>
  <si>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</si>
  <si>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</si>
  <si>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</si>
  <si>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</si>
  <si>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</si>
  <si>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</si>
  <si>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</si>
  <si>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</si>
  <si>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</si>
  <si>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</si>
  <si>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</si>
  <si>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</si>
  <si>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</si>
  <si>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</si>
  <si>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</si>
  <si>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</si>
  <si>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</si>
  <si>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</si>
  <si>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</si>
  <si>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</si>
  <si>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</si>
  <si>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</si>
  <si>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</si>
  <si>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</si>
  <si>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</si>
  <si>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</si>
  <si>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</si>
  <si>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</si>
  <si>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</si>
  <si>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</si>
  <si>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</si>
  <si>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</si>
  <si>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</si>
  <si>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</si>
  <si>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</si>
  <si>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</si>
  <si>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</si>
  <si>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</si>
  <si>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</si>
  <si>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</si>
  <si>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</si>
  <si>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</si>
  <si>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</si>
  <si>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</si>
  <si>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</si>
  <si>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</si>
  <si>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</si>
  <si>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</si>
  <si>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</si>
  <si>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</si>
  <si>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</si>
  <si>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</si>
  <si>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</si>
  <si>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</si>
  <si>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</si>
  <si>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</si>
  <si>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</si>
  <si>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</si>
  <si>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</si>
  <si>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</si>
  <si>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</si>
  <si>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</si>
  <si>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</si>
  <si>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</si>
  <si>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</si>
  <si>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</si>
  <si>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</si>
  <si>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</si>
  <si>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</si>
  <si>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</si>
  <si>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</si>
  <si>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</si>
  <si>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</si>
  <si>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</si>
  <si>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</si>
  <si>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</si>
  <si>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</si>
  <si>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</si>
  <si>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</si>
  <si>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</si>
  <si>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</si>
  <si>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</si>
  <si>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</si>
  <si>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</si>
  <si>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</si>
  <si>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</si>
  <si>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</si>
  <si>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</si>
  <si>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</si>
  <si>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</si>
  <si>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</si>
  <si>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</si>
  <si>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</si>
  <si>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</si>
  <si>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</si>
  <si>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</si>
  <si>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</si>
  <si>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</si>
  <si>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</si>
  <si>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</si>
  <si>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</si>
  <si>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</si>
  <si>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</si>
  <si>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</si>
  <si>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</si>
  <si>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</si>
  <si>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</si>
  <si>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</si>
  <si>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</si>
  <si>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</si>
  <si>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</si>
  <si>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</si>
  <si>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</si>
  <si>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</si>
  <si>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</si>
  <si>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</si>
  <si>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</si>
  <si>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</si>
  <si>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</si>
  <si>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</si>
  <si>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</si>
  <si>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</si>
  <si>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</si>
  <si>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</si>
  <si>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</si>
  <si>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</si>
  <si>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</si>
  <si>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</si>
  <si>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</si>
  <si>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</si>
  <si>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</si>
  <si>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</si>
  <si>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</si>
  <si>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</si>
  <si>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</si>
  <si>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</si>
  <si>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</si>
  <si>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</si>
  <si>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</si>
  <si>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</si>
  <si>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</si>
  <si>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</si>
  <si>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</si>
  <si>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</si>
  <si>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</si>
  <si>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</si>
  <si>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</si>
  <si>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</si>
  <si>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</si>
  <si>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</si>
  <si>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</si>
  <si>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</si>
  <si>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</si>
  <si>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</si>
  <si>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</si>
  <si>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</si>
  <si>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</si>
  <si>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</si>
  <si>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</si>
  <si>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</si>
  <si>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</si>
  <si>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</si>
  <si>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</si>
  <si>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</si>
  <si>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</si>
  <si>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</si>
  <si>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</si>
  <si>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</si>
  <si>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</si>
  <si>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</si>
  <si>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</si>
  <si>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</si>
  <si>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</si>
  <si>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</si>
  <si>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</si>
  <si>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</si>
  <si>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</si>
  <si>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</si>
  <si>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</si>
  <si>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</si>
  <si>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</si>
  <si>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</si>
  <si>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</si>
  <si>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</si>
  <si>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</si>
  <si>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</si>
  <si>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</si>
  <si>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</si>
  <si>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</si>
  <si>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</si>
  <si>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</si>
  <si>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</si>
  <si>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</si>
  <si>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</si>
  <si>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</si>
  <si>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</si>
  <si>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</si>
  <si>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</si>
  <si>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</si>
  <si>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</si>
  <si>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</si>
  <si>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</si>
  <si>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</si>
  <si>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</si>
  <si>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</si>
  <si>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</si>
  <si>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</si>
  <si>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</si>
  <si>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</si>
  <si>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</si>
  <si>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</si>
  <si>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</si>
  <si>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</si>
  <si>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</si>
  <si>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</si>
  <si>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</si>
  <si>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</si>
  <si>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</si>
  <si>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</si>
  <si>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</si>
  <si>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</si>
  <si>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</si>
  <si>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</si>
  <si>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</si>
  <si>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</si>
  <si>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</si>
  <si>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</si>
  <si>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</si>
  <si>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</si>
  <si>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</si>
  <si>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</si>
  <si>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</si>
  <si>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</si>
  <si>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</si>
  <si>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</si>
  <si>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</si>
  <si>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</si>
  <si>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</si>
  <si>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</si>
  <si>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</si>
  <si>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</si>
  <si>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</si>
  <si>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</si>
  <si>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</si>
  <si>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</si>
  <si>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</si>
  <si>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</si>
  <si>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</si>
  <si>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</si>
  <si>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</si>
  <si>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</si>
  <si>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</si>
  <si>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</si>
  <si>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</si>
  <si>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</si>
  <si>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</si>
  <si>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</si>
  <si>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</si>
  <si>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</si>
  <si>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</si>
  <si>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</si>
  <si>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</si>
  <si>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</si>
  <si>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</si>
  <si>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</si>
  <si>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</si>
  <si>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</si>
  <si>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</si>
  <si>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</si>
  <si>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</si>
  <si>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</si>
  <si>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</si>
  <si>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</si>
  <si>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</si>
  <si>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</si>
  <si>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</si>
  <si>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</si>
  <si>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</si>
  <si>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</si>
  <si>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</si>
  <si>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</si>
  <si>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</si>
  <si>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</si>
  <si>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</si>
  <si>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</si>
  <si>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</si>
  <si>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</si>
  <si>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</si>
  <si>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</si>
  <si>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</si>
  <si>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</si>
  <si>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</si>
  <si>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</si>
  <si>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</si>
  <si>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</si>
  <si>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</si>
  <si>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</si>
  <si>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</si>
  <si>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</si>
  <si>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</si>
  <si>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</si>
  <si>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</si>
  <si>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</si>
  <si>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</si>
  <si>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</si>
  <si>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</si>
  <si>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</si>
  <si>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</si>
  <si>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</si>
  <si>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</si>
  <si>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</si>
  <si>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</si>
  <si>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</si>
  <si>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</si>
  <si>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</si>
  <si>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</si>
  <si>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</si>
  <si>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</si>
  <si>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</si>
  <si>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</si>
  <si>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</si>
  <si>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</si>
  <si>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</si>
  <si>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</si>
  <si>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</si>
  <si>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</si>
  <si>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</si>
  <si>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</si>
  <si>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</si>
  <si>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</si>
  <si>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</si>
  <si>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</si>
  <si>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</si>
  <si>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</si>
  <si>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</si>
  <si>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</si>
  <si>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</si>
  <si>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</si>
  <si>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</si>
  <si>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</si>
  <si>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</si>
  <si>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</si>
  <si>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</si>
  <si>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</si>
  <si>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</si>
  <si>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</si>
  <si>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</si>
  <si>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</si>
  <si>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</si>
  <si>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</si>
  <si>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</si>
  <si>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</si>
  <si>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</si>
  <si>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</si>
  <si>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</si>
  <si>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</si>
  <si>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</si>
  <si>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</si>
  <si>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</si>
  <si>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</si>
  <si>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</si>
  <si>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</si>
  <si>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</si>
  <si>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</si>
  <si>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</si>
  <si>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</si>
  <si>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</si>
  <si>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</si>
  <si>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</si>
  <si>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</si>
  <si>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</si>
  <si>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</si>
  <si>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</si>
  <si>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</si>
  <si>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</si>
  <si>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</si>
  <si>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</si>
  <si>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</si>
  <si>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</si>
  <si>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</si>
  <si>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</si>
  <si>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</si>
  <si>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</si>
  <si>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</si>
  <si>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</si>
  <si>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</si>
  <si>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</si>
  <si>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</si>
  <si>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</si>
  <si>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</si>
  <si>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</si>
  <si>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</si>
  <si>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</si>
  <si>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</si>
  <si>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</si>
  <si>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</si>
  <si>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</si>
  <si>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</si>
  <si>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</si>
  <si>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</si>
  <si>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</si>
  <si>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</si>
  <si>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</si>
  <si>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</si>
  <si>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</si>
  <si>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</si>
  <si>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</si>
  <si>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</si>
  <si>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</si>
  <si>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</si>
  <si>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</si>
  <si>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</si>
  <si>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</si>
  <si>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</si>
  <si>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</si>
  <si>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</si>
  <si>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</si>
  <si>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</si>
  <si>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</si>
  <si>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</si>
  <si>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</si>
  <si>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</si>
  <si>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</si>
  <si>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</si>
  <si>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</si>
  <si>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</si>
  <si>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</si>
  <si>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</si>
  <si>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</si>
  <si>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</si>
  <si>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</si>
  <si>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</si>
  <si>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</si>
  <si>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</si>
  <si>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</si>
  <si>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</si>
  <si>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</si>
  <si>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</si>
  <si>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</si>
  <si>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</si>
  <si>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</si>
  <si>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</si>
  <si>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</si>
  <si>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</si>
  <si>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</si>
  <si>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</si>
  <si>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</si>
  <si>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</si>
  <si>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</si>
  <si>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</si>
  <si>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</si>
  <si>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</si>
  <si>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</si>
  <si>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</si>
  <si>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</si>
  <si>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</si>
  <si>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</si>
  <si>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</si>
  <si>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</si>
  <si>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</si>
  <si>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</si>
  <si>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</si>
  <si>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</si>
  <si>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</si>
  <si>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</si>
  <si>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</si>
  <si>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</si>
  <si>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</si>
  <si>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</si>
  <si>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</si>
  <si>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</si>
  <si>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</si>
  <si>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</si>
  <si>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</si>
  <si>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</si>
  <si>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</si>
  <si>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</si>
  <si>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</si>
  <si>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</si>
  <si>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</si>
  <si>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</si>
  <si>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</si>
  <si>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</si>
  <si>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</si>
  <si>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</si>
  <si>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</si>
  <si>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</si>
  <si>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</si>
  <si>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</si>
  <si>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</si>
  <si>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</si>
  <si>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</si>
  <si>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</si>
  <si>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</si>
  <si>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</si>
  <si>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</si>
  <si>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</si>
  <si>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</si>
  <si>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</si>
  <si>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</si>
  <si>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</si>
  <si>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</si>
  <si>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</si>
  <si>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</si>
  <si>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</si>
  <si>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</si>
  <si>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</si>
  <si>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</si>
  <si>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</si>
  <si>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</si>
  <si>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</si>
  <si>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</si>
  <si>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</si>
  <si>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</si>
  <si>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</si>
  <si>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</si>
  <si>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</si>
  <si>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</si>
  <si>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</si>
  <si>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</si>
  <si>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</si>
  <si>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</si>
  <si>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</si>
  <si>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</si>
  <si>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</si>
  <si>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</si>
  <si>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</si>
  <si>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</si>
  <si>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</si>
  <si>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</si>
  <si>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</si>
  <si>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</si>
  <si>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</si>
  <si>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</si>
  <si>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</si>
  <si>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</si>
  <si>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</si>
  <si>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</si>
  <si>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</si>
  <si>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</si>
  <si>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</si>
  <si>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</si>
  <si>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</si>
  <si>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</si>
  <si>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</si>
  <si>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</si>
  <si>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</si>
  <si>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</si>
  <si>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</si>
  <si>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</si>
  <si>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</si>
  <si>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</si>
  <si>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</si>
  <si>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</si>
  <si>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</si>
  <si>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</si>
  <si>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</si>
  <si>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</si>
  <si>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</si>
  <si>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</si>
  <si>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</si>
  <si>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</si>
  <si>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</si>
  <si>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</si>
  <si>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</si>
  <si>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</si>
  <si>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</si>
  <si>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</si>
  <si>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</si>
  <si>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</si>
  <si>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</si>
  <si>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</si>
  <si>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</si>
  <si>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</si>
  <si>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</si>
  <si>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</si>
  <si>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</si>
  <si>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</si>
  <si>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</si>
  <si>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</si>
  <si>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</si>
  <si>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</si>
  <si>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</si>
  <si>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</si>
  <si>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</si>
  <si>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</si>
  <si>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</si>
  <si>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</si>
  <si>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</si>
  <si>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</si>
  <si>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</si>
  <si>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</si>
  <si>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</si>
  <si>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</si>
  <si>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</si>
  <si>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</si>
  <si>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</si>
  <si>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</si>
  <si>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</si>
  <si>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</si>
  <si>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</si>
  <si>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</si>
  <si>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</si>
  <si>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</si>
  <si>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</si>
  <si>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</si>
  <si>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</si>
  <si>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</si>
  <si>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</si>
  <si>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</si>
  <si>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</si>
  <si>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</si>
  <si>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</si>
  <si>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</si>
  <si>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</si>
  <si>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</si>
  <si>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</si>
  <si>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</si>
  <si>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</si>
  <si>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</si>
  <si>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</si>
  <si>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</si>
  <si>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</si>
  <si>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</si>
  <si>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</si>
  <si>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</si>
  <si>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</si>
  <si>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</si>
  <si>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</si>
  <si>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</si>
  <si>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</si>
  <si>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</si>
  <si>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</si>
  <si>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</si>
  <si>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</si>
  <si>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</si>
  <si>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</si>
  <si>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</si>
  <si>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</si>
  <si>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</si>
  <si>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</si>
  <si>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</si>
  <si>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</si>
  <si>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</si>
  <si>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</si>
  <si>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</si>
  <si>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</si>
  <si>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</si>
  <si>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</si>
  <si>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</si>
  <si>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</si>
  <si>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</si>
  <si>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</si>
  <si>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</si>
  <si>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</si>
  <si>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</si>
  <si>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</si>
  <si>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</si>
  <si>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</si>
  <si>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</si>
  <si>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</si>
  <si>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</si>
  <si>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</si>
  <si>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</si>
  <si>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</si>
  <si>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</si>
  <si>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</si>
  <si>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</si>
  <si>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</si>
  <si>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</si>
  <si>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</si>
  <si>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</si>
  <si>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</si>
  <si>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</si>
  <si>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</si>
  <si>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</si>
  <si>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</si>
  <si>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</si>
  <si>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</si>
  <si>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</si>
  <si>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</si>
  <si>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</si>
  <si>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</si>
  <si>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</si>
  <si>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</si>
  <si>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</si>
  <si>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</si>
  <si>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</si>
  <si>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</si>
  <si>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</si>
  <si>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</si>
  <si>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</si>
  <si>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</si>
  <si>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</si>
  <si>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</si>
  <si>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</si>
  <si>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</si>
  <si>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</si>
  <si>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</si>
  <si>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</si>
  <si>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</si>
  <si>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</si>
  <si>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</si>
  <si>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</si>
  <si>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</si>
  <si>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</si>
  <si>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</si>
  <si>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</si>
  <si>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</si>
  <si>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</si>
  <si>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</si>
  <si>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</si>
  <si>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</si>
  <si>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</si>
  <si>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</si>
  <si>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</si>
  <si>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</si>
  <si>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</si>
  <si>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</si>
  <si>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</si>
  <si>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</si>
  <si>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</si>
  <si>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</si>
  <si>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</si>
  <si>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</si>
  <si>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</si>
  <si>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</si>
  <si>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</si>
  <si>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</si>
  <si>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</si>
  <si>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</si>
  <si>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</si>
  <si>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</si>
  <si>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</si>
  <si>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</si>
  <si>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</si>
  <si>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</si>
  <si>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</si>
  <si>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</si>
  <si>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</si>
  <si>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</si>
  <si>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</si>
  <si>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</si>
  <si>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</si>
  <si>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</si>
  <si>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</si>
  <si>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</si>
  <si>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</si>
  <si>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</si>
  <si>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</si>
  <si>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</si>
  <si>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</si>
  <si>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</si>
  <si>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</si>
  <si>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</si>
  <si>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</si>
  <si>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</si>
  <si>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</si>
  <si>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</si>
  <si>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</si>
  <si>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</si>
  <si>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</si>
  <si>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</si>
  <si>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</si>
  <si>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</si>
  <si>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</si>
  <si>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</si>
  <si>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</si>
  <si>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</si>
  <si>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</si>
  <si>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</si>
  <si>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</si>
  <si>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</si>
  <si>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</si>
  <si>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</si>
  <si>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</si>
  <si>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</si>
  <si>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</si>
  <si>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</si>
  <si>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</si>
  <si>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</si>
  <si>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</si>
  <si>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</si>
  <si>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</si>
  <si>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</si>
  <si>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</si>
  <si>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</si>
  <si>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</si>
  <si>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</si>
  <si>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</si>
  <si>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</si>
  <si>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</si>
  <si>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</si>
  <si>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</si>
  <si>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</si>
  <si>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</si>
  <si>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</si>
  <si>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</si>
  <si>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</si>
  <si>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</si>
  <si>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</si>
  <si>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</si>
  <si>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</si>
  <si>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</si>
  <si>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</si>
  <si>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</si>
  <si>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</si>
  <si>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</si>
  <si>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</si>
  <si>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</si>
  <si>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</si>
  <si>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</si>
  <si>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</si>
  <si>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</si>
  <si>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</si>
  <si>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</si>
  <si>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</si>
  <si>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</si>
  <si>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</si>
  <si>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</si>
  <si>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</si>
  <si>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</si>
  <si>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</si>
  <si>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</si>
  <si>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</si>
  <si>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</si>
  <si>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</si>
  <si>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</si>
  <si>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</si>
  <si>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</si>
  <si>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</si>
  <si>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</si>
  <si>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</si>
  <si>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</si>
  <si>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</si>
  <si>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</si>
  <si>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</si>
  <si>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</si>
  <si>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</si>
  <si>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</si>
  <si>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</si>
  <si>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</si>
  <si>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</si>
  <si>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</si>
  <si>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</si>
  <si>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</si>
  <si>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</si>
  <si>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</si>
  <si>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</si>
  <si>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</si>
  <si>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</si>
  <si>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</si>
  <si>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</si>
  <si>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</si>
  <si>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</si>
  <si>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</si>
  <si>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</si>
  <si>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</si>
  <si>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</si>
  <si>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</si>
  <si>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</si>
  <si>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</si>
  <si>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</si>
  <si>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</si>
  <si>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</si>
  <si>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</si>
  <si>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</si>
  <si>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</si>
  <si>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</si>
  <si>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</si>
  <si>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</si>
  <si>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</si>
  <si>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</si>
  <si>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</si>
  <si>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</si>
  <si>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</si>
  <si>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</si>
  <si>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</si>
  <si>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</si>
  <si>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</si>
  <si>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</si>
  <si>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</si>
  <si>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</si>
  <si>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</si>
  <si>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</si>
  <si>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</si>
  <si>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</si>
  <si>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</si>
  <si>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</si>
  <si>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</si>
  <si>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</si>
  <si>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</si>
  <si>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</si>
  <si>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</si>
  <si>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</si>
  <si>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</si>
  <si>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</si>
  <si>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</si>
  <si>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</si>
  <si>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</si>
  <si>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</si>
  <si>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</si>
  <si>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</si>
  <si>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</si>
  <si>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</si>
  <si>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</si>
  <si>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</si>
  <si>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</si>
  <si>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</si>
  <si>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</si>
  <si>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</si>
  <si>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</si>
  <si>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</si>
  <si>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</si>
  <si>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</si>
  <si>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</si>
  <si>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</si>
  <si>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</si>
  <si>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</si>
  <si>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</si>
  <si>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</si>
  <si>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</si>
  <si>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</si>
  <si>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</si>
  <si>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</si>
  <si>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</si>
  <si>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</si>
  <si>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</si>
  <si>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</si>
  <si>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</si>
  <si>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</si>
  <si>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</si>
  <si>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</si>
  <si>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</si>
  <si>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</si>
  <si>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</si>
  <si>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</si>
  <si>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</si>
  <si>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</si>
  <si>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</si>
  <si>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</si>
  <si>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</si>
  <si>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</si>
  <si>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</si>
  <si>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</si>
  <si>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</si>
  <si>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</si>
  <si>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</si>
  <si>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</si>
  <si>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</si>
  <si>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</si>
  <si>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</si>
  <si>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</si>
  <si>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</si>
  <si>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</si>
  <si>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</si>
  <si>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</si>
  <si>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</si>
  <si>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</si>
  <si>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</si>
  <si>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</si>
  <si>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</si>
  <si>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</si>
  <si>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</si>
  <si>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</si>
  <si>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</si>
  <si>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</si>
  <si>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</si>
  <si>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</si>
  <si>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</si>
  <si>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</si>
  <si>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</si>
  <si>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</si>
  <si>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</si>
  <si>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</si>
  <si>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</si>
  <si>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</si>
  <si>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</si>
  <si>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</si>
  <si>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</si>
  <si>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</si>
  <si>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</si>
  <si>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</si>
  <si>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</si>
  <si>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</si>
  <si>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</si>
  <si>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</si>
  <si>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</si>
  <si>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</si>
  <si>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</si>
  <si>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</si>
  <si>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</si>
  <si>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</si>
  <si>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</si>
  <si>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</si>
  <si>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</si>
  <si>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</si>
  <si>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</si>
  <si>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</si>
  <si>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</si>
  <si>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</si>
  <si>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</si>
  <si>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</si>
  <si>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</si>
  <si>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</si>
  <si>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</si>
  <si>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</si>
  <si>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</si>
  <si>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</si>
  <si>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</si>
  <si>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</si>
  <si>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</si>
  <si>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</si>
  <si>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</si>
  <si>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</si>
  <si>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</si>
  <si>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</si>
  <si>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</si>
  <si>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</si>
  <si>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</si>
  <si>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</si>
  <si>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</si>
  <si>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</si>
  <si>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</si>
  <si>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</si>
  <si>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</si>
  <si>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</si>
  <si>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</si>
  <si>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</si>
  <si>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</si>
  <si>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</si>
  <si>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</si>
  <si>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</si>
  <si>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</si>
  <si>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</si>
  <si>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</si>
  <si>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</si>
  <si>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</si>
  <si>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</si>
  <si>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</si>
  <si>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</si>
  <si>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</si>
  <si>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</si>
  <si>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</si>
  <si>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</si>
  <si>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</si>
  <si>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</si>
  <si>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</si>
  <si>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</si>
  <si>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</si>
  <si>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</si>
  <si>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</si>
  <si>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</si>
  <si>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</si>
  <si>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</si>
  <si>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</si>
  <si>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</si>
  <si>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</si>
  <si>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</si>
  <si>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</si>
  <si>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</si>
  <si>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</si>
  <si>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</si>
  <si>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</si>
  <si>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</si>
  <si>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</si>
  <si>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</si>
  <si>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</si>
  <si>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</si>
  <si>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</si>
  <si>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</si>
  <si>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</si>
  <si>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</si>
  <si>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</si>
  <si>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</si>
  <si>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</si>
  <si>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</si>
  <si>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</si>
  <si>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</si>
  <si>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</si>
  <si>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</si>
  <si>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</si>
  <si>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</si>
  <si>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</si>
  <si>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</si>
  <si>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</si>
  <si>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</si>
  <si>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</si>
  <si>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</si>
  <si>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</si>
  <si>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</si>
  <si>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</si>
  <si>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</si>
  <si>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</si>
  <si>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</si>
  <si>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</si>
  <si>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</si>
  <si>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</si>
  <si>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</si>
  <si>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</si>
  <si>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</si>
  <si>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</si>
  <si>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</si>
  <si>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</si>
  <si>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</si>
  <si>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</si>
  <si>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</si>
  <si>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</si>
  <si>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</si>
  <si>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</si>
  <si>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</si>
  <si>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</si>
  <si>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</si>
  <si>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</si>
  <si>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</si>
  <si>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</si>
  <si>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</si>
  <si>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</si>
  <si>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</si>
  <si>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</si>
  <si>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</si>
  <si>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</si>
  <si>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</si>
  <si>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</si>
  <si>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</si>
  <si>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</si>
  <si>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</si>
  <si>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</si>
  <si>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</si>
  <si>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</si>
  <si>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</si>
  <si>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</si>
  <si>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</si>
  <si>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</si>
  <si>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</si>
  <si>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</si>
  <si>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</si>
  <si>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</si>
  <si>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</si>
  <si>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</si>
  <si>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</si>
  <si>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</si>
  <si>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</si>
  <si>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</si>
  <si>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</si>
  <si>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</si>
  <si>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</si>
  <si>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</si>
  <si>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</si>
  <si>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</si>
  <si>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</si>
  <si>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</si>
  <si>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</si>
  <si>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</si>
  <si>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</si>
  <si>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</si>
  <si>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</si>
  <si>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</si>
  <si>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</si>
  <si>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</si>
  <si>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</si>
  <si>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</si>
  <si>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</si>
  <si>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</si>
  <si>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</si>
  <si>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</si>
  <si>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</si>
  <si>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</si>
  <si>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</si>
  <si>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</si>
  <si>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</si>
  <si>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</si>
  <si>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</si>
  <si>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</si>
  <si>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</si>
  <si>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</si>
  <si>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</si>
  <si>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</si>
  <si>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</si>
  <si>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</si>
  <si>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</si>
  <si>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</si>
  <si>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</si>
  <si>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</si>
  <si>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</si>
  <si>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</si>
  <si>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</si>
  <si>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</si>
  <si>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</si>
  <si>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</si>
  <si>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</si>
  <si>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</si>
  <si>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</si>
  <si>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</si>
  <si>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</si>
  <si>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</si>
  <si>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</si>
  <si>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</si>
  <si>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</si>
  <si>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</si>
  <si>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</si>
  <si>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</si>
  <si>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</si>
  <si>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</si>
  <si>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</si>
  <si>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</si>
  <si>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</si>
  <si>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</si>
  <si>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</si>
  <si>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</si>
  <si>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</si>
  <si>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</si>
  <si>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</si>
  <si>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</si>
  <si>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</si>
  <si>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</si>
  <si>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</si>
  <si>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</si>
  <si>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</si>
  <si>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</si>
  <si>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</si>
  <si>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</si>
  <si>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</si>
  <si>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</si>
  <si>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</si>
  <si>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</si>
  <si>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</si>
  <si>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</si>
  <si>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</si>
  <si>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</si>
  <si>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</si>
  <si>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</si>
  <si>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</si>
  <si>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</si>
  <si>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</si>
  <si>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</si>
  <si>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</si>
  <si>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</si>
  <si>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</si>
  <si>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</si>
  <si>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</si>
  <si>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</si>
  <si>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</si>
  <si>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</si>
  <si>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</si>
  <si>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</si>
  <si>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</si>
  <si>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</si>
  <si>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</si>
  <si>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</si>
  <si>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</si>
  <si>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</si>
  <si>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</si>
  <si>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</si>
  <si>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</si>
  <si>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</si>
  <si>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</si>
  <si>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</si>
  <si>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</si>
  <si>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</si>
  <si>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</si>
  <si>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</si>
  <si>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</si>
  <si>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</si>
  <si>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</si>
  <si>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</si>
  <si>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</si>
  <si>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</si>
  <si>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</si>
  <si>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</si>
  <si>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</si>
  <si>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</si>
  <si>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</si>
  <si>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</si>
  <si>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</si>
  <si>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</si>
  <si>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</si>
  <si>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</si>
  <si>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</si>
  <si>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</si>
  <si>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</si>
  <si>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</si>
  <si>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</si>
  <si>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</si>
  <si>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</si>
  <si>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</si>
  <si>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</si>
  <si>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</si>
  <si>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</si>
  <si>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</si>
  <si>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</si>
  <si>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</si>
  <si>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</si>
  <si>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</si>
  <si>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</si>
  <si>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</si>
  <si>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</si>
  <si>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</si>
  <si>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</si>
  <si>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</si>
  <si>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</si>
  <si>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</si>
  <si>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</si>
  <si>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</si>
  <si>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</si>
  <si>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</si>
  <si>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</si>
  <si>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</si>
  <si>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</si>
  <si>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</si>
  <si>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</si>
  <si>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</si>
  <si>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</si>
  <si>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</si>
  <si>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</si>
  <si>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</si>
  <si>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</si>
  <si>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</si>
  <si>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</si>
  <si>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</si>
  <si>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</si>
  <si>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</si>
  <si>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</si>
  <si>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</si>
  <si>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</si>
  <si>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</si>
  <si>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</si>
  <si>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</si>
  <si>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</si>
  <si>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</si>
  <si>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</si>
  <si>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</si>
  <si>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</si>
  <si>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</si>
  <si>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</si>
  <si>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</si>
  <si>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</si>
  <si>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</si>
  <si>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</si>
  <si>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</si>
  <si>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</si>
  <si>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</si>
  <si>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</si>
  <si>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</si>
  <si>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</si>
  <si>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</si>
  <si>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</si>
  <si>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</si>
  <si>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</si>
  <si>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</si>
  <si>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</si>
  <si>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</si>
  <si>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</si>
  <si>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</si>
  <si>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</si>
  <si>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</si>
  <si>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</si>
  <si>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</si>
  <si>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</si>
  <si>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</si>
  <si>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</si>
  <si>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</si>
  <si>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</si>
  <si>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</si>
  <si>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</si>
  <si>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</si>
  <si>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</si>
  <si>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</si>
  <si>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</si>
  <si>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</si>
  <si>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</si>
  <si>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</si>
  <si>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</si>
  <si>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</si>
  <si>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</si>
  <si>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</si>
  <si>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</si>
  <si>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</si>
  <si>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</si>
  <si>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</si>
  <si>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</si>
  <si>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</si>
  <si>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</si>
  <si>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</si>
  <si>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</si>
  <si>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</si>
  <si>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</si>
  <si>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</si>
  <si>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</si>
  <si>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</si>
  <si>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</si>
  <si>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</si>
  <si>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</si>
  <si>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</si>
  <si>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</si>
  <si>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</si>
  <si>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</si>
  <si>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</si>
  <si>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</si>
  <si>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</si>
  <si>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</si>
  <si>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</si>
  <si>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</si>
  <si>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</si>
  <si>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</si>
  <si>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</si>
  <si>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</si>
  <si>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</si>
  <si>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</si>
  <si>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</si>
  <si>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</si>
  <si>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</si>
  <si>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</si>
  <si>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</si>
  <si>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</si>
  <si>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</si>
  <si>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</si>
  <si>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</si>
  <si>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</si>
  <si>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</si>
  <si>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</si>
  <si>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</si>
  <si>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</si>
  <si>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</si>
  <si>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</si>
  <si>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</si>
  <si>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</si>
  <si>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</si>
  <si>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</si>
  <si>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</si>
  <si>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</si>
  <si>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</si>
  <si>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</si>
  <si>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</si>
  <si>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</si>
  <si>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</si>
  <si>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</si>
  <si>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</si>
  <si>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</si>
  <si>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</si>
  <si>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</si>
  <si>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</si>
  <si>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</si>
  <si>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</si>
  <si>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</si>
  <si>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</si>
  <si>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</si>
  <si>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</si>
  <si>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</si>
  <si>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</si>
  <si>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</si>
  <si>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</si>
  <si>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</si>
  <si>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</si>
  <si>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</si>
  <si>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</si>
  <si>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</si>
  <si>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</si>
  <si>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</si>
  <si>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</si>
  <si>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</si>
  <si>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</si>
  <si>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</si>
  <si>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</si>
  <si>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</si>
  <si>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</si>
  <si>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</si>
  <si>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</si>
  <si>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</si>
  <si>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</si>
  <si>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</si>
  <si>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</si>
  <si>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</si>
  <si>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</si>
  <si>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</si>
  <si>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</si>
  <si>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</si>
  <si>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</si>
  <si>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</si>
  <si>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</si>
  <si>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</si>
  <si>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</si>
  <si>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</si>
  <si>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</si>
  <si>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</si>
  <si>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</si>
  <si>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</si>
  <si>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</si>
  <si>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</si>
  <si>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</si>
  <si>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</si>
  <si>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</si>
  <si>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</si>
  <si>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</si>
  <si>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</si>
  <si>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</si>
  <si>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</si>
  <si>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</si>
  <si>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</si>
  <si>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</si>
  <si>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</si>
  <si>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</si>
  <si>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</si>
  <si>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</si>
  <si>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</si>
  <si>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</si>
  <si>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</si>
  <si>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</si>
  <si>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</si>
  <si>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</si>
  <si>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</si>
  <si>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</si>
  <si>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</si>
  <si>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</si>
  <si>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</si>
  <si>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</si>
  <si>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</si>
  <si>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</si>
  <si>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</si>
  <si>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</si>
  <si>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</si>
  <si>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</si>
  <si>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</si>
  <si>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</si>
  <si>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</si>
  <si>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</si>
  <si>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</si>
  <si>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</si>
  <si>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</si>
  <si>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</si>
  <si>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</si>
  <si>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</si>
  <si>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</si>
  <si>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</si>
  <si>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</si>
  <si>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</si>
  <si>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</si>
  <si>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</si>
  <si>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</si>
  <si>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</si>
  <si>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</si>
  <si>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</si>
  <si>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</si>
  <si>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</si>
  <si>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</si>
  <si>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</si>
  <si>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</si>
  <si>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</si>
  <si>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</si>
  <si>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</si>
  <si>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</si>
  <si>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</si>
  <si>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</si>
  <si>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</si>
  <si>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</si>
  <si>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</si>
  <si>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</si>
  <si>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</si>
  <si>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</si>
  <si>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</si>
  <si>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</si>
  <si>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</si>
  <si>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</si>
  <si>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</si>
  <si>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</si>
  <si>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</si>
  <si>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</si>
  <si>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</si>
  <si>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</si>
  <si>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</si>
  <si>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</si>
  <si>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</si>
  <si>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</si>
  <si>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</si>
  <si>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</si>
  <si>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</si>
  <si>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</si>
  <si>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</si>
  <si>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</si>
  <si>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</si>
  <si>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</si>
  <si>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</si>
  <si>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</si>
  <si>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</si>
  <si>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</si>
  <si>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</si>
  <si>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</si>
  <si>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</si>
  <si>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</si>
  <si>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</si>
  <si>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</si>
  <si>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</si>
  <si>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</si>
  <si>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</si>
  <si>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</si>
  <si>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</si>
  <si>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</si>
  <si>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</si>
  <si>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</si>
  <si>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</si>
  <si>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</si>
  <si>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</si>
  <si>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</si>
  <si>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</si>
  <si>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</si>
  <si>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</si>
  <si>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</si>
  <si>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</si>
  <si>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</si>
  <si>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</si>
  <si>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</si>
  <si>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</si>
  <si>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</si>
  <si>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</si>
  <si>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</si>
  <si>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</si>
  <si>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</si>
  <si>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</si>
  <si>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</si>
  <si>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</si>
  <si>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</si>
  <si>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</si>
  <si>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</si>
  <si>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</si>
  <si>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</si>
  <si>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</si>
  <si>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</si>
  <si>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</si>
  <si>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</si>
  <si>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</si>
  <si>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</si>
  <si>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</si>
  <si>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</si>
  <si>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</si>
  <si>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</si>
  <si>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</si>
  <si>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</si>
  <si>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</si>
  <si>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</si>
  <si>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</si>
  <si>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</si>
  <si>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</si>
  <si>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</si>
  <si>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</si>
  <si>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</si>
  <si>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</si>
  <si>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</si>
  <si>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</si>
  <si>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</si>
  <si>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</si>
  <si>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</si>
  <si>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</si>
  <si>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</si>
  <si>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</si>
  <si>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</si>
  <si>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</si>
  <si>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</si>
  <si>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</si>
  <si>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</si>
  <si>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</si>
  <si>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</si>
  <si>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</si>
  <si>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</si>
  <si>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</si>
  <si>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</si>
  <si>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</si>
  <si>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</si>
  <si>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</si>
  <si>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</si>
  <si>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</si>
  <si>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</si>
  <si>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</si>
  <si>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</si>
  <si>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</si>
  <si>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</si>
  <si>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</si>
  <si>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</si>
  <si>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</si>
  <si>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</si>
  <si>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</si>
  <si>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</si>
  <si>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</si>
  <si>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</si>
  <si>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</si>
  <si>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</si>
  <si>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</si>
  <si>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</si>
  <si>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</si>
  <si>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</si>
  <si>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</si>
  <si>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</si>
  <si>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</si>
  <si>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</si>
  <si>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</si>
  <si>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</si>
  <si>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</si>
  <si>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</si>
  <si>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</si>
  <si>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</si>
  <si>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</si>
  <si>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</si>
  <si>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</si>
  <si>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</si>
  <si>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</si>
  <si>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</si>
  <si>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</si>
  <si>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</si>
  <si>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</si>
  <si>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</si>
  <si>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</si>
  <si>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</si>
  <si>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</si>
  <si>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</si>
  <si>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</si>
  <si>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</si>
  <si>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</si>
  <si>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</si>
  <si>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</si>
  <si>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</si>
  <si>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</si>
  <si>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</si>
  <si>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</si>
  <si>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</si>
  <si>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</si>
  <si>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</si>
  <si>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</si>
  <si>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</si>
  <si>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</si>
  <si>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</si>
  <si>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</si>
  <si>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</si>
  <si>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</si>
  <si>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</si>
  <si>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</si>
  <si>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</si>
  <si>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</si>
  <si>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</si>
  <si>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</si>
  <si>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</si>
  <si>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</si>
  <si>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</si>
  <si>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</si>
  <si>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</si>
  <si>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</si>
  <si>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</si>
  <si>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</si>
  <si>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</si>
  <si>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</si>
  <si>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</si>
  <si>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</si>
  <si>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</si>
  <si>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</si>
  <si>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</si>
  <si>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</si>
  <si>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</si>
  <si>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</si>
  <si>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</si>
  <si>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</si>
  <si>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</si>
  <si>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</si>
  <si>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</si>
  <si>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</si>
  <si>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</si>
  <si>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</si>
  <si>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</si>
  <si>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</si>
  <si>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</si>
  <si>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</si>
  <si>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</si>
  <si>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</si>
  <si>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</si>
  <si>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</si>
  <si>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</si>
  <si>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</si>
  <si>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</si>
  <si>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</si>
  <si>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</si>
  <si>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</si>
  <si>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</si>
  <si>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</si>
  <si>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</si>
  <si>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</si>
  <si>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</si>
  <si>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</si>
  <si>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</si>
  <si>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</si>
  <si>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</si>
  <si>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</si>
  <si>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</si>
  <si>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</si>
  <si>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</si>
  <si>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</si>
  <si>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</si>
  <si>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</si>
  <si>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</si>
  <si>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</si>
  <si>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</si>
  <si>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</si>
  <si>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</si>
  <si>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</si>
  <si>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</si>
  <si>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</si>
  <si>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</si>
  <si>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</si>
  <si>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</si>
  <si>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</si>
  <si>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</si>
  <si>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</si>
  <si>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</si>
  <si>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</si>
  <si>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</si>
  <si>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</si>
  <si>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</si>
  <si>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</si>
  <si>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</si>
  <si>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</si>
  <si>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</si>
  <si>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</si>
  <si>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</si>
  <si>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</si>
  <si>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</si>
  <si>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</si>
  <si>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</si>
  <si>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</si>
  <si>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</si>
  <si>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</si>
  <si>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</si>
  <si>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</si>
  <si>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</si>
  <si>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</si>
  <si>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</si>
  <si>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</si>
  <si>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</si>
  <si>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</si>
  <si>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</si>
  <si>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</si>
  <si>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</si>
  <si>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</si>
  <si>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</si>
  <si>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</si>
  <si>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</si>
  <si>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</si>
  <si>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</si>
  <si>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</si>
  <si>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</si>
  <si>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</si>
  <si>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</si>
  <si>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</si>
  <si>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</si>
  <si>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</si>
  <si>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</si>
  <si>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</si>
  <si>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</si>
  <si>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</si>
  <si>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</si>
  <si>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</si>
  <si>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</si>
  <si>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</si>
  <si>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</si>
  <si>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</si>
  <si>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</si>
  <si>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</si>
  <si>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</si>
  <si>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</si>
  <si>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</si>
  <si>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</si>
  <si>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</si>
  <si>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</si>
  <si>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</si>
  <si>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</si>
  <si>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</si>
  <si>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</si>
  <si>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</si>
  <si>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</si>
  <si>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</si>
  <si>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</si>
  <si>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</si>
  <si>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</si>
  <si>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</si>
  <si>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</si>
  <si>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</si>
  <si>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</si>
  <si>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</si>
  <si>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</si>
  <si>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</si>
  <si>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</si>
  <si>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</si>
  <si>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</si>
  <si>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</si>
  <si>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</si>
  <si>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</si>
  <si>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</si>
  <si>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</si>
  <si>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</si>
  <si>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</si>
  <si>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</si>
  <si>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</si>
  <si>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</si>
  <si>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</si>
  <si>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</si>
  <si>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</si>
  <si>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</si>
  <si>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</si>
  <si>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</si>
  <si>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</si>
  <si>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</si>
  <si>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</si>
  <si>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</si>
  <si>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</si>
  <si>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</si>
  <si>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</si>
  <si>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</si>
  <si>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</si>
  <si>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</si>
  <si>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</si>
  <si>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</si>
  <si>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</si>
  <si>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</si>
  <si>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</si>
  <si>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</si>
  <si>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</si>
  <si>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</si>
  <si>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</si>
  <si>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</si>
  <si>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</si>
  <si>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</si>
  <si>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</si>
  <si>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</si>
  <si>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</si>
  <si>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</si>
  <si>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</si>
  <si>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</si>
  <si>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</si>
  <si>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</si>
  <si>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</si>
  <si>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</si>
  <si>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</si>
  <si>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</si>
  <si>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</si>
  <si>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</si>
  <si>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</si>
  <si>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</si>
  <si>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</si>
  <si>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</si>
  <si>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</si>
  <si>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</si>
  <si>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</si>
  <si>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</si>
  <si>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</si>
  <si>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</si>
  <si>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</si>
  <si>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</si>
  <si>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</si>
  <si>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</si>
  <si>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</si>
  <si>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</si>
  <si>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</si>
  <si>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</si>
  <si>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</si>
  <si>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</si>
  <si>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</si>
  <si>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</si>
  <si>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</si>
  <si>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</si>
  <si>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</si>
  <si>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</si>
  <si>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</si>
  <si>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</si>
  <si>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</si>
  <si>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</si>
  <si>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</si>
  <si>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</si>
  <si>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</si>
  <si>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</si>
  <si>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</si>
  <si>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</si>
  <si>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</si>
  <si>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</si>
  <si>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</si>
  <si>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</si>
  <si>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</si>
  <si>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</si>
  <si>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</si>
  <si>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</si>
  <si>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</si>
  <si>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</si>
  <si>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</si>
  <si>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</si>
  <si>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</si>
  <si>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</si>
  <si>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</si>
  <si>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</si>
  <si>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</si>
  <si>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</si>
  <si>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</si>
  <si>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</si>
  <si>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</si>
  <si>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</si>
  <si>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</si>
  <si>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</si>
  <si>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</si>
  <si>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</si>
  <si>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</si>
  <si>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</si>
  <si>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</si>
  <si>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</si>
  <si>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</si>
  <si>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</si>
  <si>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</si>
  <si>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</si>
  <si>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</si>
  <si>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</si>
  <si>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</si>
  <si>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</si>
  <si>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</si>
  <si>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</si>
  <si>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</si>
  <si>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</si>
  <si>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</si>
  <si>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</si>
  <si>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</si>
  <si>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</si>
  <si>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</si>
  <si>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</si>
  <si>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</si>
  <si>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</si>
  <si>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</si>
  <si>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</si>
  <si>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</si>
  <si>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</si>
  <si>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</si>
  <si>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</si>
  <si>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</si>
  <si>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</si>
  <si>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</si>
  <si>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</si>
  <si>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</si>
  <si>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</si>
  <si>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</si>
  <si>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</si>
  <si>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</si>
  <si>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</si>
  <si>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</si>
  <si>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</si>
  <si>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</si>
  <si>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</si>
  <si>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</si>
  <si>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</si>
  <si>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</si>
  <si>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</si>
  <si>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</si>
  <si>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</si>
  <si>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</si>
  <si>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</si>
  <si>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</si>
  <si>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</si>
  <si>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</si>
  <si>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</si>
  <si>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</si>
  <si>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</si>
  <si>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</si>
  <si>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</si>
  <si>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</si>
  <si>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</si>
  <si>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</si>
  <si>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</si>
  <si>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</si>
  <si>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</si>
  <si>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</si>
  <si>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</si>
  <si>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</si>
  <si>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</si>
  <si>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</si>
  <si>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</si>
  <si>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</si>
  <si>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</si>
  <si>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</si>
  <si>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</si>
  <si>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</si>
  <si>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</si>
  <si>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</si>
  <si>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</si>
  <si>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</si>
  <si>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</si>
  <si>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</si>
  <si>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</si>
  <si>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</si>
  <si>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</si>
  <si>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</si>
  <si>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</si>
  <si>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</si>
  <si>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</si>
  <si>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</si>
  <si>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</si>
  <si>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</si>
  <si>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</si>
  <si>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</si>
  <si>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</si>
  <si>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</si>
  <si>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</si>
  <si>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</si>
  <si>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</si>
  <si>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</si>
  <si>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</si>
  <si>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</si>
  <si>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</si>
  <si>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</si>
  <si>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</si>
  <si>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</si>
  <si>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</si>
  <si>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</si>
  <si>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</si>
  <si>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</si>
  <si>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</si>
  <si>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</si>
  <si>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</si>
  <si>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</si>
  <si>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</si>
  <si>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</si>
  <si>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</si>
  <si>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</si>
  <si>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</si>
  <si>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</si>
  <si>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</si>
  <si>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</si>
  <si>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</si>
  <si>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</si>
  <si>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</si>
  <si>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</si>
  <si>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</si>
  <si>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</si>
  <si>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</si>
  <si>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</si>
  <si>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</si>
  <si>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</si>
  <si>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</si>
  <si>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</si>
  <si>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</si>
  <si>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</si>
  <si>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</si>
  <si>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</si>
  <si>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</si>
  <si>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</si>
  <si>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</si>
  <si>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</si>
  <si>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</si>
  <si>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</si>
  <si>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</si>
  <si>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</si>
  <si>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</si>
  <si>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</si>
  <si>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</si>
  <si>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</si>
  <si>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</si>
  <si>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</si>
  <si>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</si>
  <si>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</si>
  <si>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</si>
  <si>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</si>
  <si>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</si>
  <si>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</si>
  <si>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</si>
  <si>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</si>
  <si>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</si>
  <si>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</si>
  <si>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</si>
  <si>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</si>
  <si>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</si>
  <si>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</si>
  <si>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</si>
  <si>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</si>
  <si>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</si>
  <si>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</si>
  <si>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</si>
  <si>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</si>
  <si>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</si>
  <si>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</si>
  <si>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</si>
  <si>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</si>
  <si>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</si>
  <si>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</si>
  <si>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</si>
  <si>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</si>
  <si>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</si>
  <si>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</si>
  <si>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</si>
  <si>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</si>
  <si>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</si>
  <si>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</si>
  <si>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</si>
  <si>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</si>
  <si>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</si>
  <si>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</si>
  <si>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</si>
  <si>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</si>
  <si>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</si>
  <si>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</si>
  <si>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</si>
  <si>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</si>
  <si>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</si>
  <si>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</si>
  <si>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</si>
  <si>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</si>
  <si>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</si>
  <si>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</si>
  <si>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</si>
  <si>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</si>
  <si>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</si>
  <si>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</si>
  <si>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</si>
  <si>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</si>
  <si>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</si>
  <si>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</si>
  <si>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</si>
  <si>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</si>
  <si>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</si>
  <si>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</si>
  <si>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</si>
  <si>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</si>
  <si>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</si>
  <si>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</si>
  <si>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</si>
  <si>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</si>
  <si>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</si>
  <si>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</si>
  <si>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</si>
  <si>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</si>
  <si>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</si>
  <si>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</si>
  <si>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</si>
  <si>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</si>
  <si>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</si>
  <si>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</si>
  <si>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</si>
  <si>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</si>
  <si>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</si>
  <si>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</si>
  <si>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</si>
  <si>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</si>
  <si>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</si>
  <si>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</si>
  <si>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</si>
  <si>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</si>
  <si>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</si>
  <si>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</si>
  <si>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</si>
  <si>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</si>
  <si>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</si>
  <si>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</si>
  <si>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</si>
  <si>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</si>
  <si>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</si>
  <si>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</si>
  <si>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</si>
  <si>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</si>
  <si>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</si>
  <si>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</si>
  <si>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</si>
  <si>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</si>
  <si>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</si>
  <si>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</si>
  <si>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</si>
  <si>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</si>
  <si>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</si>
  <si>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</si>
  <si>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</si>
  <si>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</si>
  <si>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</si>
  <si>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</si>
  <si>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</si>
  <si>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</si>
  <si>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</si>
  <si>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</si>
  <si>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</si>
  <si>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</si>
  <si>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</si>
  <si>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"FFF:"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</si>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</sst>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1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5" fillId="6" borderId="0" xfId="0" applyFont="1" applyFill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4" fillId="8" borderId="1" xfId="0" applyFont="1" applyFill="1" applyBorder="1" applyAlignment="1">
      <alignment horizontal="left"/>
    </xf>
    <xf numFmtId="0" fontId="0" fillId="20" borderId="1" xfId="0" applyFill="1" applyBorder="1" applyAlignment="1">
      <alignment horizontal="center"/>
    </xf>
    <xf numFmtId="0" fontId="0" fillId="36" borderId="0" xfId="0" applyFill="1"/>
    <xf numFmtId="0" fontId="23" fillId="36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opLeftCell="A119" zoomScale="63" zoomScaleNormal="75" zoomScalePageLayoutView="75" workbookViewId="0">
      <selection activeCell="A2235" sqref="A2235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3582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3596</v>
      </c>
      <c r="L3" s="22" t="s">
        <v>4353</v>
      </c>
      <c r="M3" s="22" t="s">
        <v>4408</v>
      </c>
      <c r="N3" s="22" t="s">
        <v>4985</v>
      </c>
      <c r="O3" s="17" t="s">
        <v>2535</v>
      </c>
      <c r="P3" s="248" t="s">
        <v>1349</v>
      </c>
      <c r="Q3" s="192"/>
      <c r="R3" s="246"/>
      <c r="S3" s="246" t="s">
        <v>5598</v>
      </c>
      <c r="T3" s="246" t="s">
        <v>5597</v>
      </c>
      <c r="U3" s="246" t="s">
        <v>5599</v>
      </c>
      <c r="W3" s="3" t="s">
        <v>5606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2528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3438</v>
      </c>
      <c r="D6" s="18" t="s">
        <v>2626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3700</v>
      </c>
      <c r="L6" s="22" t="s">
        <v>4353</v>
      </c>
      <c r="M6" s="22" t="s">
        <v>4411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3247</v>
      </c>
      <c r="D7" s="18" t="s">
        <v>2626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3700</v>
      </c>
      <c r="L7" s="22" t="s">
        <v>4353</v>
      </c>
      <c r="M7" s="22" t="s">
        <v>4412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4391</v>
      </c>
      <c r="D8" s="18" t="s">
        <v>2626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3700</v>
      </c>
      <c r="L8" s="22" t="s">
        <v>4353</v>
      </c>
      <c r="M8" s="22" t="s">
        <v>4412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4392</v>
      </c>
      <c r="D9" s="18" t="s">
        <v>3755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3596</v>
      </c>
      <c r="L9" s="22" t="s">
        <v>4353</v>
      </c>
      <c r="M9" s="22" t="s">
        <v>4408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3924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3700</v>
      </c>
      <c r="L10" s="22" t="s">
        <v>4353</v>
      </c>
      <c r="M10" s="22" t="s">
        <v>4413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3925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3700</v>
      </c>
      <c r="L11" s="22" t="s">
        <v>4353</v>
      </c>
      <c r="M11" s="22" t="s">
        <v>4413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3926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3700</v>
      </c>
      <c r="L12" s="22" t="s">
        <v>4353</v>
      </c>
      <c r="M12" s="22" t="s">
        <v>4413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3927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3700</v>
      </c>
      <c r="L13" s="22" t="s">
        <v>4353</v>
      </c>
      <c r="M13" s="22" t="s">
        <v>4413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3928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3700</v>
      </c>
      <c r="L14" s="22" t="s">
        <v>4353</v>
      </c>
      <c r="M14" s="22" t="s">
        <v>4413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3929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3700</v>
      </c>
      <c r="L15" s="22" t="s">
        <v>4353</v>
      </c>
      <c r="M15" s="22" t="s">
        <v>4413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3912</v>
      </c>
      <c r="D16" s="18" t="s">
        <v>3914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3596</v>
      </c>
      <c r="L16" s="22" t="s">
        <v>4353</v>
      </c>
      <c r="M16" s="22" t="s">
        <v>4414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3913</v>
      </c>
      <c r="D17" s="18" t="s">
        <v>3914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3596</v>
      </c>
      <c r="L17" s="22" t="s">
        <v>4353</v>
      </c>
      <c r="M17" s="22" t="s">
        <v>4414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3903</v>
      </c>
      <c r="D18" s="18" t="s">
        <v>3904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3596</v>
      </c>
      <c r="L18" s="22" t="s">
        <v>4353</v>
      </c>
      <c r="M18" s="22" t="s">
        <v>4408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3903</v>
      </c>
      <c r="D19" s="18" t="s">
        <v>3905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3596</v>
      </c>
      <c r="L19" s="22" t="s">
        <v>4353</v>
      </c>
      <c r="M19" s="22" t="s">
        <v>4408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3915</v>
      </c>
      <c r="D20" s="18" t="s">
        <v>3914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3596</v>
      </c>
      <c r="L20" s="22" t="s">
        <v>4353</v>
      </c>
      <c r="M20" s="22" t="s">
        <v>4414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3916</v>
      </c>
      <c r="D21" s="18" t="s">
        <v>3914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3596</v>
      </c>
      <c r="L21" s="22" t="s">
        <v>4353</v>
      </c>
      <c r="M21" s="22" t="s">
        <v>4414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3917</v>
      </c>
      <c r="D22" s="18" t="s">
        <v>3914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3596</v>
      </c>
      <c r="L22" s="22" t="s">
        <v>4353</v>
      </c>
      <c r="M22" s="22" t="s">
        <v>4414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3918</v>
      </c>
      <c r="D23" s="18" t="s">
        <v>3914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3596</v>
      </c>
      <c r="L23" s="22" t="s">
        <v>4353</v>
      </c>
      <c r="M23" s="22" t="s">
        <v>4414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3919</v>
      </c>
      <c r="D24" s="18" t="s">
        <v>3914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3596</v>
      </c>
      <c r="L24" s="22" t="s">
        <v>4353</v>
      </c>
      <c r="M24" s="22" t="s">
        <v>4414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3248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3596</v>
      </c>
      <c r="L25" s="22" t="s">
        <v>4353</v>
      </c>
      <c r="M25" s="22" t="s">
        <v>4415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3249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3596</v>
      </c>
      <c r="L26" s="22" t="s">
        <v>4353</v>
      </c>
      <c r="M26" s="22" t="s">
        <v>4415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3831</v>
      </c>
      <c r="D27" s="18" t="s">
        <v>3832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3596</v>
      </c>
      <c r="L27" s="22" t="s">
        <v>4353</v>
      </c>
      <c r="M27" s="22" t="s">
        <v>4408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3831</v>
      </c>
      <c r="D28" s="18" t="s">
        <v>3833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3596</v>
      </c>
      <c r="L28" s="22" t="s">
        <v>4353</v>
      </c>
      <c r="M28" s="22" t="s">
        <v>4408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3831</v>
      </c>
      <c r="D29" s="18" t="s">
        <v>3902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3596</v>
      </c>
      <c r="L29" s="22" t="s">
        <v>4353</v>
      </c>
      <c r="M29" s="22" t="s">
        <v>4408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3831</v>
      </c>
      <c r="D30" s="18" t="s">
        <v>3834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3596</v>
      </c>
      <c r="L30" s="22" t="s">
        <v>4353</v>
      </c>
      <c r="M30" s="22" t="s">
        <v>4408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3903</v>
      </c>
      <c r="D31" s="18" t="s">
        <v>3906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3596</v>
      </c>
      <c r="L31" s="22" t="s">
        <v>4353</v>
      </c>
      <c r="M31" s="22" t="s">
        <v>4408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2509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3903</v>
      </c>
      <c r="D32" s="18" t="s">
        <v>4093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3596</v>
      </c>
      <c r="L32" s="22" t="s">
        <v>4353</v>
      </c>
      <c r="M32" s="22" t="s">
        <v>4408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3903</v>
      </c>
      <c r="D33" s="18" t="s">
        <v>3908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3596</v>
      </c>
      <c r="L33" s="22" t="s">
        <v>4353</v>
      </c>
      <c r="M33" s="22" t="s">
        <v>4408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3903</v>
      </c>
      <c r="D34" s="18" t="s">
        <v>3909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3596</v>
      </c>
      <c r="L34" s="22" t="s">
        <v>4353</v>
      </c>
      <c r="M34" s="22" t="s">
        <v>4408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2522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3903</v>
      </c>
      <c r="D35" s="18" t="s">
        <v>3910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3596</v>
      </c>
      <c r="L35" s="22" t="s">
        <v>4353</v>
      </c>
      <c r="M35" s="22" t="s">
        <v>4408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3907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3596</v>
      </c>
      <c r="L36" s="22" t="s">
        <v>4353</v>
      </c>
      <c r="M36" s="22" t="s">
        <v>4408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3903</v>
      </c>
      <c r="D37" s="18" t="s">
        <v>3911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3700</v>
      </c>
      <c r="L37" s="22" t="s">
        <v>4353</v>
      </c>
      <c r="M37" s="22" t="s">
        <v>4408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3250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3596</v>
      </c>
      <c r="L38" s="22" t="s">
        <v>4353</v>
      </c>
      <c r="M38" s="22" t="s">
        <v>4408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2505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4419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3596</v>
      </c>
      <c r="L39" s="22" t="s">
        <v>4353</v>
      </c>
      <c r="M39" s="22" t="s">
        <v>4408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3251</v>
      </c>
      <c r="D40" s="26" t="s">
        <v>2627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3700</v>
      </c>
      <c r="L40" s="22" t="s">
        <v>4353</v>
      </c>
      <c r="M40" s="22" t="s">
        <v>4408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2518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3252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4170</v>
      </c>
      <c r="L41" s="22" t="s">
        <v>4353</v>
      </c>
      <c r="M41" s="22" t="s">
        <v>4408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2518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3253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3700</v>
      </c>
      <c r="L42" s="22" t="s">
        <v>4353</v>
      </c>
      <c r="M42" s="22" t="s">
        <v>4408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2518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4420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3596</v>
      </c>
      <c r="L43" s="66" t="s">
        <v>4353</v>
      </c>
      <c r="M43" s="22" t="s">
        <v>4409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3255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4170</v>
      </c>
      <c r="L44" s="22" t="s">
        <v>4353</v>
      </c>
      <c r="M44" s="22" t="s">
        <v>4408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3256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4170</v>
      </c>
      <c r="L45" s="22" t="s">
        <v>4353</v>
      </c>
      <c r="M45" s="22" t="s">
        <v>4408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3257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4170</v>
      </c>
      <c r="L46" s="22" t="s">
        <v>4353</v>
      </c>
      <c r="M46" s="22" t="s">
        <v>4408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2508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3258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3700</v>
      </c>
      <c r="L47" s="22" t="s">
        <v>4353</v>
      </c>
      <c r="M47" s="22" t="s">
        <v>4408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2518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4406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3701</v>
      </c>
      <c r="L48" s="22" t="s">
        <v>4353</v>
      </c>
      <c r="M48" s="22" t="s">
        <v>4413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3259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3700</v>
      </c>
      <c r="L49" s="22" t="s">
        <v>4353</v>
      </c>
      <c r="M49" s="22" t="s">
        <v>4413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2518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3260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3700</v>
      </c>
      <c r="L50" s="22" t="s">
        <v>4353</v>
      </c>
      <c r="M50" s="22" t="s">
        <v>4413</v>
      </c>
      <c r="N50" s="22" t="s">
        <v>2134</v>
      </c>
      <c r="O50" s="22"/>
      <c r="P50" s="248" t="s">
        <v>3031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2518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3261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3700</v>
      </c>
      <c r="L51" s="22" t="s">
        <v>4353</v>
      </c>
      <c r="M51" s="22" t="s">
        <v>4413</v>
      </c>
      <c r="N51" s="22" t="s">
        <v>2134</v>
      </c>
      <c r="O51" s="22"/>
      <c r="P51" s="248" t="s">
        <v>3032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2518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3262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3700</v>
      </c>
      <c r="L52" s="22" t="s">
        <v>4353</v>
      </c>
      <c r="M52" s="22" t="s">
        <v>4413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2518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3263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3700</v>
      </c>
      <c r="L53" s="22" t="s">
        <v>4353</v>
      </c>
      <c r="M53" s="22" t="s">
        <v>4413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2518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3413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3700</v>
      </c>
      <c r="L54" s="22" t="s">
        <v>4354</v>
      </c>
      <c r="M54" s="22" t="s">
        <v>4408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3440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3700</v>
      </c>
      <c r="L55" s="22" t="s">
        <v>4354</v>
      </c>
      <c r="M55" s="22" t="s">
        <v>4408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2505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3266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3700</v>
      </c>
      <c r="L56" s="22" t="s">
        <v>4353</v>
      </c>
      <c r="M56" s="22" t="s">
        <v>4413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2518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3267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3700</v>
      </c>
      <c r="L57" s="22" t="s">
        <v>4353</v>
      </c>
      <c r="M57" s="22" t="s">
        <v>4413</v>
      </c>
      <c r="N57" s="22" t="s">
        <v>2134</v>
      </c>
      <c r="O57" s="22"/>
      <c r="P57" s="248" t="s">
        <v>3033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2518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3268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3700</v>
      </c>
      <c r="L58" s="22" t="s">
        <v>4353</v>
      </c>
      <c r="M58" s="22" t="s">
        <v>4413</v>
      </c>
      <c r="N58" s="22" t="s">
        <v>2134</v>
      </c>
      <c r="O58" s="22"/>
      <c r="P58" s="248" t="s">
        <v>3034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2518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3269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3700</v>
      </c>
      <c r="L59" s="22" t="s">
        <v>4353</v>
      </c>
      <c r="M59" s="22" t="s">
        <v>4413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2518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3270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3700</v>
      </c>
      <c r="L60" s="22" t="s">
        <v>4353</v>
      </c>
      <c r="M60" s="22" t="s">
        <v>4413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2518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3920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3596</v>
      </c>
      <c r="L61" s="22" t="s">
        <v>4353</v>
      </c>
      <c r="M61" s="22" t="s">
        <v>4413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4421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3596</v>
      </c>
      <c r="L62" s="66" t="s">
        <v>4353</v>
      </c>
      <c r="M62" s="22" t="s">
        <v>4408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2522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3272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3700</v>
      </c>
      <c r="L63" s="22" t="s">
        <v>4353</v>
      </c>
      <c r="M63" s="22" t="s">
        <v>4408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2505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3273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3700</v>
      </c>
      <c r="L64" s="22" t="s">
        <v>4353</v>
      </c>
      <c r="M64" s="22" t="s">
        <v>4408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2505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3274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3700</v>
      </c>
      <c r="L65" s="22" t="s">
        <v>4353</v>
      </c>
      <c r="M65" s="22" t="s">
        <v>4408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2505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3275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3700</v>
      </c>
      <c r="L66" s="22" t="s">
        <v>4354</v>
      </c>
      <c r="M66" s="22" t="s">
        <v>4408</v>
      </c>
      <c r="N66" s="22" t="s">
        <v>4998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2505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3700</v>
      </c>
      <c r="L67" s="22" t="s">
        <v>4353</v>
      </c>
      <c r="M67" s="22" t="s">
        <v>4408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2505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3277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3700</v>
      </c>
      <c r="L68" s="22" t="s">
        <v>4353</v>
      </c>
      <c r="M68" s="22" t="s">
        <v>4408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2505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3278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3700</v>
      </c>
      <c r="L69" s="22" t="s">
        <v>4353</v>
      </c>
      <c r="M69" s="22" t="s">
        <v>4408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2505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3279</v>
      </c>
      <c r="D70" s="18" t="s">
        <v>7</v>
      </c>
      <c r="E70" s="23" t="s">
        <v>6054</v>
      </c>
      <c r="F70" s="23" t="s">
        <v>6054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3700</v>
      </c>
      <c r="L70" s="22" t="s">
        <v>4354</v>
      </c>
      <c r="M70" s="22" t="s">
        <v>4408</v>
      </c>
      <c r="N70" s="22" t="s">
        <v>2134</v>
      </c>
      <c r="O70" s="22"/>
      <c r="P70" s="248" t="s">
        <v>3035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2505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3582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3596</v>
      </c>
      <c r="L71" t="s">
        <v>4353</v>
      </c>
      <c r="M71" t="s">
        <v>4410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3700</v>
      </c>
      <c r="L72" s="22" t="s">
        <v>4353</v>
      </c>
      <c r="M72" s="22" t="s">
        <v>4408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2505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3282</v>
      </c>
      <c r="D73" s="26" t="s">
        <v>2627</v>
      </c>
      <c r="E73" s="23" t="s">
        <v>4358</v>
      </c>
      <c r="F73" s="23" t="s">
        <v>4358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3700</v>
      </c>
      <c r="L73" s="22" t="s">
        <v>4354</v>
      </c>
      <c r="M73" s="22" t="s">
        <v>4408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2505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3283</v>
      </c>
      <c r="D74" s="26" t="s">
        <v>2627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3700</v>
      </c>
      <c r="L74" s="22" t="s">
        <v>4354</v>
      </c>
      <c r="M74" s="22" t="s">
        <v>4408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2505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4393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3596</v>
      </c>
      <c r="L75" s="22" t="s">
        <v>4353</v>
      </c>
      <c r="M75" s="22" t="s">
        <v>4408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3285</v>
      </c>
      <c r="D76" s="26" t="s">
        <v>2627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3700</v>
      </c>
      <c r="L76" s="22" t="s">
        <v>4354</v>
      </c>
      <c r="M76" s="22" t="s">
        <v>4408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2505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3286</v>
      </c>
      <c r="D77" s="26" t="s">
        <v>2627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3700</v>
      </c>
      <c r="L77" s="22" t="s">
        <v>4354</v>
      </c>
      <c r="M77" s="22" t="s">
        <v>4408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2505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3287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3700</v>
      </c>
      <c r="L78" s="22" t="s">
        <v>4353</v>
      </c>
      <c r="M78" s="22" t="s">
        <v>4408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2505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3288</v>
      </c>
      <c r="D79" s="26" t="s">
        <v>2627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3700</v>
      </c>
      <c r="L79" s="22" t="s">
        <v>4354</v>
      </c>
      <c r="M79" s="22" t="s">
        <v>4408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2504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3289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3700</v>
      </c>
      <c r="L80" s="22" t="s">
        <v>4354</v>
      </c>
      <c r="M80" s="22" t="s">
        <v>4408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2504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3290</v>
      </c>
      <c r="D81" s="26" t="s">
        <v>2627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3700</v>
      </c>
      <c r="L81" s="22" t="s">
        <v>4354</v>
      </c>
      <c r="M81" s="22" t="s">
        <v>4408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2504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4422</v>
      </c>
      <c r="D82" s="63" t="s">
        <v>2174</v>
      </c>
      <c r="E82" s="64" t="s">
        <v>3609</v>
      </c>
      <c r="F82" s="64" t="s">
        <v>3609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3700</v>
      </c>
      <c r="L82" s="66" t="s">
        <v>4353</v>
      </c>
      <c r="M82" s="22" t="s">
        <v>4413</v>
      </c>
      <c r="N82" s="22" t="s">
        <v>2134</v>
      </c>
      <c r="O82" s="66"/>
      <c r="P82" s="248" t="s">
        <v>3610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3292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3700</v>
      </c>
      <c r="L83" s="22" t="s">
        <v>4354</v>
      </c>
      <c r="M83" s="22" t="s">
        <v>4408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2505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3293</v>
      </c>
      <c r="D84" s="26" t="s">
        <v>2627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3700</v>
      </c>
      <c r="L84" s="22" t="s">
        <v>4354</v>
      </c>
      <c r="M84" s="22" t="s">
        <v>4408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2504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3294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3700</v>
      </c>
      <c r="L85" s="22" t="s">
        <v>4354</v>
      </c>
      <c r="M85" s="22" t="s">
        <v>4408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2504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3295</v>
      </c>
      <c r="D86" s="26" t="s">
        <v>2627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3700</v>
      </c>
      <c r="L86" s="22" t="s">
        <v>4354</v>
      </c>
      <c r="M86" s="22" t="s">
        <v>4408</v>
      </c>
      <c r="N86" s="22" t="s">
        <v>4998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2504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3296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3700</v>
      </c>
      <c r="L87" s="22" t="s">
        <v>4354</v>
      </c>
      <c r="M87" s="22" t="s">
        <v>4408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2504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3297</v>
      </c>
      <c r="D88" s="26" t="s">
        <v>2627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3700</v>
      </c>
      <c r="L88" s="22" t="s">
        <v>4354</v>
      </c>
      <c r="M88" s="22" t="s">
        <v>4408</v>
      </c>
      <c r="N88" s="22" t="s">
        <v>4998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2504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3298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3700</v>
      </c>
      <c r="L89" s="22" t="s">
        <v>4354</v>
      </c>
      <c r="M89" s="22" t="s">
        <v>4408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2504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3299</v>
      </c>
      <c r="D90" s="26" t="s">
        <v>2627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3700</v>
      </c>
      <c r="L90" s="22" t="s">
        <v>4354</v>
      </c>
      <c r="M90" s="22" t="s">
        <v>4408</v>
      </c>
      <c r="N90" s="22" t="s">
        <v>4998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2504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3300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3700</v>
      </c>
      <c r="L91" s="27" t="s">
        <v>4354</v>
      </c>
      <c r="M91" s="22" t="s">
        <v>4408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2504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3301</v>
      </c>
      <c r="D92" s="18" t="s">
        <v>7</v>
      </c>
      <c r="E92" s="23" t="s">
        <v>4359</v>
      </c>
      <c r="F92" s="23" t="s">
        <v>4359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3700</v>
      </c>
      <c r="L92" s="22" t="s">
        <v>4354</v>
      </c>
      <c r="M92" s="22" t="s">
        <v>4408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2505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3302</v>
      </c>
      <c r="D93" s="18" t="s">
        <v>7</v>
      </c>
      <c r="E93" s="23" t="s">
        <v>4360</v>
      </c>
      <c r="F93" s="23" t="s">
        <v>4360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3700</v>
      </c>
      <c r="L93" s="22" t="s">
        <v>4354</v>
      </c>
      <c r="M93" s="22" t="s">
        <v>4408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2505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3303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3700</v>
      </c>
      <c r="L94" s="27" t="s">
        <v>4353</v>
      </c>
      <c r="M94" s="22" t="s">
        <v>4408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2505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3304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3700</v>
      </c>
      <c r="L95" s="22" t="s">
        <v>4353</v>
      </c>
      <c r="M95" s="22" t="s">
        <v>4408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2505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3305</v>
      </c>
      <c r="D96" s="18" t="s">
        <v>2174</v>
      </c>
      <c r="E96" s="23" t="s">
        <v>5144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3700</v>
      </c>
      <c r="L96" s="22" t="s">
        <v>4353</v>
      </c>
      <c r="M96" s="22" t="s">
        <v>4413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2505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3306</v>
      </c>
      <c r="D97" s="18" t="s">
        <v>2174</v>
      </c>
      <c r="E97" s="23" t="s">
        <v>3702</v>
      </c>
      <c r="F97" s="23" t="s">
        <v>3702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3700</v>
      </c>
      <c r="L97" s="22" t="s">
        <v>4353</v>
      </c>
      <c r="M97" s="22" t="s">
        <v>4413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2505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3307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3700</v>
      </c>
      <c r="L98" s="22" t="s">
        <v>4353</v>
      </c>
      <c r="M98" s="22" t="s">
        <v>4408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2505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3308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3700</v>
      </c>
      <c r="L99" s="22" t="s">
        <v>4353</v>
      </c>
      <c r="M99" s="22" t="s">
        <v>4408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2505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3309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3700</v>
      </c>
      <c r="L100" s="22" t="s">
        <v>4353</v>
      </c>
      <c r="M100" s="22" t="s">
        <v>4408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2505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3310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3700</v>
      </c>
      <c r="L101" s="22" t="s">
        <v>4353</v>
      </c>
      <c r="M101" s="22" t="s">
        <v>4408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2505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3311</v>
      </c>
      <c r="D102" s="26" t="s">
        <v>2628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3700</v>
      </c>
      <c r="L102" s="22" t="s">
        <v>4353</v>
      </c>
      <c r="M102" s="22" t="s">
        <v>4408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2505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3312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3700</v>
      </c>
      <c r="L103" s="22" t="s">
        <v>4353</v>
      </c>
      <c r="M103" s="22" t="s">
        <v>4408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2505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3313</v>
      </c>
      <c r="D104" s="26" t="s">
        <v>2629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3700</v>
      </c>
      <c r="L104" s="22" t="s">
        <v>4353</v>
      </c>
      <c r="M104" s="22" t="s">
        <v>4408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2505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3314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3700</v>
      </c>
      <c r="L105" s="22" t="s">
        <v>4354</v>
      </c>
      <c r="M105" s="22" t="s">
        <v>4408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2505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4227</v>
      </c>
      <c r="D106" s="18" t="s">
        <v>4111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3596</v>
      </c>
      <c r="L106" s="22" t="s">
        <v>4353</v>
      </c>
      <c r="M106" s="22" t="s">
        <v>4413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3316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3700</v>
      </c>
      <c r="L107" s="22" t="s">
        <v>4354</v>
      </c>
      <c r="M107" s="22" t="s">
        <v>4408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2505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3317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3700</v>
      </c>
      <c r="L108" s="22" t="s">
        <v>4354</v>
      </c>
      <c r="M108" s="22" t="s">
        <v>4408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2505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3318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3700</v>
      </c>
      <c r="L109" s="22" t="s">
        <v>4354</v>
      </c>
      <c r="M109" s="22" t="s">
        <v>4408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2505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3319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3700</v>
      </c>
      <c r="L110" s="22" t="s">
        <v>4354</v>
      </c>
      <c r="M110" s="22" t="s">
        <v>4408</v>
      </c>
      <c r="N110" s="22" t="s">
        <v>4998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2505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3320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3700</v>
      </c>
      <c r="L111" s="22" t="s">
        <v>4353</v>
      </c>
      <c r="M111" s="22" t="s">
        <v>4408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2522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3321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3700</v>
      </c>
      <c r="L112" s="22" t="s">
        <v>4353</v>
      </c>
      <c r="M112" s="22" t="s">
        <v>4408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2505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3322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3700</v>
      </c>
      <c r="L113" s="22" t="s">
        <v>4354</v>
      </c>
      <c r="M113" s="22" t="s">
        <v>4408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2505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3323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3700</v>
      </c>
      <c r="L114" s="22" t="s">
        <v>4353</v>
      </c>
      <c r="M114" s="22" t="s">
        <v>4408</v>
      </c>
      <c r="N114" s="22" t="s">
        <v>2134</v>
      </c>
      <c r="O114" s="22"/>
      <c r="P114" s="248" t="s">
        <v>3036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2507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3324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3700</v>
      </c>
      <c r="L115" s="22" t="s">
        <v>4353</v>
      </c>
      <c r="M115" s="22" t="s">
        <v>4415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3325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3700</v>
      </c>
      <c r="L116" s="22" t="s">
        <v>4353</v>
      </c>
      <c r="M116" s="22" t="s">
        <v>4415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3326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3700</v>
      </c>
      <c r="L117" s="22" t="s">
        <v>4353</v>
      </c>
      <c r="M117" s="22" t="s">
        <v>4415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3903</v>
      </c>
      <c r="D118" s="63" t="s">
        <v>4094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3596</v>
      </c>
      <c r="L118" s="22" t="s">
        <v>4353</v>
      </c>
      <c r="M118" s="22" t="s">
        <v>4408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3582</v>
      </c>
      <c r="D119" s="18" t="s">
        <v>7</v>
      </c>
      <c r="E119" s="70" t="s">
        <v>3605</v>
      </c>
      <c r="F119" s="70" t="s">
        <v>3605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3596</v>
      </c>
      <c r="L119" s="22" t="s">
        <v>4353</v>
      </c>
      <c r="M119" s="22" t="s">
        <v>4416</v>
      </c>
      <c r="N119" s="22" t="s">
        <v>2134</v>
      </c>
      <c r="O119" s="22" t="s">
        <v>3703</v>
      </c>
      <c r="P119" s="248" t="s">
        <v>3611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3562</v>
      </c>
      <c r="D120" s="45" t="s">
        <v>4017</v>
      </c>
      <c r="E120" s="46" t="s">
        <v>4973</v>
      </c>
      <c r="F120" s="46" t="s">
        <v>4973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3700</v>
      </c>
      <c r="L120" s="49" t="s">
        <v>4353</v>
      </c>
      <c r="M120" s="49" t="s">
        <v>4408</v>
      </c>
      <c r="N120" s="22"/>
      <c r="O120" s="45"/>
      <c r="P120" s="249" t="s">
        <v>2497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2504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3562</v>
      </c>
      <c r="D121" s="45" t="s">
        <v>4057</v>
      </c>
      <c r="E121" s="46" t="s">
        <v>4974</v>
      </c>
      <c r="F121" s="116" t="s">
        <v>4974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3700</v>
      </c>
      <c r="L121" s="49" t="s">
        <v>4353</v>
      </c>
      <c r="M121" s="49" t="s">
        <v>4408</v>
      </c>
      <c r="N121" s="22"/>
      <c r="O121" s="45"/>
      <c r="P121" s="249" t="s">
        <v>2499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2504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3562</v>
      </c>
      <c r="D122" s="45" t="s">
        <v>4019</v>
      </c>
      <c r="E122" s="46" t="s">
        <v>4975</v>
      </c>
      <c r="F122" s="46" t="s">
        <v>4975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3700</v>
      </c>
      <c r="L122" s="49" t="s">
        <v>4353</v>
      </c>
      <c r="M122" s="49" t="s">
        <v>4408</v>
      </c>
      <c r="N122" s="22"/>
      <c r="O122" s="45"/>
      <c r="P122" s="249" t="s">
        <v>2501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2504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3562</v>
      </c>
      <c r="D123" s="45" t="s">
        <v>4020</v>
      </c>
      <c r="E123" s="46" t="s">
        <v>4976</v>
      </c>
      <c r="F123" s="46" t="s">
        <v>4976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3700</v>
      </c>
      <c r="L123" s="49" t="s">
        <v>4353</v>
      </c>
      <c r="M123" s="49" t="s">
        <v>4408</v>
      </c>
      <c r="N123" s="22"/>
      <c r="O123" s="45"/>
      <c r="P123" s="249" t="s">
        <v>2498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2504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3562</v>
      </c>
      <c r="D124" s="45" t="s">
        <v>4018</v>
      </c>
      <c r="E124" s="46" t="s">
        <v>4977</v>
      </c>
      <c r="F124" s="46" t="s">
        <v>4977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3700</v>
      </c>
      <c r="L124" s="49" t="s">
        <v>4353</v>
      </c>
      <c r="M124" s="49" t="s">
        <v>4408</v>
      </c>
      <c r="N124" s="22"/>
      <c r="O124" s="45"/>
      <c r="P124" s="249" t="s">
        <v>2500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2504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5948</v>
      </c>
      <c r="D125" s="18" t="s">
        <v>7</v>
      </c>
      <c r="E125" s="23" t="s">
        <v>5945</v>
      </c>
      <c r="F125" s="23" t="s">
        <v>5945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3700</v>
      </c>
      <c r="L125" s="22" t="s">
        <v>4353</v>
      </c>
      <c r="M125" s="22" t="s">
        <v>4408</v>
      </c>
      <c r="N125" s="22" t="s">
        <v>2134</v>
      </c>
      <c r="O125" s="22"/>
      <c r="P125" s="248" t="s">
        <v>5946</v>
      </c>
      <c r="Q125" s="192"/>
      <c r="R125" s="1"/>
      <c r="S125" s="1" t="str">
        <f t="shared" si="14"/>
        <v/>
      </c>
      <c r="T125" s="1" t="s">
        <v>5947</v>
      </c>
      <c r="U125" s="1" t="s">
        <v>2505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3878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3700</v>
      </c>
      <c r="L126" s="22" t="s">
        <v>4353</v>
      </c>
      <c r="M126" s="22" t="s">
        <v>4409</v>
      </c>
      <c r="N126" s="22"/>
      <c r="O126" s="22"/>
      <c r="P126" s="248" t="s">
        <v>4494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3451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3700</v>
      </c>
      <c r="L127" s="66" t="s">
        <v>4354</v>
      </c>
      <c r="M127" s="22" t="s">
        <v>4408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2505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3369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3700</v>
      </c>
      <c r="L128" s="66" t="s">
        <v>4353</v>
      </c>
      <c r="M128" s="22" t="s">
        <v>4408</v>
      </c>
      <c r="N128" s="22" t="s">
        <v>2134</v>
      </c>
      <c r="O128" s="66"/>
      <c r="P128" s="248" t="s">
        <v>3049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2506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3370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3700</v>
      </c>
      <c r="L129" s="66" t="s">
        <v>4353</v>
      </c>
      <c r="M129" s="22" t="s">
        <v>4408</v>
      </c>
      <c r="N129" s="22" t="s">
        <v>2134</v>
      </c>
      <c r="O129" s="66"/>
      <c r="P129" s="248" t="s">
        <v>3050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2506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3371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3700</v>
      </c>
      <c r="L130" s="66" t="s">
        <v>4353</v>
      </c>
      <c r="M130" s="22" t="s">
        <v>4408</v>
      </c>
      <c r="N130" s="22" t="s">
        <v>2134</v>
      </c>
      <c r="O130" s="66"/>
      <c r="P130" s="248" t="s">
        <v>3051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2506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3372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3700</v>
      </c>
      <c r="L131" s="66" t="s">
        <v>4353</v>
      </c>
      <c r="M131" s="22" t="s">
        <v>4408</v>
      </c>
      <c r="N131" s="22" t="s">
        <v>2134</v>
      </c>
      <c r="O131" s="66"/>
      <c r="P131" s="248" t="s">
        <v>3052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2506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3481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4170</v>
      </c>
      <c r="L132" s="66" t="s">
        <v>4353</v>
      </c>
      <c r="M132" s="22" t="s">
        <v>4413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2518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2529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2530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3328</v>
      </c>
      <c r="D137" s="18">
        <v>0</v>
      </c>
      <c r="E137" s="23" t="s">
        <v>474</v>
      </c>
      <c r="F137" s="24" t="s">
        <v>5338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3700</v>
      </c>
      <c r="L137" s="22" t="s">
        <v>4353</v>
      </c>
      <c r="M137" s="22" t="s">
        <v>4408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3328</v>
      </c>
      <c r="D138" s="18">
        <v>1</v>
      </c>
      <c r="E138" s="23" t="s">
        <v>990</v>
      </c>
      <c r="F138" s="23" t="s">
        <v>5339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3700</v>
      </c>
      <c r="L138" s="22" t="s">
        <v>4353</v>
      </c>
      <c r="M138" s="22" t="s">
        <v>4408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3328</v>
      </c>
      <c r="D139" s="18">
        <v>2</v>
      </c>
      <c r="E139" s="23" t="s">
        <v>996</v>
      </c>
      <c r="F139" s="23" t="s">
        <v>5340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3700</v>
      </c>
      <c r="L139" s="22" t="s">
        <v>4353</v>
      </c>
      <c r="M139" s="22" t="s">
        <v>4408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3328</v>
      </c>
      <c r="D140" s="18">
        <v>3</v>
      </c>
      <c r="E140" s="23" t="s">
        <v>1002</v>
      </c>
      <c r="F140" s="23" t="s">
        <v>5341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3700</v>
      </c>
      <c r="L140" s="22" t="s">
        <v>4353</v>
      </c>
      <c r="M140" s="22" t="s">
        <v>4408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3328</v>
      </c>
      <c r="D141" s="18">
        <v>4</v>
      </c>
      <c r="E141" s="23" t="s">
        <v>476</v>
      </c>
      <c r="F141" s="23" t="s">
        <v>5275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3700</v>
      </c>
      <c r="L141" s="22" t="s">
        <v>4353</v>
      </c>
      <c r="M141" s="22" t="s">
        <v>4408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2507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3328</v>
      </c>
      <c r="D142" s="18">
        <v>5</v>
      </c>
      <c r="E142" s="23" t="s">
        <v>1011</v>
      </c>
      <c r="F142" s="23" t="s">
        <v>5342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3700</v>
      </c>
      <c r="L142" s="22" t="s">
        <v>4353</v>
      </c>
      <c r="M142" s="22" t="s">
        <v>4408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3328</v>
      </c>
      <c r="D143" s="18">
        <v>6</v>
      </c>
      <c r="E143" s="23" t="s">
        <v>1012</v>
      </c>
      <c r="F143" s="23" t="s">
        <v>5343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3700</v>
      </c>
      <c r="L143" s="22" t="s">
        <v>4353</v>
      </c>
      <c r="M143" s="22" t="s">
        <v>4408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3328</v>
      </c>
      <c r="D144" s="18">
        <v>7</v>
      </c>
      <c r="E144" s="23" t="s">
        <v>478</v>
      </c>
      <c r="F144" s="23" t="s">
        <v>5215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3700</v>
      </c>
      <c r="L144" s="22" t="s">
        <v>4353</v>
      </c>
      <c r="M144" s="22" t="s">
        <v>4408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2507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3328</v>
      </c>
      <c r="D145" s="18">
        <v>8</v>
      </c>
      <c r="E145" s="23" t="s">
        <v>6055</v>
      </c>
      <c r="F145" s="23" t="s">
        <v>6056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3700</v>
      </c>
      <c r="L145" s="22" t="s">
        <v>4353</v>
      </c>
      <c r="M145" s="22" t="s">
        <v>4408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3328</v>
      </c>
      <c r="D146" s="18">
        <v>9</v>
      </c>
      <c r="E146" s="23" t="s">
        <v>90</v>
      </c>
      <c r="F146" s="23" t="s">
        <v>5344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3700</v>
      </c>
      <c r="L146" s="22" t="s">
        <v>4353</v>
      </c>
      <c r="M146" s="22" t="s">
        <v>4408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3328</v>
      </c>
      <c r="D147" s="18">
        <v>10</v>
      </c>
      <c r="E147" s="23" t="s">
        <v>109</v>
      </c>
      <c r="F147" s="23" t="s">
        <v>5411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3700</v>
      </c>
      <c r="L147" s="22" t="s">
        <v>4353</v>
      </c>
      <c r="M147" s="22" t="s">
        <v>4408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3328</v>
      </c>
      <c r="D148" s="18">
        <v>11</v>
      </c>
      <c r="E148" s="23" t="s">
        <v>110</v>
      </c>
      <c r="F148" s="23" t="s">
        <v>5412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3700</v>
      </c>
      <c r="L148" s="22" t="s">
        <v>4353</v>
      </c>
      <c r="M148" s="22" t="s">
        <v>4408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3328</v>
      </c>
      <c r="D149" s="18">
        <v>12</v>
      </c>
      <c r="E149" s="23" t="s">
        <v>115</v>
      </c>
      <c r="F149" s="23" t="s">
        <v>5345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3700</v>
      </c>
      <c r="L149" s="22" t="s">
        <v>4353</v>
      </c>
      <c r="M149" s="22" t="s">
        <v>4408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3328</v>
      </c>
      <c r="D150" s="18">
        <v>13</v>
      </c>
      <c r="E150" s="23" t="s">
        <v>116</v>
      </c>
      <c r="F150" s="23" t="s">
        <v>5216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3700</v>
      </c>
      <c r="L150" s="22" t="s">
        <v>4353</v>
      </c>
      <c r="M150" s="22" t="s">
        <v>4408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3328</v>
      </c>
      <c r="D151" s="18">
        <v>14</v>
      </c>
      <c r="E151" s="23" t="s">
        <v>117</v>
      </c>
      <c r="F151" s="23" t="s">
        <v>5346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3700</v>
      </c>
      <c r="L151" s="22" t="s">
        <v>4353</v>
      </c>
      <c r="M151" s="22" t="s">
        <v>4408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3328</v>
      </c>
      <c r="D152" s="18">
        <v>15</v>
      </c>
      <c r="E152" s="23" t="s">
        <v>118</v>
      </c>
      <c r="F152" s="23" t="s">
        <v>5217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3700</v>
      </c>
      <c r="L152" s="22" t="s">
        <v>4353</v>
      </c>
      <c r="M152" s="22" t="s">
        <v>4408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2507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3328</v>
      </c>
      <c r="D153" s="18">
        <v>16</v>
      </c>
      <c r="E153" s="23" t="s">
        <v>121</v>
      </c>
      <c r="F153" s="23" t="s">
        <v>5347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3700</v>
      </c>
      <c r="L153" s="22" t="s">
        <v>4353</v>
      </c>
      <c r="M153" s="22" t="s">
        <v>4408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3328</v>
      </c>
      <c r="D154" s="18">
        <v>17</v>
      </c>
      <c r="E154" s="23" t="s">
        <v>124</v>
      </c>
      <c r="F154" s="23" t="s">
        <v>5348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3700</v>
      </c>
      <c r="L154" s="22" t="s">
        <v>4353</v>
      </c>
      <c r="M154" s="22" t="s">
        <v>4408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2507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3328</v>
      </c>
      <c r="D155" s="18">
        <v>18</v>
      </c>
      <c r="E155" s="23" t="s">
        <v>125</v>
      </c>
      <c r="F155" s="23" t="s">
        <v>5349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3700</v>
      </c>
      <c r="L155" s="22" t="s">
        <v>4353</v>
      </c>
      <c r="M155" s="22" t="s">
        <v>4408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3328</v>
      </c>
      <c r="D156" s="18">
        <v>19</v>
      </c>
      <c r="E156" s="23" t="s">
        <v>130</v>
      </c>
      <c r="F156" s="23" t="s">
        <v>5350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3700</v>
      </c>
      <c r="L156" s="22" t="s">
        <v>4353</v>
      </c>
      <c r="M156" s="22" t="s">
        <v>4408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3328</v>
      </c>
      <c r="D157" s="18">
        <v>20</v>
      </c>
      <c r="E157" s="23" t="s">
        <v>152</v>
      </c>
      <c r="F157" s="23" t="s">
        <v>5351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3700</v>
      </c>
      <c r="L157" s="22" t="s">
        <v>4353</v>
      </c>
      <c r="M157" s="22" t="s">
        <v>4408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3328</v>
      </c>
      <c r="D158" s="18">
        <v>21</v>
      </c>
      <c r="E158" s="23" t="s">
        <v>161</v>
      </c>
      <c r="F158" s="23" t="s">
        <v>5352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3700</v>
      </c>
      <c r="L158" s="22" t="s">
        <v>4353</v>
      </c>
      <c r="M158" s="22" t="s">
        <v>4408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3328</v>
      </c>
      <c r="D159" s="18">
        <v>22</v>
      </c>
      <c r="E159" s="23" t="s">
        <v>181</v>
      </c>
      <c r="F159" s="23" t="s">
        <v>5353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3700</v>
      </c>
      <c r="L159" s="22" t="s">
        <v>4353</v>
      </c>
      <c r="M159" s="22" t="s">
        <v>4408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3328</v>
      </c>
      <c r="D160" s="18">
        <v>23</v>
      </c>
      <c r="E160" s="23" t="s">
        <v>185</v>
      </c>
      <c r="F160" s="23" t="s">
        <v>5354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3700</v>
      </c>
      <c r="L160" s="22" t="s">
        <v>4353</v>
      </c>
      <c r="M160" s="22" t="s">
        <v>4408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3328</v>
      </c>
      <c r="D161" s="18">
        <v>24</v>
      </c>
      <c r="E161" s="23" t="s">
        <v>189</v>
      </c>
      <c r="F161" s="23" t="s">
        <v>5218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3700</v>
      </c>
      <c r="L161" s="22" t="s">
        <v>4353</v>
      </c>
      <c r="M161" s="22" t="s">
        <v>4408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3328</v>
      </c>
      <c r="D162" s="18">
        <v>25</v>
      </c>
      <c r="E162" s="23" t="s">
        <v>190</v>
      </c>
      <c r="F162" s="23" t="s">
        <v>5355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3700</v>
      </c>
      <c r="L162" s="22" t="s">
        <v>4353</v>
      </c>
      <c r="M162" s="22" t="s">
        <v>4408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3328</v>
      </c>
      <c r="D163" s="18">
        <v>26</v>
      </c>
      <c r="E163" s="23" t="s">
        <v>191</v>
      </c>
      <c r="F163" s="23" t="s">
        <v>5356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3700</v>
      </c>
      <c r="L163" s="22" t="s">
        <v>4353</v>
      </c>
      <c r="M163" s="22" t="s">
        <v>4408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3328</v>
      </c>
      <c r="D164" s="18">
        <v>27</v>
      </c>
      <c r="E164" s="23" t="s">
        <v>193</v>
      </c>
      <c r="F164" s="23" t="s">
        <v>5357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3700</v>
      </c>
      <c r="L164" s="22" t="s">
        <v>4353</v>
      </c>
      <c r="M164" s="22" t="s">
        <v>4408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3328</v>
      </c>
      <c r="D165" s="18">
        <v>28</v>
      </c>
      <c r="E165" s="23" t="s">
        <v>194</v>
      </c>
      <c r="F165" s="23" t="s">
        <v>5219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3700</v>
      </c>
      <c r="L165" s="22" t="s">
        <v>4353</v>
      </c>
      <c r="M165" s="22" t="s">
        <v>4408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3328</v>
      </c>
      <c r="D166" s="18">
        <v>29</v>
      </c>
      <c r="E166" s="23" t="s">
        <v>195</v>
      </c>
      <c r="F166" s="23" t="s">
        <v>5358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3700</v>
      </c>
      <c r="L166" s="22" t="s">
        <v>4353</v>
      </c>
      <c r="M166" s="22" t="s">
        <v>4408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3328</v>
      </c>
      <c r="D167" s="18">
        <v>30</v>
      </c>
      <c r="E167" s="23" t="s">
        <v>196</v>
      </c>
      <c r="F167" s="23" t="s">
        <v>5220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3700</v>
      </c>
      <c r="L167" s="22" t="s">
        <v>4353</v>
      </c>
      <c r="M167" s="22" t="s">
        <v>4408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3328</v>
      </c>
      <c r="D168" s="18">
        <v>31</v>
      </c>
      <c r="E168" s="23" t="s">
        <v>197</v>
      </c>
      <c r="F168" s="23" t="s">
        <v>5221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3700</v>
      </c>
      <c r="L168" s="22" t="s">
        <v>4353</v>
      </c>
      <c r="M168" s="22" t="s">
        <v>4408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3328</v>
      </c>
      <c r="D169" s="18">
        <v>32</v>
      </c>
      <c r="E169" s="23" t="s">
        <v>203</v>
      </c>
      <c r="F169" s="23" t="s">
        <v>5222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3700</v>
      </c>
      <c r="L169" s="22" t="s">
        <v>4353</v>
      </c>
      <c r="M169" s="22" t="s">
        <v>4408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3328</v>
      </c>
      <c r="D170" s="18">
        <v>33</v>
      </c>
      <c r="E170" s="23" t="s">
        <v>219</v>
      </c>
      <c r="F170" s="23" t="s">
        <v>5223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3700</v>
      </c>
      <c r="L170" s="22" t="s">
        <v>4353</v>
      </c>
      <c r="M170" s="22" t="s">
        <v>4408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3328</v>
      </c>
      <c r="D171" s="18">
        <v>34</v>
      </c>
      <c r="E171" s="23" t="s">
        <v>220</v>
      </c>
      <c r="F171" s="23" t="s">
        <v>5224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3700</v>
      </c>
      <c r="L171" s="22" t="s">
        <v>4353</v>
      </c>
      <c r="M171" s="22" t="s">
        <v>4408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3328</v>
      </c>
      <c r="D172" s="18">
        <v>35</v>
      </c>
      <c r="E172" s="23" t="s">
        <v>221</v>
      </c>
      <c r="F172" s="23" t="s">
        <v>5225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3700</v>
      </c>
      <c r="L172" s="22" t="s">
        <v>4353</v>
      </c>
      <c r="M172" s="22" t="s">
        <v>4408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3328</v>
      </c>
      <c r="D173" s="18">
        <v>36</v>
      </c>
      <c r="E173" s="23" t="s">
        <v>222</v>
      </c>
      <c r="F173" s="23" t="s">
        <v>5359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3700</v>
      </c>
      <c r="L173" s="22" t="s">
        <v>4353</v>
      </c>
      <c r="M173" s="22" t="s">
        <v>4408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3328</v>
      </c>
      <c r="D174" s="18">
        <v>37</v>
      </c>
      <c r="E174" s="23" t="s">
        <v>234</v>
      </c>
      <c r="F174" s="23" t="s">
        <v>5360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3700</v>
      </c>
      <c r="L174" s="22" t="s">
        <v>4353</v>
      </c>
      <c r="M174" s="22" t="s">
        <v>4408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3328</v>
      </c>
      <c r="D175" s="18">
        <v>38</v>
      </c>
      <c r="E175" s="23" t="s">
        <v>255</v>
      </c>
      <c r="F175" s="23" t="s">
        <v>5361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3700</v>
      </c>
      <c r="L175" s="22" t="s">
        <v>4353</v>
      </c>
      <c r="M175" s="22" t="s">
        <v>4408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3328</v>
      </c>
      <c r="D176" s="18">
        <v>39</v>
      </c>
      <c r="E176" s="23" t="s">
        <v>266</v>
      </c>
      <c r="F176" s="23" t="s">
        <v>5362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3700</v>
      </c>
      <c r="L176" s="22" t="s">
        <v>4353</v>
      </c>
      <c r="M176" s="22" t="s">
        <v>4408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3328</v>
      </c>
      <c r="D177" s="18">
        <v>40</v>
      </c>
      <c r="E177" s="23" t="s">
        <v>271</v>
      </c>
      <c r="F177" s="23" t="s">
        <v>5363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3700</v>
      </c>
      <c r="L177" s="22" t="s">
        <v>4353</v>
      </c>
      <c r="M177" s="22" t="s">
        <v>4408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3328</v>
      </c>
      <c r="D178" s="18">
        <v>41</v>
      </c>
      <c r="E178" s="23" t="s">
        <v>273</v>
      </c>
      <c r="F178" s="23" t="s">
        <v>5364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3700</v>
      </c>
      <c r="L178" s="22" t="s">
        <v>4353</v>
      </c>
      <c r="M178" s="22" t="s">
        <v>4408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3328</v>
      </c>
      <c r="D179" s="18">
        <v>42</v>
      </c>
      <c r="E179" s="23" t="s">
        <v>282</v>
      </c>
      <c r="F179" s="23" t="s">
        <v>5365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3700</v>
      </c>
      <c r="L179" s="22" t="s">
        <v>4353</v>
      </c>
      <c r="M179" s="22" t="s">
        <v>4408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3328</v>
      </c>
      <c r="D180" s="18">
        <v>43</v>
      </c>
      <c r="E180" s="23" t="s">
        <v>283</v>
      </c>
      <c r="F180" s="23" t="s">
        <v>5366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3700</v>
      </c>
      <c r="L180" s="22" t="s">
        <v>4353</v>
      </c>
      <c r="M180" s="22" t="s">
        <v>4408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3328</v>
      </c>
      <c r="D181" s="18">
        <v>44</v>
      </c>
      <c r="E181" s="23" t="s">
        <v>284</v>
      </c>
      <c r="F181" s="23" t="s">
        <v>5367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3700</v>
      </c>
      <c r="L181" s="22" t="s">
        <v>4353</v>
      </c>
      <c r="M181" s="22" t="s">
        <v>4408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3328</v>
      </c>
      <c r="D182" s="18">
        <v>45</v>
      </c>
      <c r="E182" s="23" t="s">
        <v>285</v>
      </c>
      <c r="F182" s="23" t="s">
        <v>5368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3700</v>
      </c>
      <c r="L182" s="22" t="s">
        <v>4353</v>
      </c>
      <c r="M182" s="22" t="s">
        <v>4408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3328</v>
      </c>
      <c r="D183" s="18">
        <v>46</v>
      </c>
      <c r="E183" s="23" t="s">
        <v>288</v>
      </c>
      <c r="F183" s="23" t="s">
        <v>5369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3700</v>
      </c>
      <c r="L183" s="22" t="s">
        <v>4353</v>
      </c>
      <c r="M183" s="22" t="s">
        <v>4408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3328</v>
      </c>
      <c r="D184" s="18">
        <v>47</v>
      </c>
      <c r="E184" s="23" t="s">
        <v>292</v>
      </c>
      <c r="F184" s="23" t="s">
        <v>5370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3700</v>
      </c>
      <c r="L184" s="22" t="s">
        <v>4353</v>
      </c>
      <c r="M184" s="22" t="s">
        <v>4408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2507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3328</v>
      </c>
      <c r="D185" s="18">
        <v>48</v>
      </c>
      <c r="E185" s="23" t="s">
        <v>301</v>
      </c>
      <c r="F185" s="23" t="s">
        <v>5371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3700</v>
      </c>
      <c r="L185" s="22" t="s">
        <v>4353</v>
      </c>
      <c r="M185" s="22" t="s">
        <v>4408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3328</v>
      </c>
      <c r="D186" s="18">
        <v>49</v>
      </c>
      <c r="E186" s="23" t="s">
        <v>303</v>
      </c>
      <c r="F186" s="23" t="s">
        <v>5372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3700</v>
      </c>
      <c r="L186" s="22" t="s">
        <v>4353</v>
      </c>
      <c r="M186" s="22" t="s">
        <v>4408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3328</v>
      </c>
      <c r="D187" s="18">
        <v>50</v>
      </c>
      <c r="E187" s="23" t="s">
        <v>333</v>
      </c>
      <c r="F187" s="23" t="s">
        <v>5373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3700</v>
      </c>
      <c r="L187" s="22" t="s">
        <v>4353</v>
      </c>
      <c r="M187" s="22" t="s">
        <v>4408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3328</v>
      </c>
      <c r="D188" s="18">
        <v>51</v>
      </c>
      <c r="E188" s="23" t="s">
        <v>1227</v>
      </c>
      <c r="F188" s="23" t="s">
        <v>5226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3700</v>
      </c>
      <c r="L188" s="22" t="s">
        <v>4353</v>
      </c>
      <c r="M188" s="22" t="s">
        <v>4408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3328</v>
      </c>
      <c r="D189" s="18">
        <v>52</v>
      </c>
      <c r="E189" s="23" t="s">
        <v>342</v>
      </c>
      <c r="F189" s="23" t="s">
        <v>5227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3700</v>
      </c>
      <c r="L189" s="22" t="s">
        <v>4353</v>
      </c>
      <c r="M189" s="22" t="s">
        <v>4408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3328</v>
      </c>
      <c r="D190" s="18">
        <v>53</v>
      </c>
      <c r="E190" s="23" t="s">
        <v>352</v>
      </c>
      <c r="F190" s="23" t="s">
        <v>5276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3700</v>
      </c>
      <c r="L190" s="22" t="s">
        <v>4353</v>
      </c>
      <c r="M190" s="22" t="s">
        <v>4408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3328</v>
      </c>
      <c r="D191" s="18">
        <v>54</v>
      </c>
      <c r="E191" s="23" t="s">
        <v>376</v>
      </c>
      <c r="F191" s="23" t="s">
        <v>5374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3700</v>
      </c>
      <c r="L191" s="22" t="s">
        <v>4353</v>
      </c>
      <c r="M191" s="22" t="s">
        <v>4408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3328</v>
      </c>
      <c r="D192" s="18">
        <v>55</v>
      </c>
      <c r="E192" s="23" t="s">
        <v>0</v>
      </c>
      <c r="F192" s="23" t="s">
        <v>5375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3700</v>
      </c>
      <c r="L192" s="22" t="s">
        <v>4353</v>
      </c>
      <c r="M192" s="22" t="s">
        <v>4408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3328</v>
      </c>
      <c r="D193" s="18">
        <v>56</v>
      </c>
      <c r="E193" s="23" t="s">
        <v>385</v>
      </c>
      <c r="F193" s="23" t="s">
        <v>5345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3700</v>
      </c>
      <c r="L193" s="22" t="s">
        <v>4353</v>
      </c>
      <c r="M193" s="22" t="s">
        <v>4408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3328</v>
      </c>
      <c r="D194" s="18">
        <v>57</v>
      </c>
      <c r="E194" s="23" t="s">
        <v>386</v>
      </c>
      <c r="F194" s="23" t="s">
        <v>5376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3700</v>
      </c>
      <c r="L194" s="22" t="s">
        <v>4353</v>
      </c>
      <c r="M194" s="22" t="s">
        <v>4408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3328</v>
      </c>
      <c r="D195" s="18">
        <v>58</v>
      </c>
      <c r="E195" s="23" t="s">
        <v>387</v>
      </c>
      <c r="F195" s="23" t="s">
        <v>5377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3700</v>
      </c>
      <c r="L195" s="22" t="s">
        <v>4353</v>
      </c>
      <c r="M195" s="22" t="s">
        <v>4408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3328</v>
      </c>
      <c r="D196" s="18">
        <v>59</v>
      </c>
      <c r="E196" s="23" t="s">
        <v>74</v>
      </c>
      <c r="F196" s="23" t="s">
        <v>5378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3700</v>
      </c>
      <c r="L196" s="22" t="s">
        <v>4353</v>
      </c>
      <c r="M196" s="22" t="s">
        <v>4408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3328</v>
      </c>
      <c r="D197" s="18">
        <v>60</v>
      </c>
      <c r="E197" s="23" t="s">
        <v>388</v>
      </c>
      <c r="F197" s="23" t="s">
        <v>5379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3700</v>
      </c>
      <c r="L197" s="22" t="s">
        <v>4353</v>
      </c>
      <c r="M197" s="22" t="s">
        <v>4408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3328</v>
      </c>
      <c r="D198" s="18">
        <v>61</v>
      </c>
      <c r="E198" s="23" t="s">
        <v>390</v>
      </c>
      <c r="F198" s="23" t="s">
        <v>5380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3700</v>
      </c>
      <c r="L198" s="22" t="s">
        <v>4353</v>
      </c>
      <c r="M198" s="22" t="s">
        <v>4408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3328</v>
      </c>
      <c r="D199" s="18">
        <v>62</v>
      </c>
      <c r="E199" s="23" t="s">
        <v>391</v>
      </c>
      <c r="F199" s="23" t="s">
        <v>5381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3700</v>
      </c>
      <c r="L199" s="22" t="s">
        <v>4353</v>
      </c>
      <c r="M199" s="22" t="s">
        <v>4408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3328</v>
      </c>
      <c r="D200" s="18">
        <v>63</v>
      </c>
      <c r="E200" s="23" t="s">
        <v>392</v>
      </c>
      <c r="F200" s="23" t="s">
        <v>5382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3700</v>
      </c>
      <c r="L200" s="22" t="s">
        <v>4353</v>
      </c>
      <c r="M200" s="22" t="s">
        <v>4408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3328</v>
      </c>
      <c r="D201" s="18">
        <v>64</v>
      </c>
      <c r="E201" s="23" t="s">
        <v>393</v>
      </c>
      <c r="F201" s="23" t="s">
        <v>5383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3700</v>
      </c>
      <c r="L201" s="22" t="s">
        <v>4353</v>
      </c>
      <c r="M201" s="22" t="s">
        <v>4408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2507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3328</v>
      </c>
      <c r="D202" s="18">
        <v>65</v>
      </c>
      <c r="E202" s="23" t="s">
        <v>394</v>
      </c>
      <c r="F202" s="23" t="s">
        <v>5384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3700</v>
      </c>
      <c r="L202" s="22" t="s">
        <v>4353</v>
      </c>
      <c r="M202" s="22" t="s">
        <v>4408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3328</v>
      </c>
      <c r="D203" s="18">
        <v>66</v>
      </c>
      <c r="E203" s="23" t="s">
        <v>395</v>
      </c>
      <c r="F203" s="23" t="s">
        <v>5385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3700</v>
      </c>
      <c r="L203" s="22" t="s">
        <v>4353</v>
      </c>
      <c r="M203" s="22" t="s">
        <v>4408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3328</v>
      </c>
      <c r="D204" s="18">
        <v>67</v>
      </c>
      <c r="E204" s="23" t="s">
        <v>396</v>
      </c>
      <c r="F204" s="23" t="s">
        <v>5386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3700</v>
      </c>
      <c r="L204" s="22" t="s">
        <v>4353</v>
      </c>
      <c r="M204" s="22" t="s">
        <v>4408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3328</v>
      </c>
      <c r="D205" s="18">
        <v>68</v>
      </c>
      <c r="E205" s="23" t="s">
        <v>397</v>
      </c>
      <c r="F205" s="23" t="s">
        <v>5387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3700</v>
      </c>
      <c r="L205" s="22" t="s">
        <v>4353</v>
      </c>
      <c r="M205" s="22" t="s">
        <v>4408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3328</v>
      </c>
      <c r="D206" s="18">
        <v>69</v>
      </c>
      <c r="E206" s="23" t="s">
        <v>398</v>
      </c>
      <c r="F206" s="23" t="s">
        <v>5388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3700</v>
      </c>
      <c r="L206" s="22" t="s">
        <v>4353</v>
      </c>
      <c r="M206" s="22" t="s">
        <v>4408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3328</v>
      </c>
      <c r="D207" s="18">
        <v>70</v>
      </c>
      <c r="E207" s="23" t="s">
        <v>399</v>
      </c>
      <c r="F207" s="23" t="s">
        <v>5389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3700</v>
      </c>
      <c r="L207" s="22" t="s">
        <v>4353</v>
      </c>
      <c r="M207" s="22" t="s">
        <v>4408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3328</v>
      </c>
      <c r="D208" s="18">
        <v>71</v>
      </c>
      <c r="E208" s="23" t="s">
        <v>400</v>
      </c>
      <c r="F208" s="23" t="s">
        <v>5390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3700</v>
      </c>
      <c r="L208" s="22" t="s">
        <v>4353</v>
      </c>
      <c r="M208" s="22" t="s">
        <v>4408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3328</v>
      </c>
      <c r="D209" s="18">
        <v>72</v>
      </c>
      <c r="E209" s="23" t="s">
        <v>403</v>
      </c>
      <c r="F209" s="23" t="s">
        <v>5391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3700</v>
      </c>
      <c r="L209" s="22" t="s">
        <v>4353</v>
      </c>
      <c r="M209" s="22" t="s">
        <v>4408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3328</v>
      </c>
      <c r="D210" s="18">
        <v>73</v>
      </c>
      <c r="E210" s="23" t="s">
        <v>552</v>
      </c>
      <c r="F210" s="23" t="s">
        <v>5392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3700</v>
      </c>
      <c r="L210" s="22" t="s">
        <v>4353</v>
      </c>
      <c r="M210" s="22" t="s">
        <v>4408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2507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3328</v>
      </c>
      <c r="D211" s="18">
        <v>74</v>
      </c>
      <c r="E211" s="23" t="s">
        <v>4978</v>
      </c>
      <c r="F211" s="23" t="s">
        <v>5393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3700</v>
      </c>
      <c r="L211" s="22" t="s">
        <v>4353</v>
      </c>
      <c r="M211" s="22" t="s">
        <v>4408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3328</v>
      </c>
      <c r="D212" s="18">
        <v>75</v>
      </c>
      <c r="E212" s="23" t="s">
        <v>412</v>
      </c>
      <c r="F212" s="23" t="s">
        <v>5394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3700</v>
      </c>
      <c r="L212" s="22" t="s">
        <v>4353</v>
      </c>
      <c r="M212" s="22" t="s">
        <v>4408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3328</v>
      </c>
      <c r="D213" s="18">
        <v>76</v>
      </c>
      <c r="E213" s="23" t="s">
        <v>417</v>
      </c>
      <c r="F213" s="23" t="s">
        <v>5395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3700</v>
      </c>
      <c r="L213" s="22" t="s">
        <v>4353</v>
      </c>
      <c r="M213" s="22" t="s">
        <v>4408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2507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3328</v>
      </c>
      <c r="D214" s="18">
        <v>77</v>
      </c>
      <c r="E214" s="23" t="s">
        <v>433</v>
      </c>
      <c r="F214" s="23" t="s">
        <v>5396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3700</v>
      </c>
      <c r="L214" s="22" t="s">
        <v>4353</v>
      </c>
      <c r="M214" s="22" t="s">
        <v>4408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2507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3582</v>
      </c>
      <c r="D215" s="18">
        <v>78</v>
      </c>
      <c r="E215" s="23" t="s">
        <v>1285</v>
      </c>
      <c r="F215" s="23" t="s">
        <v>5228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3596</v>
      </c>
      <c r="L215" s="22" t="s">
        <v>4353</v>
      </c>
      <c r="M215" s="22" t="s">
        <v>4408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3328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3700</v>
      </c>
      <c r="L216" s="22" t="s">
        <v>4353</v>
      </c>
      <c r="M216" s="22" t="s">
        <v>4991</v>
      </c>
      <c r="N216" s="22" t="s">
        <v>2134</v>
      </c>
      <c r="O216" s="18" t="s">
        <v>2630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2507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3582</v>
      </c>
      <c r="D217" s="18" t="s">
        <v>7</v>
      </c>
      <c r="E217" s="29" t="s">
        <v>2631</v>
      </c>
      <c r="F217" s="29" t="s">
        <v>2631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3596</v>
      </c>
      <c r="L217" s="22" t="s">
        <v>4353</v>
      </c>
      <c r="M217" s="22" t="s">
        <v>4410</v>
      </c>
      <c r="N217" s="22" t="s">
        <v>2134</v>
      </c>
      <c r="O217" s="22"/>
      <c r="P217" s="248" t="s">
        <v>3037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3582</v>
      </c>
      <c r="D218" s="18" t="s">
        <v>7</v>
      </c>
      <c r="E218" s="29" t="s">
        <v>2632</v>
      </c>
      <c r="F218" s="29" t="s">
        <v>2632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3596</v>
      </c>
      <c r="L218" s="22" t="s">
        <v>4353</v>
      </c>
      <c r="M218" s="22" t="s">
        <v>4410</v>
      </c>
      <c r="N218" s="22" t="s">
        <v>2134</v>
      </c>
      <c r="O218" s="22"/>
      <c r="P218" s="248" t="s">
        <v>3038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3582</v>
      </c>
      <c r="D219" s="18" t="s">
        <v>7</v>
      </c>
      <c r="E219" s="29" t="s">
        <v>2633</v>
      </c>
      <c r="F219" s="29" t="s">
        <v>2633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3596</v>
      </c>
      <c r="L219" s="22" t="s">
        <v>4353</v>
      </c>
      <c r="M219" s="22" t="s">
        <v>4410</v>
      </c>
      <c r="N219" s="22" t="s">
        <v>2134</v>
      </c>
      <c r="O219" s="22"/>
      <c r="P219" s="248" t="s">
        <v>3039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3582</v>
      </c>
      <c r="D220" s="18" t="s">
        <v>7</v>
      </c>
      <c r="E220" s="29" t="s">
        <v>2634</v>
      </c>
      <c r="F220" s="29" t="s">
        <v>2634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3596</v>
      </c>
      <c r="L220" s="22" t="s">
        <v>4353</v>
      </c>
      <c r="M220" s="22" t="s">
        <v>4410</v>
      </c>
      <c r="N220" s="22" t="s">
        <v>2134</v>
      </c>
      <c r="O220" s="22"/>
      <c r="P220" s="248" t="s">
        <v>3040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3582</v>
      </c>
      <c r="D221" s="18" t="s">
        <v>7</v>
      </c>
      <c r="E221" s="29" t="s">
        <v>2635</v>
      </c>
      <c r="F221" s="29" t="s">
        <v>2635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3596</v>
      </c>
      <c r="L221" s="22" t="s">
        <v>4353</v>
      </c>
      <c r="M221" s="22" t="s">
        <v>4410</v>
      </c>
      <c r="N221" s="22" t="s">
        <v>2134</v>
      </c>
      <c r="O221" s="22"/>
      <c r="P221" s="248" t="s">
        <v>3041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3582</v>
      </c>
      <c r="D222" s="18" t="s">
        <v>7</v>
      </c>
      <c r="E222" s="29" t="s">
        <v>2636</v>
      </c>
      <c r="F222" s="29" t="s">
        <v>2636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3596</v>
      </c>
      <c r="L222" s="22" t="s">
        <v>4353</v>
      </c>
      <c r="M222" s="22" t="s">
        <v>4410</v>
      </c>
      <c r="N222" s="22" t="s">
        <v>2134</v>
      </c>
      <c r="O222" s="22"/>
      <c r="P222" s="248" t="s">
        <v>3042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3582</v>
      </c>
      <c r="D223" s="18" t="s">
        <v>7</v>
      </c>
      <c r="E223" s="29" t="s">
        <v>2637</v>
      </c>
      <c r="F223" s="29" t="s">
        <v>2637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3596</v>
      </c>
      <c r="L223" s="22" t="s">
        <v>4353</v>
      </c>
      <c r="M223" s="22" t="s">
        <v>4410</v>
      </c>
      <c r="N223" s="22" t="s">
        <v>2134</v>
      </c>
      <c r="O223" s="22"/>
      <c r="P223" s="248" t="s">
        <v>3043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3582</v>
      </c>
      <c r="D224" s="18" t="s">
        <v>7</v>
      </c>
      <c r="E224" s="29" t="s">
        <v>2638</v>
      </c>
      <c r="F224" s="29" t="s">
        <v>2638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3596</v>
      </c>
      <c r="L224" s="22" t="s">
        <v>4353</v>
      </c>
      <c r="M224" s="22" t="s">
        <v>4410</v>
      </c>
      <c r="N224" s="22" t="s">
        <v>2134</v>
      </c>
      <c r="O224" s="22"/>
      <c r="P224" s="248" t="s">
        <v>3044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3582</v>
      </c>
      <c r="D225" s="18" t="s">
        <v>7</v>
      </c>
      <c r="E225" s="29" t="s">
        <v>2639</v>
      </c>
      <c r="F225" s="29" t="s">
        <v>2639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3596</v>
      </c>
      <c r="L225" s="22" t="s">
        <v>4353</v>
      </c>
      <c r="M225" s="22" t="s">
        <v>4410</v>
      </c>
      <c r="N225" s="22" t="s">
        <v>2134</v>
      </c>
      <c r="O225" s="22"/>
      <c r="P225" s="248" t="s">
        <v>3045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3582</v>
      </c>
      <c r="D226" s="18" t="s">
        <v>7</v>
      </c>
      <c r="E226" s="29" t="s">
        <v>2640</v>
      </c>
      <c r="F226" s="29" t="s">
        <v>2640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3596</v>
      </c>
      <c r="L226" s="22" t="s">
        <v>4353</v>
      </c>
      <c r="M226" s="22" t="s">
        <v>4410</v>
      </c>
      <c r="N226" s="22" t="s">
        <v>2134</v>
      </c>
      <c r="O226" s="22"/>
      <c r="P226" s="248" t="s">
        <v>3046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3582</v>
      </c>
      <c r="D227" s="18" t="s">
        <v>7</v>
      </c>
      <c r="E227" s="29" t="s">
        <v>2641</v>
      </c>
      <c r="F227" s="29" t="s">
        <v>2641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3596</v>
      </c>
      <c r="L227" s="22" t="s">
        <v>4353</v>
      </c>
      <c r="M227" s="22" t="s">
        <v>4410</v>
      </c>
      <c r="N227" s="22" t="s">
        <v>2134</v>
      </c>
      <c r="O227" s="22"/>
      <c r="P227" s="248" t="s">
        <v>3047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3582</v>
      </c>
      <c r="D228" s="18" t="s">
        <v>7</v>
      </c>
      <c r="E228" s="29" t="s">
        <v>2642</v>
      </c>
      <c r="F228" s="29" t="s">
        <v>2642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3596</v>
      </c>
      <c r="L228" s="22" t="s">
        <v>4353</v>
      </c>
      <c r="M228" s="22" t="s">
        <v>4410</v>
      </c>
      <c r="N228" s="22" t="s">
        <v>2134</v>
      </c>
      <c r="O228" s="22"/>
      <c r="P228" s="248" t="s">
        <v>3048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2531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3329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3700</v>
      </c>
      <c r="L232" s="22" t="s">
        <v>4353</v>
      </c>
      <c r="M232" s="22" t="s">
        <v>4408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3330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3700</v>
      </c>
      <c r="L233" s="22" t="s">
        <v>4353</v>
      </c>
      <c r="M233" s="22" t="s">
        <v>4408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3331</v>
      </c>
      <c r="D234" s="18">
        <v>10</v>
      </c>
      <c r="E234" s="23" t="s">
        <v>68</v>
      </c>
      <c r="F234" s="181" t="s">
        <v>4940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3700</v>
      </c>
      <c r="L234" s="22" t="s">
        <v>4353</v>
      </c>
      <c r="M234" s="22" t="s">
        <v>4408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3582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3596</v>
      </c>
      <c r="L235" s="11" t="s">
        <v>4353</v>
      </c>
      <c r="M235" s="22" t="s">
        <v>4410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3582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3596</v>
      </c>
      <c r="L236" s="11" t="s">
        <v>4353</v>
      </c>
      <c r="M236" s="22" t="s">
        <v>4410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3331</v>
      </c>
      <c r="D237" s="18">
        <v>20</v>
      </c>
      <c r="E237" s="23" t="s">
        <v>67</v>
      </c>
      <c r="F237" s="180" t="s">
        <v>4940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3700</v>
      </c>
      <c r="L237" s="22" t="s">
        <v>4353</v>
      </c>
      <c r="M237" s="22" t="s">
        <v>4408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3582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3596</v>
      </c>
      <c r="L238" s="11" t="s">
        <v>4353</v>
      </c>
      <c r="M238" s="22" t="s">
        <v>4410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3582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3596</v>
      </c>
      <c r="L239" s="11" t="s">
        <v>4353</v>
      </c>
      <c r="M239" s="22" t="s">
        <v>4410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3332</v>
      </c>
      <c r="D240" s="18">
        <v>10</v>
      </c>
      <c r="E240" s="23" t="s">
        <v>248</v>
      </c>
      <c r="F240" s="181" t="s">
        <v>4936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3700</v>
      </c>
      <c r="L240" s="22" t="s">
        <v>4353</v>
      </c>
      <c r="M240" s="22" t="s">
        <v>4408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3582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3596</v>
      </c>
      <c r="L241" s="11" t="s">
        <v>4353</v>
      </c>
      <c r="M241" s="22" t="s">
        <v>4410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3582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3596</v>
      </c>
      <c r="L242" s="11" t="s">
        <v>4353</v>
      </c>
      <c r="M242" s="22" t="s">
        <v>4410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3332</v>
      </c>
      <c r="D243" s="18">
        <v>20</v>
      </c>
      <c r="E243" s="23" t="s">
        <v>102</v>
      </c>
      <c r="F243" s="180" t="s">
        <v>4937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3700</v>
      </c>
      <c r="L243" s="22" t="s">
        <v>4353</v>
      </c>
      <c r="M243" s="22" t="s">
        <v>4408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3582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3596</v>
      </c>
      <c r="L244" s="11" t="s">
        <v>4353</v>
      </c>
      <c r="M244" s="22" t="s">
        <v>4410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3582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3596</v>
      </c>
      <c r="L245" s="11" t="s">
        <v>4353</v>
      </c>
      <c r="M245" s="22" t="s">
        <v>4410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3946</v>
      </c>
      <c r="D246" t="s">
        <v>25</v>
      </c>
      <c r="E246" s="39" t="s">
        <v>4008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3700</v>
      </c>
      <c r="L246" s="22" t="s">
        <v>4353</v>
      </c>
      <c r="M246" s="22" t="s">
        <v>4408</v>
      </c>
      <c r="N246" s="22" t="str">
        <f t="shared" ref="N246:N263" si="40">IF(AND(C246=C245,D246=D245),"CAT_DUPL","CAT_FNCT")</f>
        <v>CAT_FNCT</v>
      </c>
      <c r="O246" s="22"/>
      <c r="P246" s="250" t="s">
        <v>3980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3582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3596</v>
      </c>
      <c r="L247" s="11" t="s">
        <v>4353</v>
      </c>
      <c r="M247" s="22" t="s">
        <v>4410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3946</v>
      </c>
      <c r="D248" t="s">
        <v>149</v>
      </c>
      <c r="E248" s="39" t="s">
        <v>4009</v>
      </c>
      <c r="F248" s="39" t="s">
        <v>4941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3700</v>
      </c>
      <c r="L248" s="22" t="s">
        <v>4353</v>
      </c>
      <c r="M248" s="22" t="s">
        <v>4408</v>
      </c>
      <c r="N248" s="22" t="str">
        <f t="shared" si="40"/>
        <v>CAT_FNCT</v>
      </c>
      <c r="O248" s="22"/>
      <c r="P248" s="250" t="s">
        <v>3981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3582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3596</v>
      </c>
      <c r="L249" s="11" t="s">
        <v>4353</v>
      </c>
      <c r="M249" s="22" t="s">
        <v>4410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3947</v>
      </c>
      <c r="D250" t="s">
        <v>25</v>
      </c>
      <c r="E250" s="39" t="s">
        <v>4010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3700</v>
      </c>
      <c r="L250" s="22" t="s">
        <v>4353</v>
      </c>
      <c r="M250" s="22" t="s">
        <v>4408</v>
      </c>
      <c r="N250" s="22" t="str">
        <f t="shared" si="40"/>
        <v>CAT_FNCT</v>
      </c>
      <c r="O250" s="22"/>
      <c r="P250" s="250" t="s">
        <v>3982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3582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3596</v>
      </c>
      <c r="L251" s="11" t="s">
        <v>4353</v>
      </c>
      <c r="M251" s="22" t="s">
        <v>4410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3947</v>
      </c>
      <c r="D252" t="s">
        <v>149</v>
      </c>
      <c r="E252" s="39" t="s">
        <v>4011</v>
      </c>
      <c r="F252" s="87" t="s">
        <v>4941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3700</v>
      </c>
      <c r="L252" s="22" t="s">
        <v>4353</v>
      </c>
      <c r="M252" s="22" t="s">
        <v>4408</v>
      </c>
      <c r="N252" s="22" t="str">
        <f t="shared" si="40"/>
        <v>CAT_FNCT</v>
      </c>
      <c r="O252" s="22"/>
      <c r="P252" s="250" t="s">
        <v>3983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3582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3596</v>
      </c>
      <c r="L253" s="11" t="s">
        <v>4353</v>
      </c>
      <c r="M253" s="22" t="s">
        <v>4410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3333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3700</v>
      </c>
      <c r="L254" s="22" t="s">
        <v>4353</v>
      </c>
      <c r="M254" s="22" t="s">
        <v>4408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3333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3700</v>
      </c>
      <c r="L255" s="22" t="s">
        <v>4353</v>
      </c>
      <c r="M255" s="22" t="s">
        <v>4408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3334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3700</v>
      </c>
      <c r="L256" s="22" t="s">
        <v>4353</v>
      </c>
      <c r="M256" s="22" t="s">
        <v>4408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3334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3700</v>
      </c>
      <c r="L257" s="22" t="s">
        <v>4353</v>
      </c>
      <c r="M257" s="22" t="s">
        <v>4408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3335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3700</v>
      </c>
      <c r="L258" s="22" t="s">
        <v>4353</v>
      </c>
      <c r="M258" s="22" t="s">
        <v>4408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3335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3700</v>
      </c>
      <c r="L259" s="22" t="s">
        <v>4353</v>
      </c>
      <c r="M259" s="22" t="s">
        <v>4408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3336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3700</v>
      </c>
      <c r="L260" s="22" t="s">
        <v>4353</v>
      </c>
      <c r="M260" s="22" t="s">
        <v>4408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3336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3700</v>
      </c>
      <c r="L261" s="22" t="s">
        <v>4353</v>
      </c>
      <c r="M261" s="22" t="s">
        <v>4408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3337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3700</v>
      </c>
      <c r="L262" s="22" t="s">
        <v>4353</v>
      </c>
      <c r="M262" s="22" t="s">
        <v>4408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3337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3700</v>
      </c>
      <c r="L263" s="22" t="s">
        <v>4353</v>
      </c>
      <c r="M263" s="22" t="s">
        <v>4408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3338</v>
      </c>
      <c r="D264" s="18" t="s">
        <v>25</v>
      </c>
      <c r="E264" s="23" t="s">
        <v>2407</v>
      </c>
      <c r="F264" s="23" t="s">
        <v>2610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3700</v>
      </c>
      <c r="L264" s="22" t="s">
        <v>4353</v>
      </c>
      <c r="M264" s="22" t="s">
        <v>4408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3582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3596</v>
      </c>
      <c r="L265" s="11" t="s">
        <v>4353</v>
      </c>
      <c r="M265" s="22" t="s">
        <v>4410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3338</v>
      </c>
      <c r="D266" s="18" t="s">
        <v>149</v>
      </c>
      <c r="E266" s="23" t="s">
        <v>2408</v>
      </c>
      <c r="F266" s="180" t="s">
        <v>4939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3700</v>
      </c>
      <c r="L266" s="22" t="s">
        <v>4353</v>
      </c>
      <c r="M266" s="22" t="s">
        <v>4408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3582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3596</v>
      </c>
      <c r="L267" s="11" t="s">
        <v>4353</v>
      </c>
      <c r="M267" s="22" t="s">
        <v>4410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3339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3700</v>
      </c>
      <c r="L268" s="22" t="s">
        <v>4353</v>
      </c>
      <c r="M268" s="22" t="s">
        <v>4408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3339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3700</v>
      </c>
      <c r="L269" s="22" t="s">
        <v>4353</v>
      </c>
      <c r="M269" s="22" t="s">
        <v>4408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3340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3700</v>
      </c>
      <c r="L270" s="22" t="s">
        <v>4353</v>
      </c>
      <c r="M270" s="22" t="s">
        <v>4408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3340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3700</v>
      </c>
      <c r="L271" s="22" t="s">
        <v>4353</v>
      </c>
      <c r="M271" s="22" t="s">
        <v>4408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3341</v>
      </c>
      <c r="D272" s="18" t="s">
        <v>25</v>
      </c>
      <c r="E272" s="23" t="s">
        <v>106</v>
      </c>
      <c r="F272" s="180" t="s">
        <v>5176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3700</v>
      </c>
      <c r="L272" s="22" t="s">
        <v>4353</v>
      </c>
      <c r="M272" s="22" t="s">
        <v>4408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3582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3596</v>
      </c>
      <c r="L273" s="11" t="s">
        <v>4353</v>
      </c>
      <c r="M273" s="22" t="s">
        <v>4410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3582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3596</v>
      </c>
      <c r="L274" s="11" t="s">
        <v>4353</v>
      </c>
      <c r="M274" s="22" t="s">
        <v>4410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3341</v>
      </c>
      <c r="D275" s="18" t="s">
        <v>149</v>
      </c>
      <c r="E275" s="23" t="s">
        <v>216</v>
      </c>
      <c r="F275" s="180" t="s">
        <v>4942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3700</v>
      </c>
      <c r="L275" s="22" t="s">
        <v>4353</v>
      </c>
      <c r="M275" s="22" t="s">
        <v>4408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3582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3596</v>
      </c>
      <c r="L276" s="11" t="s">
        <v>4353</v>
      </c>
      <c r="M276" s="22" t="s">
        <v>4410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3582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3596</v>
      </c>
      <c r="L277" s="11" t="s">
        <v>4353</v>
      </c>
      <c r="M277" s="22" t="s">
        <v>4410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3948</v>
      </c>
      <c r="D278" t="s">
        <v>25</v>
      </c>
      <c r="E278" t="s">
        <v>3949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3700</v>
      </c>
      <c r="L278" s="22" t="s">
        <v>4353</v>
      </c>
      <c r="M278" s="22" t="s">
        <v>4408</v>
      </c>
      <c r="N278" s="22" t="str">
        <f t="shared" si="45"/>
        <v>CAT_FNCT</v>
      </c>
      <c r="O278" s="22"/>
      <c r="P278" s="250" t="s">
        <v>3984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3582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3596</v>
      </c>
      <c r="L279" s="11" t="s">
        <v>4353</v>
      </c>
      <c r="M279" s="22" t="s">
        <v>4410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3948</v>
      </c>
      <c r="D280" t="s">
        <v>149</v>
      </c>
      <c r="E280" t="s">
        <v>3950</v>
      </c>
      <c r="F280" t="s">
        <v>4943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3700</v>
      </c>
      <c r="L280" s="22" t="s">
        <v>4353</v>
      </c>
      <c r="M280" s="22" t="s">
        <v>4408</v>
      </c>
      <c r="N280" s="22" t="str">
        <f t="shared" si="45"/>
        <v>CAT_FNCT</v>
      </c>
      <c r="O280" s="22"/>
      <c r="P280" s="250" t="s">
        <v>3985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3582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3596</v>
      </c>
      <c r="L281" s="11" t="s">
        <v>4353</v>
      </c>
      <c r="M281" s="22" t="s">
        <v>4410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3951</v>
      </c>
      <c r="D282" t="s">
        <v>25</v>
      </c>
      <c r="E282" t="s">
        <v>3952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3700</v>
      </c>
      <c r="L282" s="22" t="s">
        <v>4353</v>
      </c>
      <c r="M282" s="22" t="s">
        <v>4408</v>
      </c>
      <c r="N282" s="22" t="str">
        <f t="shared" si="45"/>
        <v>CAT_FNCT</v>
      </c>
      <c r="O282" s="22"/>
      <c r="P282" s="250" t="s">
        <v>3986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3582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3596</v>
      </c>
      <c r="L283" s="11" t="s">
        <v>4353</v>
      </c>
      <c r="M283" s="22" t="s">
        <v>4410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3951</v>
      </c>
      <c r="D284" t="s">
        <v>149</v>
      </c>
      <c r="E284" t="s">
        <v>3953</v>
      </c>
      <c r="F284" t="s">
        <v>4943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3700</v>
      </c>
      <c r="L284" s="22" t="s">
        <v>4353</v>
      </c>
      <c r="M284" s="22" t="s">
        <v>4408</v>
      </c>
      <c r="N284" s="22" t="str">
        <f t="shared" si="45"/>
        <v>CAT_FNCT</v>
      </c>
      <c r="O284" s="22"/>
      <c r="P284" s="250" t="s">
        <v>3987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3582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3596</v>
      </c>
      <c r="L285" s="11" t="s">
        <v>4353</v>
      </c>
      <c r="M285" s="22" t="s">
        <v>4410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3954</v>
      </c>
      <c r="D286" t="s">
        <v>25</v>
      </c>
      <c r="E286" t="s">
        <v>3955</v>
      </c>
      <c r="F286" t="s">
        <v>3955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3700</v>
      </c>
      <c r="L286" s="22" t="s">
        <v>4353</v>
      </c>
      <c r="M286" s="22" t="s">
        <v>4408</v>
      </c>
      <c r="N286" s="22" t="str">
        <f t="shared" si="45"/>
        <v>CAT_FNCT</v>
      </c>
      <c r="O286" s="22"/>
      <c r="P286" s="250" t="s">
        <v>3988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3954</v>
      </c>
      <c r="D287" t="s">
        <v>149</v>
      </c>
      <c r="E287" t="s">
        <v>3956</v>
      </c>
      <c r="F287" t="s">
        <v>3956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3700</v>
      </c>
      <c r="L287" s="22" t="s">
        <v>4353</v>
      </c>
      <c r="M287" s="22" t="s">
        <v>4408</v>
      </c>
      <c r="N287" s="22" t="str">
        <f t="shared" si="45"/>
        <v>CAT_FNCT</v>
      </c>
      <c r="O287" s="22"/>
      <c r="P287" s="250" t="s">
        <v>3989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3957</v>
      </c>
      <c r="D288" t="s">
        <v>25</v>
      </c>
      <c r="E288" t="s">
        <v>3958</v>
      </c>
      <c r="F288" t="s">
        <v>3958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3700</v>
      </c>
      <c r="L288" s="22" t="s">
        <v>4353</v>
      </c>
      <c r="M288" s="22" t="s">
        <v>4408</v>
      </c>
      <c r="N288" s="22" t="str">
        <f t="shared" si="45"/>
        <v>CAT_FNCT</v>
      </c>
      <c r="O288" s="22"/>
      <c r="P288" s="250" t="s">
        <v>3990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3957</v>
      </c>
      <c r="D289" t="s">
        <v>149</v>
      </c>
      <c r="E289" t="s">
        <v>3959</v>
      </c>
      <c r="F289" t="s">
        <v>3959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3700</v>
      </c>
      <c r="L289" s="22" t="s">
        <v>4353</v>
      </c>
      <c r="M289" s="22" t="s">
        <v>4408</v>
      </c>
      <c r="N289" s="22" t="str">
        <f t="shared" si="45"/>
        <v>CAT_FNCT</v>
      </c>
      <c r="O289" s="22"/>
      <c r="P289" s="250" t="s">
        <v>3991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3342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3700</v>
      </c>
      <c r="L290" s="22" t="s">
        <v>4353</v>
      </c>
      <c r="M290" s="22" t="s">
        <v>4408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3342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3700</v>
      </c>
      <c r="L291" s="22" t="s">
        <v>4353</v>
      </c>
      <c r="M291" s="22" t="s">
        <v>4408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3343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3700</v>
      </c>
      <c r="L292" s="22" t="s">
        <v>4353</v>
      </c>
      <c r="M292" s="22" t="s">
        <v>4408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3343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3700</v>
      </c>
      <c r="L293" s="22" t="s">
        <v>4353</v>
      </c>
      <c r="M293" s="22" t="s">
        <v>4408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3344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3700</v>
      </c>
      <c r="L294" s="22" t="s">
        <v>4353</v>
      </c>
      <c r="M294" s="22" t="s">
        <v>4408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3344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3700</v>
      </c>
      <c r="L295" s="22" t="s">
        <v>4353</v>
      </c>
      <c r="M295" s="22" t="s">
        <v>4408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3345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3700</v>
      </c>
      <c r="L296" s="22" t="s">
        <v>4353</v>
      </c>
      <c r="M296" s="22" t="s">
        <v>4408</v>
      </c>
      <c r="N296" s="22" t="str">
        <f t="shared" si="45"/>
        <v>CAT_FNCT</v>
      </c>
      <c r="O296" s="22"/>
      <c r="P296" s="248" t="s">
        <v>3819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3582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3596</v>
      </c>
      <c r="L297" s="11" t="s">
        <v>4353</v>
      </c>
      <c r="M297" s="22" t="s">
        <v>4410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3345</v>
      </c>
      <c r="D298" s="18" t="s">
        <v>149</v>
      </c>
      <c r="E298" s="23" t="s">
        <v>237</v>
      </c>
      <c r="F298" s="23" t="s">
        <v>4944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3700</v>
      </c>
      <c r="L298" s="22" t="s">
        <v>4353</v>
      </c>
      <c r="M298" s="22" t="s">
        <v>4408</v>
      </c>
      <c r="N298" s="22" t="str">
        <f t="shared" si="45"/>
        <v>CAT_FNCT</v>
      </c>
      <c r="O298" s="22"/>
      <c r="P298" s="248" t="s">
        <v>3820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3582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3596</v>
      </c>
      <c r="L299" s="11" t="s">
        <v>4353</v>
      </c>
      <c r="M299" s="22" t="s">
        <v>4410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3960</v>
      </c>
      <c r="D300" t="s">
        <v>25</v>
      </c>
      <c r="E300" t="s">
        <v>3961</v>
      </c>
      <c r="F300" t="s">
        <v>3961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3700</v>
      </c>
      <c r="L300" s="22" t="s">
        <v>4353</v>
      </c>
      <c r="M300" s="22" t="s">
        <v>4408</v>
      </c>
      <c r="N300" s="22" t="str">
        <f t="shared" si="45"/>
        <v>CAT_FNCT</v>
      </c>
      <c r="O300" s="22"/>
      <c r="P300" s="250" t="s">
        <v>3992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3960</v>
      </c>
      <c r="D301" t="s">
        <v>149</v>
      </c>
      <c r="E301" t="s">
        <v>3962</v>
      </c>
      <c r="F301" t="s">
        <v>3962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3700</v>
      </c>
      <c r="L301" s="22" t="s">
        <v>4353</v>
      </c>
      <c r="M301" s="22" t="s">
        <v>4408</v>
      </c>
      <c r="N301" s="22" t="str">
        <f t="shared" si="45"/>
        <v>CAT_FNCT</v>
      </c>
      <c r="O301" s="22"/>
      <c r="P301" s="250" t="s">
        <v>3993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3346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3700</v>
      </c>
      <c r="L302" s="22" t="s">
        <v>4353</v>
      </c>
      <c r="M302" s="22" t="s">
        <v>4408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3346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3700</v>
      </c>
      <c r="L303" s="22" t="s">
        <v>4353</v>
      </c>
      <c r="M303" s="22" t="s">
        <v>4408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3347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3700</v>
      </c>
      <c r="L304" s="22" t="s">
        <v>4353</v>
      </c>
      <c r="M304" s="22" t="s">
        <v>4408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3347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3700</v>
      </c>
      <c r="L305" s="22" t="s">
        <v>4353</v>
      </c>
      <c r="M305" s="22" t="s">
        <v>4408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3963</v>
      </c>
      <c r="D306" t="s">
        <v>149</v>
      </c>
      <c r="E306" t="s">
        <v>3964</v>
      </c>
      <c r="F306" t="s">
        <v>3964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3700</v>
      </c>
      <c r="L306" s="22" t="s">
        <v>4353</v>
      </c>
      <c r="M306" s="22" t="s">
        <v>4408</v>
      </c>
      <c r="N306" s="22" t="str">
        <f t="shared" si="45"/>
        <v>CAT_FNCT</v>
      </c>
      <c r="O306" s="22"/>
      <c r="P306" s="250" t="s">
        <v>3994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3963</v>
      </c>
      <c r="D307" t="s">
        <v>25</v>
      </c>
      <c r="E307" t="s">
        <v>3965</v>
      </c>
      <c r="F307" t="s">
        <v>3965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3700</v>
      </c>
      <c r="L307" s="22" t="s">
        <v>4353</v>
      </c>
      <c r="M307" s="22" t="s">
        <v>4408</v>
      </c>
      <c r="N307" s="22" t="str">
        <f t="shared" si="45"/>
        <v>CAT_FNCT</v>
      </c>
      <c r="O307" s="22"/>
      <c r="P307" s="250" t="s">
        <v>3995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3348</v>
      </c>
      <c r="D308" s="18" t="s">
        <v>149</v>
      </c>
      <c r="E308" s="23" t="s">
        <v>157</v>
      </c>
      <c r="F308" s="179" t="s">
        <v>4938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3700</v>
      </c>
      <c r="L308" s="22" t="s">
        <v>4353</v>
      </c>
      <c r="M308" s="22" t="s">
        <v>4408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3582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3596</v>
      </c>
      <c r="L309" s="11" t="s">
        <v>4353</v>
      </c>
      <c r="M309" s="22" t="s">
        <v>4410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3348</v>
      </c>
      <c r="D310" s="18" t="s">
        <v>25</v>
      </c>
      <c r="E310" s="23" t="s">
        <v>290</v>
      </c>
      <c r="F310" s="179" t="s">
        <v>5177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3700</v>
      </c>
      <c r="L310" s="22" t="s">
        <v>4353</v>
      </c>
      <c r="M310" s="22" t="s">
        <v>4408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3582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3596</v>
      </c>
      <c r="L311" s="11" t="s">
        <v>4353</v>
      </c>
      <c r="M311" s="22" t="s">
        <v>4410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3349</v>
      </c>
      <c r="D312" s="18" t="s">
        <v>149</v>
      </c>
      <c r="E312" s="23" t="s">
        <v>158</v>
      </c>
      <c r="F312" s="23" t="s">
        <v>4938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3700</v>
      </c>
      <c r="L312" s="22" t="s">
        <v>4353</v>
      </c>
      <c r="M312" s="22" t="s">
        <v>4408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3582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3596</v>
      </c>
      <c r="L313" s="11" t="s">
        <v>4353</v>
      </c>
      <c r="M313" s="22" t="s">
        <v>4410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3349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3700</v>
      </c>
      <c r="L314" s="22" t="s">
        <v>4353</v>
      </c>
      <c r="M314" s="22" t="s">
        <v>4408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3582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3596</v>
      </c>
      <c r="L315" s="11" t="s">
        <v>4353</v>
      </c>
      <c r="M315" s="22" t="s">
        <v>4410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3350</v>
      </c>
      <c r="D316" s="18" t="s">
        <v>149</v>
      </c>
      <c r="E316" s="23" t="s">
        <v>159</v>
      </c>
      <c r="F316" s="179" t="s">
        <v>4938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3700</v>
      </c>
      <c r="L316" s="22" t="s">
        <v>4353</v>
      </c>
      <c r="M316" s="22" t="s">
        <v>4408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3582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3596</v>
      </c>
      <c r="L317" s="11" t="s">
        <v>4353</v>
      </c>
      <c r="M317" s="22" t="s">
        <v>4410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3582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3596</v>
      </c>
      <c r="L318" s="11" t="s">
        <v>4353</v>
      </c>
      <c r="M318" s="22" t="s">
        <v>4410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3350</v>
      </c>
      <c r="D319" s="18" t="s">
        <v>25</v>
      </c>
      <c r="E319" s="23" t="s">
        <v>331</v>
      </c>
      <c r="F319" s="179" t="s">
        <v>5178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3700</v>
      </c>
      <c r="L319" s="22" t="s">
        <v>4353</v>
      </c>
      <c r="M319" s="22" t="s">
        <v>4408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3582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3596</v>
      </c>
      <c r="L320" s="11" t="s">
        <v>4353</v>
      </c>
      <c r="M320" s="22" t="s">
        <v>4410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3582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3596</v>
      </c>
      <c r="L321" s="11" t="s">
        <v>4353</v>
      </c>
      <c r="M321" s="22" t="s">
        <v>4410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3351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3700</v>
      </c>
      <c r="L322" s="22" t="s">
        <v>4353</v>
      </c>
      <c r="M322" s="22" t="s">
        <v>4408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3941</v>
      </c>
      <c r="D323" s="18" t="s">
        <v>25</v>
      </c>
      <c r="E323" s="39" t="s">
        <v>4484</v>
      </c>
      <c r="F323" s="23" t="s">
        <v>4938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3700</v>
      </c>
      <c r="L323" s="22" t="s">
        <v>4353</v>
      </c>
      <c r="M323" s="22" t="s">
        <v>4408</v>
      </c>
      <c r="N323" s="22" t="str">
        <f t="shared" si="45"/>
        <v>CAT_FNCT</v>
      </c>
      <c r="O323" s="22"/>
      <c r="P323" s="248" t="s">
        <v>3937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3582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3596</v>
      </c>
      <c r="L324" s="11" t="s">
        <v>4353</v>
      </c>
      <c r="M324" s="22" t="s">
        <v>4410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3351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3700</v>
      </c>
      <c r="L325" s="22" t="s">
        <v>4353</v>
      </c>
      <c r="M325" s="22" t="s">
        <v>4408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3941</v>
      </c>
      <c r="D326" s="18" t="s">
        <v>149</v>
      </c>
      <c r="E326" s="39" t="s">
        <v>4485</v>
      </c>
      <c r="F326" s="23" t="s">
        <v>3942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3700</v>
      </c>
      <c r="L326" s="22" t="s">
        <v>4353</v>
      </c>
      <c r="M326" s="22" t="s">
        <v>4408</v>
      </c>
      <c r="N326" s="22" t="str">
        <f t="shared" si="45"/>
        <v>CAT_FNCT</v>
      </c>
      <c r="O326" s="22"/>
      <c r="P326" s="248" t="s">
        <v>3938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3582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3596</v>
      </c>
      <c r="L327" s="11" t="s">
        <v>4353</v>
      </c>
      <c r="M327" s="22" t="s">
        <v>4410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3966</v>
      </c>
      <c r="D328" t="s">
        <v>149</v>
      </c>
      <c r="E328" t="s">
        <v>3967</v>
      </c>
      <c r="F328" t="s">
        <v>4945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3700</v>
      </c>
      <c r="L328" s="22" t="s">
        <v>4353</v>
      </c>
      <c r="M328" s="22" t="s">
        <v>4408</v>
      </c>
      <c r="N328" s="22" t="str">
        <f t="shared" si="45"/>
        <v>CAT_FNCT</v>
      </c>
      <c r="O328" s="22"/>
      <c r="P328" s="250" t="s">
        <v>3996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3582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3596</v>
      </c>
      <c r="L329" s="11" t="s">
        <v>4353</v>
      </c>
      <c r="M329" s="22" t="s">
        <v>4410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3966</v>
      </c>
      <c r="D330" t="s">
        <v>25</v>
      </c>
      <c r="E330" t="s">
        <v>3968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3700</v>
      </c>
      <c r="L330" s="22" t="s">
        <v>4353</v>
      </c>
      <c r="M330" s="22" t="s">
        <v>4408</v>
      </c>
      <c r="N330" s="22" t="str">
        <f t="shared" ref="N330:N392" si="63">IF(AND(C330=C329,D330=D329),"CAT_DUPL","CAT_FNCT")</f>
        <v>CAT_FNCT</v>
      </c>
      <c r="O330" s="22"/>
      <c r="P330" s="250" t="s">
        <v>3997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3582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3596</v>
      </c>
      <c r="L331" s="11" t="s">
        <v>4353</v>
      </c>
      <c r="M331" s="22" t="s">
        <v>4410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3352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3700</v>
      </c>
      <c r="L332" s="22" t="s">
        <v>4353</v>
      </c>
      <c r="M332" s="22" t="s">
        <v>4408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3352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3700</v>
      </c>
      <c r="L333" s="22" t="s">
        <v>4353</v>
      </c>
      <c r="M333" s="22" t="s">
        <v>4408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3353</v>
      </c>
      <c r="D334" s="18" t="s">
        <v>25</v>
      </c>
      <c r="E334" s="23" t="s">
        <v>3244</v>
      </c>
      <c r="F334" s="23" t="s">
        <v>3244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3700</v>
      </c>
      <c r="L334" s="22" t="s">
        <v>4353</v>
      </c>
      <c r="M334" s="22" t="s">
        <v>4408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3353</v>
      </c>
      <c r="D335" s="18" t="s">
        <v>149</v>
      </c>
      <c r="E335" s="23" t="s">
        <v>3245</v>
      </c>
      <c r="F335" s="23" t="s">
        <v>3245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3700</v>
      </c>
      <c r="L335" s="22" t="s">
        <v>4353</v>
      </c>
      <c r="M335" s="22" t="s">
        <v>4408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3354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3700</v>
      </c>
      <c r="L336" s="22" t="s">
        <v>4353</v>
      </c>
      <c r="M336" s="22" t="s">
        <v>4408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3582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3596</v>
      </c>
      <c r="L337" s="11" t="s">
        <v>4353</v>
      </c>
      <c r="M337" s="22" t="s">
        <v>4410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3354</v>
      </c>
      <c r="D338" s="18" t="s">
        <v>149</v>
      </c>
      <c r="E338" s="23" t="s">
        <v>2411</v>
      </c>
      <c r="F338" s="32" t="s">
        <v>4944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3700</v>
      </c>
      <c r="L338" s="22" t="s">
        <v>4353</v>
      </c>
      <c r="M338" s="22" t="s">
        <v>4408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3582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3596</v>
      </c>
      <c r="L339" s="11" t="s">
        <v>4353</v>
      </c>
      <c r="M339" s="22" t="s">
        <v>4410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3969</v>
      </c>
      <c r="D340" t="s">
        <v>25</v>
      </c>
      <c r="E340" t="s">
        <v>3970</v>
      </c>
      <c r="F340" t="s">
        <v>3970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3700</v>
      </c>
      <c r="L340" s="22" t="s">
        <v>4353</v>
      </c>
      <c r="M340" s="22" t="s">
        <v>4408</v>
      </c>
      <c r="N340" s="22" t="str">
        <f t="shared" si="63"/>
        <v>CAT_FNCT</v>
      </c>
      <c r="O340" s="22"/>
      <c r="P340" s="250" t="s">
        <v>3998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3969</v>
      </c>
      <c r="D341" t="s">
        <v>149</v>
      </c>
      <c r="E341" t="s">
        <v>3971</v>
      </c>
      <c r="F341" t="s">
        <v>3971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3700</v>
      </c>
      <c r="L341" s="22" t="s">
        <v>4353</v>
      </c>
      <c r="M341" s="22" t="s">
        <v>4408</v>
      </c>
      <c r="N341" s="22" t="str">
        <f t="shared" si="63"/>
        <v>CAT_FNCT</v>
      </c>
      <c r="O341" s="22"/>
      <c r="P341" s="250" t="s">
        <v>3999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3972</v>
      </c>
      <c r="D342" t="s">
        <v>149</v>
      </c>
      <c r="E342" s="11" t="s">
        <v>4012</v>
      </c>
      <c r="F342" s="11" t="s">
        <v>4012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3700</v>
      </c>
      <c r="L342" s="22" t="s">
        <v>4353</v>
      </c>
      <c r="M342" s="22" t="s">
        <v>4408</v>
      </c>
      <c r="N342" s="22" t="str">
        <f t="shared" si="63"/>
        <v>CAT_FNCT</v>
      </c>
      <c r="O342" s="22"/>
      <c r="P342" s="250" t="s">
        <v>4000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3972</v>
      </c>
      <c r="D343" t="s">
        <v>25</v>
      </c>
      <c r="E343" s="11" t="s">
        <v>4013</v>
      </c>
      <c r="F343" s="11" t="s">
        <v>4013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3700</v>
      </c>
      <c r="L343" s="22" t="s">
        <v>4353</v>
      </c>
      <c r="M343" s="22" t="s">
        <v>4408</v>
      </c>
      <c r="N343" s="22" t="str">
        <f t="shared" si="63"/>
        <v>CAT_FNCT</v>
      </c>
      <c r="O343" s="22"/>
      <c r="P343" s="250" t="s">
        <v>4001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3355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3700</v>
      </c>
      <c r="L344" s="22" t="s">
        <v>4353</v>
      </c>
      <c r="M344" s="22" t="s">
        <v>4408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3355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3700</v>
      </c>
      <c r="L345" s="22" t="s">
        <v>4353</v>
      </c>
      <c r="M345" s="22" t="s">
        <v>4408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3973</v>
      </c>
      <c r="D346" t="s">
        <v>149</v>
      </c>
      <c r="E346" t="s">
        <v>3974</v>
      </c>
      <c r="F346" t="s">
        <v>4946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3700</v>
      </c>
      <c r="L346" s="22" t="s">
        <v>4353</v>
      </c>
      <c r="M346" s="22" t="s">
        <v>4408</v>
      </c>
      <c r="N346" s="22" t="str">
        <f t="shared" si="63"/>
        <v>CAT_FNCT</v>
      </c>
      <c r="O346" s="22"/>
      <c r="P346" s="250" t="s">
        <v>4002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3582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3596</v>
      </c>
      <c r="L347" s="11" t="s">
        <v>4353</v>
      </c>
      <c r="M347" s="22" t="s">
        <v>4410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4441</v>
      </c>
      <c r="D348" t="s">
        <v>25</v>
      </c>
      <c r="E348" t="s">
        <v>4446</v>
      </c>
      <c r="F348" t="s">
        <v>4446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3700</v>
      </c>
      <c r="L348" s="22" t="s">
        <v>4353</v>
      </c>
      <c r="M348" s="22" t="s">
        <v>4408</v>
      </c>
      <c r="N348" s="22" t="str">
        <f t="shared" si="63"/>
        <v>CAT_FNCT</v>
      </c>
      <c r="O348" s="22"/>
      <c r="P348" s="250" t="s">
        <v>4447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3973</v>
      </c>
      <c r="D349" t="s">
        <v>25</v>
      </c>
      <c r="E349" t="s">
        <v>3975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3700</v>
      </c>
      <c r="L349" s="22" t="s">
        <v>4353</v>
      </c>
      <c r="M349" s="22" t="s">
        <v>4408</v>
      </c>
      <c r="N349" s="22" t="str">
        <f t="shared" si="63"/>
        <v>CAT_FNCT</v>
      </c>
      <c r="O349" s="22"/>
      <c r="P349" s="250" t="s">
        <v>4003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3582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3596</v>
      </c>
      <c r="L350" s="11" t="s">
        <v>4353</v>
      </c>
      <c r="M350" s="22" t="s">
        <v>4410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4441</v>
      </c>
      <c r="D351" t="s">
        <v>149</v>
      </c>
      <c r="E351" t="s">
        <v>4445</v>
      </c>
      <c r="F351" t="s">
        <v>4445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3700</v>
      </c>
      <c r="L351" s="22" t="s">
        <v>4353</v>
      </c>
      <c r="M351" s="22" t="s">
        <v>4408</v>
      </c>
      <c r="N351" s="22" t="str">
        <f t="shared" si="63"/>
        <v>CAT_FNCT</v>
      </c>
      <c r="O351" s="22"/>
      <c r="P351" s="250" t="s">
        <v>4448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3356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3700</v>
      </c>
      <c r="L352" s="22" t="s">
        <v>4353</v>
      </c>
      <c r="M352" s="22" t="s">
        <v>4408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3356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3700</v>
      </c>
      <c r="L353" s="22" t="s">
        <v>4353</v>
      </c>
      <c r="M353" s="22" t="s">
        <v>4408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3357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3700</v>
      </c>
      <c r="L354" s="22" t="s">
        <v>4353</v>
      </c>
      <c r="M354" s="22" t="s">
        <v>4408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3357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3700</v>
      </c>
      <c r="L355" s="22" t="s">
        <v>4353</v>
      </c>
      <c r="M355" s="22" t="s">
        <v>4408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3358</v>
      </c>
      <c r="D356" s="18" t="s">
        <v>149</v>
      </c>
      <c r="E356" s="23" t="s">
        <v>239</v>
      </c>
      <c r="F356" s="23" t="s">
        <v>4944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3700</v>
      </c>
      <c r="L356" s="22" t="s">
        <v>4353</v>
      </c>
      <c r="M356" s="22" t="s">
        <v>4408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3582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3596</v>
      </c>
      <c r="L357" s="11" t="s">
        <v>4353</v>
      </c>
      <c r="M357" s="22" t="s">
        <v>4410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3358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3700</v>
      </c>
      <c r="L358" s="22" t="s">
        <v>4353</v>
      </c>
      <c r="M358" s="22" t="s">
        <v>4408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3582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3596</v>
      </c>
      <c r="L359" s="11" t="s">
        <v>4353</v>
      </c>
      <c r="M359" s="22" t="s">
        <v>4410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3359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3700</v>
      </c>
      <c r="L360" s="22" t="s">
        <v>4353</v>
      </c>
      <c r="M360" s="22" t="s">
        <v>4408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3359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3700</v>
      </c>
      <c r="L361" s="22" t="s">
        <v>4353</v>
      </c>
      <c r="M361" s="22" t="s">
        <v>4408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3976</v>
      </c>
      <c r="D362" t="s">
        <v>25</v>
      </c>
      <c r="E362" t="s">
        <v>4486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3700</v>
      </c>
      <c r="L362" s="22" t="s">
        <v>4353</v>
      </c>
      <c r="M362" s="22" t="s">
        <v>4408</v>
      </c>
      <c r="N362" s="22" t="str">
        <f t="shared" si="63"/>
        <v>CAT_FNCT</v>
      </c>
      <c r="O362" s="22"/>
      <c r="P362" s="250" t="s">
        <v>4004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3582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3596</v>
      </c>
      <c r="L363" s="11" t="s">
        <v>4353</v>
      </c>
      <c r="M363" s="22" t="s">
        <v>4410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3943</v>
      </c>
      <c r="D364" t="s">
        <v>149</v>
      </c>
      <c r="E364" t="s">
        <v>3944</v>
      </c>
      <c r="F364" t="s">
        <v>3944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3700</v>
      </c>
      <c r="L364" s="22" t="s">
        <v>4353</v>
      </c>
      <c r="M364" s="22" t="s">
        <v>4408</v>
      </c>
      <c r="N364" s="22" t="str">
        <f t="shared" si="63"/>
        <v>CAT_FNCT</v>
      </c>
      <c r="O364" s="22"/>
      <c r="P364" s="250" t="s">
        <v>3939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3976</v>
      </c>
      <c r="D365" t="s">
        <v>149</v>
      </c>
      <c r="E365" t="s">
        <v>4487</v>
      </c>
      <c r="F365" t="s">
        <v>4945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3700</v>
      </c>
      <c r="L365" s="22" t="s">
        <v>4353</v>
      </c>
      <c r="M365" s="22" t="s">
        <v>4408</v>
      </c>
      <c r="N365" s="22" t="str">
        <f t="shared" si="63"/>
        <v>CAT_FNCT</v>
      </c>
      <c r="O365" s="22"/>
      <c r="P365" s="250" t="s">
        <v>4005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3582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3596</v>
      </c>
      <c r="L366" s="11" t="s">
        <v>4353</v>
      </c>
      <c r="M366" s="22" t="s">
        <v>4410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3943</v>
      </c>
      <c r="D367" t="s">
        <v>25</v>
      </c>
      <c r="E367" t="s">
        <v>3945</v>
      </c>
      <c r="F367" t="s">
        <v>3945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3700</v>
      </c>
      <c r="L367" s="22" t="s">
        <v>4353</v>
      </c>
      <c r="M367" s="22" t="s">
        <v>4408</v>
      </c>
      <c r="N367" s="22" t="str">
        <f t="shared" si="63"/>
        <v>CAT_FNCT</v>
      </c>
      <c r="O367" s="22"/>
      <c r="P367" s="250" t="s">
        <v>3940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3977</v>
      </c>
      <c r="D368" t="s">
        <v>25</v>
      </c>
      <c r="E368" t="s">
        <v>3978</v>
      </c>
      <c r="F368" t="s">
        <v>3978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3700</v>
      </c>
      <c r="L368" s="22" t="s">
        <v>4353</v>
      </c>
      <c r="M368" s="22" t="s">
        <v>4408</v>
      </c>
      <c r="N368" s="22" t="str">
        <f t="shared" si="63"/>
        <v>CAT_FNCT</v>
      </c>
      <c r="O368" s="22"/>
      <c r="P368" s="250" t="s">
        <v>4006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3977</v>
      </c>
      <c r="D369" t="s">
        <v>149</v>
      </c>
      <c r="E369" t="s">
        <v>3979</v>
      </c>
      <c r="F369" t="s">
        <v>3979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3700</v>
      </c>
      <c r="L369" s="22" t="s">
        <v>4353</v>
      </c>
      <c r="M369" s="22" t="s">
        <v>4408</v>
      </c>
      <c r="N369" s="22" t="str">
        <f t="shared" si="63"/>
        <v>CAT_FNCT</v>
      </c>
      <c r="O369" s="22"/>
      <c r="P369" s="250" t="s">
        <v>4007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3360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3700</v>
      </c>
      <c r="L370" s="22" t="s">
        <v>4353</v>
      </c>
      <c r="M370" s="22" t="s">
        <v>4408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3582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3596</v>
      </c>
      <c r="L371" s="11" t="s">
        <v>4353</v>
      </c>
      <c r="M371" s="22" t="s">
        <v>4410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4442</v>
      </c>
      <c r="D372" s="18" t="s">
        <v>25</v>
      </c>
      <c r="E372" s="23" t="s">
        <v>4444</v>
      </c>
      <c r="F372" s="23" t="s">
        <v>4444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3700</v>
      </c>
      <c r="L372" s="22" t="s">
        <v>4353</v>
      </c>
      <c r="M372" s="22" t="s">
        <v>4408</v>
      </c>
      <c r="N372" s="22" t="str">
        <f t="shared" si="63"/>
        <v>CAT_FNCT</v>
      </c>
      <c r="O372" s="22"/>
      <c r="P372" s="248" t="s">
        <v>4449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3360</v>
      </c>
      <c r="D373" s="18" t="s">
        <v>149</v>
      </c>
      <c r="E373" s="23" t="s">
        <v>879</v>
      </c>
      <c r="F373" s="23" t="s">
        <v>4942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3700</v>
      </c>
      <c r="L373" s="22" t="s">
        <v>4353</v>
      </c>
      <c r="M373" s="22" t="s">
        <v>4408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3582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3596</v>
      </c>
      <c r="L374" s="11" t="s">
        <v>4353</v>
      </c>
      <c r="M374" s="22" t="s">
        <v>4410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4442</v>
      </c>
      <c r="D375" s="18" t="s">
        <v>149</v>
      </c>
      <c r="E375" s="23" t="s">
        <v>4443</v>
      </c>
      <c r="F375" s="23" t="s">
        <v>4443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3700</v>
      </c>
      <c r="L375" s="22" t="s">
        <v>4353</v>
      </c>
      <c r="M375" s="22" t="s">
        <v>4408</v>
      </c>
      <c r="N375" s="22" t="str">
        <f t="shared" si="63"/>
        <v>CAT_FNCT</v>
      </c>
      <c r="O375" s="22"/>
      <c r="P375" s="248" t="s">
        <v>4450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3361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3700</v>
      </c>
      <c r="L376" s="22" t="s">
        <v>4353</v>
      </c>
      <c r="M376" s="22" t="s">
        <v>4408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3582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3596</v>
      </c>
      <c r="L377" s="11" t="s">
        <v>4353</v>
      </c>
      <c r="M377" s="22" t="s">
        <v>4410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3361</v>
      </c>
      <c r="D378" s="18" t="s">
        <v>149</v>
      </c>
      <c r="E378" s="177" t="s">
        <v>881</v>
      </c>
      <c r="F378" s="177" t="s">
        <v>4931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3700</v>
      </c>
      <c r="L378" s="22" t="s">
        <v>4353</v>
      </c>
      <c r="M378" s="22" t="s">
        <v>4408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3582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3596</v>
      </c>
      <c r="L379" s="11" t="s">
        <v>4353</v>
      </c>
      <c r="M379" s="22" t="s">
        <v>4410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3582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3596</v>
      </c>
      <c r="L380" s="11" t="s">
        <v>4353</v>
      </c>
      <c r="M380" s="22" t="s">
        <v>4410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3582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3596</v>
      </c>
      <c r="L381" s="11" t="s">
        <v>4353</v>
      </c>
      <c r="M381" s="22" t="s">
        <v>4410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3362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3700</v>
      </c>
      <c r="L382" s="22" t="s">
        <v>4353</v>
      </c>
      <c r="M382" s="22" t="s">
        <v>4408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3362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3700</v>
      </c>
      <c r="L383" s="22" t="s">
        <v>4353</v>
      </c>
      <c r="M383" s="22" t="s">
        <v>4408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3766</v>
      </c>
      <c r="D384" t="s">
        <v>149</v>
      </c>
      <c r="E384" t="s">
        <v>3790</v>
      </c>
      <c r="F384" t="s">
        <v>3790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3700</v>
      </c>
      <c r="L384" s="22" t="s">
        <v>4353</v>
      </c>
      <c r="M384" s="22" t="s">
        <v>4408</v>
      </c>
      <c r="N384" s="22" t="str">
        <f t="shared" si="63"/>
        <v>CAT_FNCT</v>
      </c>
      <c r="O384" s="22"/>
      <c r="P384" s="250" t="s">
        <v>3773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3766</v>
      </c>
      <c r="D385" t="s">
        <v>25</v>
      </c>
      <c r="E385" t="s">
        <v>3791</v>
      </c>
      <c r="F385" t="s">
        <v>3791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3700</v>
      </c>
      <c r="L385" s="22" t="s">
        <v>4353</v>
      </c>
      <c r="M385" s="22" t="s">
        <v>4408</v>
      </c>
      <c r="N385" s="22" t="str">
        <f t="shared" si="63"/>
        <v>CAT_FNCT</v>
      </c>
      <c r="O385" s="22"/>
      <c r="P385" s="250" t="s">
        <v>3774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3767</v>
      </c>
      <c r="D386" t="s">
        <v>25</v>
      </c>
      <c r="E386" t="s">
        <v>3792</v>
      </c>
      <c r="F386" t="s">
        <v>3792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3700</v>
      </c>
      <c r="L386" s="22" t="s">
        <v>4353</v>
      </c>
      <c r="M386" s="22" t="s">
        <v>4408</v>
      </c>
      <c r="N386" s="22" t="str">
        <f t="shared" si="63"/>
        <v>CAT_FNCT</v>
      </c>
      <c r="O386" s="22"/>
      <c r="P386" s="250" t="s">
        <v>3775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3767</v>
      </c>
      <c r="D387" t="s">
        <v>149</v>
      </c>
      <c r="E387" t="s">
        <v>3793</v>
      </c>
      <c r="F387" t="s">
        <v>3793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3700</v>
      </c>
      <c r="L387" s="22" t="s">
        <v>4353</v>
      </c>
      <c r="M387" s="22" t="s">
        <v>4408</v>
      </c>
      <c r="N387" s="22" t="str">
        <f t="shared" si="63"/>
        <v>CAT_FNCT</v>
      </c>
      <c r="O387" s="22"/>
      <c r="P387" s="250" t="s">
        <v>3776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3768</v>
      </c>
      <c r="D388" t="s">
        <v>149</v>
      </c>
      <c r="E388" t="s">
        <v>3794</v>
      </c>
      <c r="F388" t="s">
        <v>3794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3700</v>
      </c>
      <c r="L388" s="22" t="s">
        <v>4353</v>
      </c>
      <c r="M388" s="22" t="s">
        <v>4408</v>
      </c>
      <c r="N388" s="22" t="str">
        <f t="shared" si="63"/>
        <v>CAT_FNCT</v>
      </c>
      <c r="O388" s="22"/>
      <c r="P388" s="250" t="s">
        <v>3777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3768</v>
      </c>
      <c r="D389" t="s">
        <v>25</v>
      </c>
      <c r="E389" t="s">
        <v>3795</v>
      </c>
      <c r="F389" t="s">
        <v>3795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3700</v>
      </c>
      <c r="L389" s="22" t="s">
        <v>4353</v>
      </c>
      <c r="M389" s="22" t="s">
        <v>4408</v>
      </c>
      <c r="N389" s="22" t="str">
        <f t="shared" si="63"/>
        <v>CAT_FNCT</v>
      </c>
      <c r="O389" s="22"/>
      <c r="P389" s="250" t="s">
        <v>3778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3769</v>
      </c>
      <c r="D390" t="s">
        <v>149</v>
      </c>
      <c r="E390" t="s">
        <v>3796</v>
      </c>
      <c r="F390" t="s">
        <v>3796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3700</v>
      </c>
      <c r="L390" s="22" t="s">
        <v>4353</v>
      </c>
      <c r="M390" s="22" t="s">
        <v>4408</v>
      </c>
      <c r="N390" s="22" t="str">
        <f t="shared" si="63"/>
        <v>CAT_FNCT</v>
      </c>
      <c r="O390" s="22"/>
      <c r="P390" s="250" t="s">
        <v>3779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3769</v>
      </c>
      <c r="D391" t="s">
        <v>25</v>
      </c>
      <c r="E391" t="s">
        <v>3797</v>
      </c>
      <c r="F391" t="s">
        <v>3797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3700</v>
      </c>
      <c r="L391" s="22" t="s">
        <v>4353</v>
      </c>
      <c r="M391" s="22" t="s">
        <v>4408</v>
      </c>
      <c r="N391" s="22" t="str">
        <f t="shared" si="63"/>
        <v>CAT_FNCT</v>
      </c>
      <c r="O391" s="22"/>
      <c r="P391" s="250" t="s">
        <v>3780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3770</v>
      </c>
      <c r="D392" t="s">
        <v>149</v>
      </c>
      <c r="E392" t="s">
        <v>3798</v>
      </c>
      <c r="F392" t="s">
        <v>3798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3700</v>
      </c>
      <c r="L392" s="22" t="s">
        <v>4353</v>
      </c>
      <c r="M392" s="22" t="s">
        <v>4408</v>
      </c>
      <c r="N392" s="22" t="str">
        <f t="shared" si="63"/>
        <v>CAT_FNCT</v>
      </c>
      <c r="O392" s="22"/>
      <c r="P392" s="250" t="s">
        <v>3781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3770</v>
      </c>
      <c r="D393" t="s">
        <v>25</v>
      </c>
      <c r="E393" t="s">
        <v>3799</v>
      </c>
      <c r="F393" t="s">
        <v>3799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3700</v>
      </c>
      <c r="L393" s="22" t="s">
        <v>4353</v>
      </c>
      <c r="M393" s="22" t="s">
        <v>4408</v>
      </c>
      <c r="N393" s="22" t="str">
        <f t="shared" ref="N393:N403" si="72">IF(AND(C393=C392,D393=D392),"CAT_DUPL","CAT_FNCT")</f>
        <v>CAT_FNCT</v>
      </c>
      <c r="O393" s="22"/>
      <c r="P393" s="250" t="s">
        <v>3782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3771</v>
      </c>
      <c r="D394" t="s">
        <v>149</v>
      </c>
      <c r="E394" s="11" t="s">
        <v>3861</v>
      </c>
      <c r="F394" s="11" t="s">
        <v>3787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3700</v>
      </c>
      <c r="L394" s="22" t="s">
        <v>4353</v>
      </c>
      <c r="M394" s="22" t="s">
        <v>4408</v>
      </c>
      <c r="N394" s="22" t="str">
        <f t="shared" si="72"/>
        <v>CAT_FNCT</v>
      </c>
      <c r="O394" s="22"/>
      <c r="P394" s="250" t="s">
        <v>3785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3771</v>
      </c>
      <c r="D395" t="s">
        <v>149</v>
      </c>
      <c r="E395" s="11" t="s">
        <v>3861</v>
      </c>
      <c r="F395" s="11" t="s">
        <v>4947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3700</v>
      </c>
      <c r="L395" s="22" t="s">
        <v>4353</v>
      </c>
      <c r="M395" s="22" t="s">
        <v>4408</v>
      </c>
      <c r="N395" s="22" t="str">
        <f t="shared" si="72"/>
        <v>CAT_DUPL</v>
      </c>
      <c r="O395" s="11"/>
      <c r="P395" s="250" t="s">
        <v>3788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3771</v>
      </c>
      <c r="D396" t="s">
        <v>25</v>
      </c>
      <c r="E396" s="201" t="s">
        <v>3862</v>
      </c>
      <c r="F396" s="201" t="s">
        <v>4942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3700</v>
      </c>
      <c r="L396" s="22" t="s">
        <v>4353</v>
      </c>
      <c r="M396" s="22" t="s">
        <v>4408</v>
      </c>
      <c r="N396" s="22" t="str">
        <f t="shared" si="72"/>
        <v>CAT_FNCT</v>
      </c>
      <c r="O396" s="22"/>
      <c r="P396" s="250" t="s">
        <v>3786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3771</v>
      </c>
      <c r="D397" t="s">
        <v>25</v>
      </c>
      <c r="E397" s="201" t="s">
        <v>3862</v>
      </c>
      <c r="F397" s="201" t="s">
        <v>3787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3700</v>
      </c>
      <c r="L397" s="22" t="s">
        <v>4353</v>
      </c>
      <c r="M397" s="22" t="s">
        <v>4408</v>
      </c>
      <c r="N397" s="22" t="str">
        <f t="shared" si="72"/>
        <v>CAT_DUPL</v>
      </c>
      <c r="O397" s="11"/>
      <c r="P397" s="250" t="s">
        <v>3789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3772</v>
      </c>
      <c r="D398" t="s">
        <v>149</v>
      </c>
      <c r="E398" t="s">
        <v>3800</v>
      </c>
      <c r="F398" t="s">
        <v>3800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3700</v>
      </c>
      <c r="L398" s="22" t="s">
        <v>4353</v>
      </c>
      <c r="M398" s="22" t="s">
        <v>4408</v>
      </c>
      <c r="N398" s="22" t="str">
        <f t="shared" si="72"/>
        <v>CAT_FNCT</v>
      </c>
      <c r="O398" s="22"/>
      <c r="P398" s="250" t="s">
        <v>3783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3772</v>
      </c>
      <c r="D399" t="s">
        <v>25</v>
      </c>
      <c r="E399" t="s">
        <v>3801</v>
      </c>
      <c r="F399" t="s">
        <v>3801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3700</v>
      </c>
      <c r="L399" s="22" t="s">
        <v>4353</v>
      </c>
      <c r="M399" s="22" t="s">
        <v>4408</v>
      </c>
      <c r="N399" s="22" t="str">
        <f t="shared" si="72"/>
        <v>CAT_FNCT</v>
      </c>
      <c r="O399" s="22"/>
      <c r="P399" s="250" t="s">
        <v>3784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4952</v>
      </c>
      <c r="D400" s="18" t="s">
        <v>25</v>
      </c>
      <c r="E400" s="23" t="s">
        <v>4950</v>
      </c>
      <c r="F400" s="23" t="s">
        <v>4950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3700</v>
      </c>
      <c r="L400" s="22" t="s">
        <v>4353</v>
      </c>
      <c r="M400" s="22" t="s">
        <v>4408</v>
      </c>
      <c r="N400" s="22" t="str">
        <f t="shared" si="72"/>
        <v>CAT_FNCT</v>
      </c>
      <c r="O400" s="22"/>
      <c r="P400" s="248" t="s">
        <v>4948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4952</v>
      </c>
      <c r="D401" s="18" t="s">
        <v>149</v>
      </c>
      <c r="E401" s="23" t="s">
        <v>4951</v>
      </c>
      <c r="F401" s="23" t="s">
        <v>4951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3700</v>
      </c>
      <c r="L401" s="22" t="s">
        <v>4353</v>
      </c>
      <c r="M401" s="22" t="s">
        <v>4408</v>
      </c>
      <c r="N401" s="22" t="str">
        <f t="shared" si="72"/>
        <v>CAT_FNCT</v>
      </c>
      <c r="O401" s="22"/>
      <c r="P401" s="248" t="s">
        <v>4949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4955</v>
      </c>
      <c r="D402" s="18" t="s">
        <v>25</v>
      </c>
      <c r="E402" s="23" t="s">
        <v>5157</v>
      </c>
      <c r="F402" s="23" t="s">
        <v>4954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3700</v>
      </c>
      <c r="L402" s="22" t="s">
        <v>4353</v>
      </c>
      <c r="M402" s="22" t="s">
        <v>4408</v>
      </c>
      <c r="N402" s="22" t="str">
        <f t="shared" si="72"/>
        <v>CAT_FNCT</v>
      </c>
      <c r="O402" s="22"/>
      <c r="P402" s="248" t="s">
        <v>4956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4955</v>
      </c>
      <c r="D403" s="18" t="s">
        <v>149</v>
      </c>
      <c r="E403" s="23" t="s">
        <v>5145</v>
      </c>
      <c r="F403" s="23" t="s">
        <v>4953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3700</v>
      </c>
      <c r="L403" s="22" t="s">
        <v>4353</v>
      </c>
      <c r="M403" s="22" t="s">
        <v>4408</v>
      </c>
      <c r="N403" s="22" t="str">
        <f t="shared" si="72"/>
        <v>CAT_FNCT</v>
      </c>
      <c r="O403" s="22"/>
      <c r="P403" s="248" t="s">
        <v>4957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3582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3596</v>
      </c>
      <c r="L404" s="11" t="s">
        <v>4353</v>
      </c>
      <c r="M404" s="22" t="s">
        <v>4410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3582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3596</v>
      </c>
      <c r="L405" s="11" t="s">
        <v>4353</v>
      </c>
      <c r="M405" s="22" t="s">
        <v>4410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3582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3596</v>
      </c>
      <c r="L406" s="11" t="s">
        <v>4353</v>
      </c>
      <c r="M406" s="22" t="s">
        <v>4410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3582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3596</v>
      </c>
      <c r="L407" s="11" t="s">
        <v>4353</v>
      </c>
      <c r="M407" s="22" t="s">
        <v>4410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3817</v>
      </c>
      <c r="D410" s="18" t="s">
        <v>2643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3363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3700</v>
      </c>
      <c r="L411" s="22" t="s">
        <v>4353</v>
      </c>
      <c r="M411" s="22" t="s">
        <v>4415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3364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3700</v>
      </c>
      <c r="L412" s="22" t="s">
        <v>4353</v>
      </c>
      <c r="M412" s="22" t="s">
        <v>4415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3365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3700</v>
      </c>
      <c r="L413" s="22" t="s">
        <v>4353</v>
      </c>
      <c r="M413" s="22" t="s">
        <v>4415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3366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3700</v>
      </c>
      <c r="L414" s="22" t="s">
        <v>4353</v>
      </c>
      <c r="M414" s="22" t="s">
        <v>4415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3367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3700</v>
      </c>
      <c r="L415" s="22" t="s">
        <v>4353</v>
      </c>
      <c r="M415" s="22" t="s">
        <v>4415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3368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3700</v>
      </c>
      <c r="L416" s="22" t="s">
        <v>4353</v>
      </c>
      <c r="M416" s="22" t="s">
        <v>4415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3373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3700</v>
      </c>
      <c r="L417" s="22" t="s">
        <v>4353</v>
      </c>
      <c r="M417" s="22" t="s">
        <v>4408</v>
      </c>
      <c r="N417" s="22" t="s">
        <v>2134</v>
      </c>
      <c r="O417" s="22"/>
      <c r="P417" s="248" t="s">
        <v>3053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2506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3374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3700</v>
      </c>
      <c r="L418" s="22" t="s">
        <v>4353</v>
      </c>
      <c r="M418" s="22" t="s">
        <v>4408</v>
      </c>
      <c r="N418" s="22" t="s">
        <v>2134</v>
      </c>
      <c r="O418" s="22"/>
      <c r="P418" s="248" t="s">
        <v>3054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2506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3375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3700</v>
      </c>
      <c r="L419" s="22" t="s">
        <v>4353</v>
      </c>
      <c r="M419" s="22" t="s">
        <v>4408</v>
      </c>
      <c r="N419" s="22" t="s">
        <v>2134</v>
      </c>
      <c r="O419" s="22"/>
      <c r="P419" s="248" t="s">
        <v>3055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2506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3376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3700</v>
      </c>
      <c r="L420" s="22" t="s">
        <v>4353</v>
      </c>
      <c r="M420" s="22" t="s">
        <v>4409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3377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3700</v>
      </c>
      <c r="L421" s="22" t="s">
        <v>4353</v>
      </c>
      <c r="M421" s="22" t="s">
        <v>4409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3378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3700</v>
      </c>
      <c r="L422" s="22" t="s">
        <v>4353</v>
      </c>
      <c r="M422" s="22" t="s">
        <v>4409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3379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3700</v>
      </c>
      <c r="L423" s="22" t="s">
        <v>4353</v>
      </c>
      <c r="M423" s="22" t="s">
        <v>4409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3380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3700</v>
      </c>
      <c r="L424" s="22" t="s">
        <v>4353</v>
      </c>
      <c r="M424" s="22" t="s">
        <v>4409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3381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3700</v>
      </c>
      <c r="L425" s="22" t="s">
        <v>4353</v>
      </c>
      <c r="M425" s="22" t="s">
        <v>4409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2506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3382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3700</v>
      </c>
      <c r="L426" s="22" t="s">
        <v>4353</v>
      </c>
      <c r="M426" s="22" t="s">
        <v>4409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2506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3383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3700</v>
      </c>
      <c r="L427" s="22" t="s">
        <v>4353</v>
      </c>
      <c r="M427" s="22" t="s">
        <v>4409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2506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3384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3700</v>
      </c>
      <c r="L428" s="22" t="s">
        <v>4353</v>
      </c>
      <c r="M428" s="22" t="s">
        <v>4409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2506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3385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3700</v>
      </c>
      <c r="L429" s="22" t="s">
        <v>4353</v>
      </c>
      <c r="M429" s="22" t="s">
        <v>4409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2506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3386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3700</v>
      </c>
      <c r="L430" s="22" t="s">
        <v>4353</v>
      </c>
      <c r="M430" s="22" t="s">
        <v>4409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2506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3387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3700</v>
      </c>
      <c r="L431" s="22" t="s">
        <v>4353</v>
      </c>
      <c r="M431" s="22" t="s">
        <v>4409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3388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3700</v>
      </c>
      <c r="L432" s="22" t="s">
        <v>4353</v>
      </c>
      <c r="M432" s="22" t="s">
        <v>4408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3389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3700</v>
      </c>
      <c r="L433" s="22" t="s">
        <v>4353</v>
      </c>
      <c r="M433" s="22" t="s">
        <v>4408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3390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3700</v>
      </c>
      <c r="L434" s="22" t="s">
        <v>4353</v>
      </c>
      <c r="M434" s="22" t="s">
        <v>4409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3391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3700</v>
      </c>
      <c r="L435" s="22" t="s">
        <v>4353</v>
      </c>
      <c r="M435" s="22" t="s">
        <v>4409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3392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3700</v>
      </c>
      <c r="L436" s="22" t="s">
        <v>4353</v>
      </c>
      <c r="M436" s="22" t="s">
        <v>4408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3393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3700</v>
      </c>
      <c r="L437" s="22" t="s">
        <v>4353</v>
      </c>
      <c r="M437" s="22" t="s">
        <v>4408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2506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3394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3700</v>
      </c>
      <c r="L438" s="22" t="s">
        <v>4353</v>
      </c>
      <c r="M438" s="22" t="s">
        <v>4409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2505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3395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3700</v>
      </c>
      <c r="L439" s="22" t="s">
        <v>4353</v>
      </c>
      <c r="M439" s="22" t="s">
        <v>4409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2505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3582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3596</v>
      </c>
      <c r="L440" s="11" t="s">
        <v>4353</v>
      </c>
      <c r="M440" s="22" t="s">
        <v>4410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3582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3596</v>
      </c>
      <c r="L441" s="11" t="s">
        <v>4353</v>
      </c>
      <c r="M441" s="22" t="s">
        <v>4410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3582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3596</v>
      </c>
      <c r="L442" s="11" t="s">
        <v>4353</v>
      </c>
      <c r="M442" s="22" t="s">
        <v>4410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3582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3596</v>
      </c>
      <c r="L443" s="11" t="s">
        <v>4353</v>
      </c>
      <c r="M443" s="22" t="s">
        <v>4410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3582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3596</v>
      </c>
      <c r="L444" s="11" t="s">
        <v>4353</v>
      </c>
      <c r="M444" s="22" t="s">
        <v>4410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3582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3596</v>
      </c>
      <c r="L445" s="11" t="s">
        <v>4353</v>
      </c>
      <c r="M445" s="22" t="s">
        <v>4410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3582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3596</v>
      </c>
      <c r="L446" s="11" t="s">
        <v>4353</v>
      </c>
      <c r="M446" s="22" t="s">
        <v>4410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3582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3596</v>
      </c>
      <c r="L447" s="11" t="s">
        <v>4353</v>
      </c>
      <c r="M447" s="22" t="s">
        <v>4410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2533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3396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3700</v>
      </c>
      <c r="L451" s="22" t="s">
        <v>4353</v>
      </c>
      <c r="M451" s="22" t="s">
        <v>4408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2510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3396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3700</v>
      </c>
      <c r="L452" s="22" t="s">
        <v>4353</v>
      </c>
      <c r="M452" s="22" t="s">
        <v>4408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3397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3700</v>
      </c>
      <c r="L453" s="22" t="s">
        <v>4353</v>
      </c>
      <c r="M453" s="22" t="s">
        <v>4408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2510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3397</v>
      </c>
      <c r="D454" s="13" t="s">
        <v>4060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3700</v>
      </c>
      <c r="L454" s="22" t="s">
        <v>4353</v>
      </c>
      <c r="M454" s="22" t="s">
        <v>4408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2510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3397</v>
      </c>
      <c r="D455" s="13" t="s">
        <v>4061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3700</v>
      </c>
      <c r="L455" s="22" t="s">
        <v>4353</v>
      </c>
      <c r="M455" s="22" t="s">
        <v>4408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2510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3397</v>
      </c>
      <c r="D456" s="13" t="s">
        <v>4062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3700</v>
      </c>
      <c r="L456" s="22" t="s">
        <v>4353</v>
      </c>
      <c r="M456" s="22" t="s">
        <v>4408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2510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3397</v>
      </c>
      <c r="D457" s="13" t="s">
        <v>4063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3700</v>
      </c>
      <c r="L457" s="22" t="s">
        <v>4353</v>
      </c>
      <c r="M457" s="22" t="s">
        <v>4408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2510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3397</v>
      </c>
      <c r="D458" s="13" t="s">
        <v>4064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3700</v>
      </c>
      <c r="L458" s="22" t="s">
        <v>4353</v>
      </c>
      <c r="M458" s="22" t="s">
        <v>4408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2510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3397</v>
      </c>
      <c r="D459" s="13" t="s">
        <v>4065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3700</v>
      </c>
      <c r="L459" s="22" t="s">
        <v>4353</v>
      </c>
      <c r="M459" s="22" t="s">
        <v>4408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2510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3397</v>
      </c>
      <c r="D460" s="13" t="s">
        <v>4066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3700</v>
      </c>
      <c r="L460" s="22" t="s">
        <v>4353</v>
      </c>
      <c r="M460" s="22" t="s">
        <v>4408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2510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3397</v>
      </c>
      <c r="D461" s="13" t="s">
        <v>4067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3700</v>
      </c>
      <c r="L461" s="22" t="s">
        <v>4353</v>
      </c>
      <c r="M461" s="22" t="s">
        <v>4408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2510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3397</v>
      </c>
      <c r="D462" s="13" t="s">
        <v>4068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3700</v>
      </c>
      <c r="L462" s="22" t="s">
        <v>4353</v>
      </c>
      <c r="M462" s="22" t="s">
        <v>4408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2510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3397</v>
      </c>
      <c r="D463" s="13" t="s">
        <v>4069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3700</v>
      </c>
      <c r="L463" s="22" t="s">
        <v>4353</v>
      </c>
      <c r="M463" s="22" t="s">
        <v>4408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2510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3397</v>
      </c>
      <c r="D464" s="13" t="s">
        <v>4070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3700</v>
      </c>
      <c r="L464" s="22" t="s">
        <v>4353</v>
      </c>
      <c r="M464" s="22" t="s">
        <v>4408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2510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3397</v>
      </c>
      <c r="D465" s="13" t="s">
        <v>4071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3700</v>
      </c>
      <c r="L465" s="22" t="s">
        <v>4353</v>
      </c>
      <c r="M465" s="22" t="s">
        <v>4408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2510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3397</v>
      </c>
      <c r="D466" s="13" t="s">
        <v>4072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3700</v>
      </c>
      <c r="L466" s="22" t="s">
        <v>4353</v>
      </c>
      <c r="M466" s="22" t="s">
        <v>4408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2510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3397</v>
      </c>
      <c r="D467" s="123" t="s">
        <v>4073</v>
      </c>
      <c r="E467" s="39" t="s">
        <v>4082</v>
      </c>
      <c r="F467" s="39" t="s">
        <v>4082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3700</v>
      </c>
      <c r="L467" s="22" t="s">
        <v>4353</v>
      </c>
      <c r="M467" s="22" t="s">
        <v>4408</v>
      </c>
      <c r="N467" s="22" t="s">
        <v>2134</v>
      </c>
      <c r="O467" s="22"/>
      <c r="P467" s="251" t="s">
        <v>4083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2510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3397</v>
      </c>
      <c r="D468" s="13" t="s">
        <v>4059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3700</v>
      </c>
      <c r="L468" s="22" t="s">
        <v>4353</v>
      </c>
      <c r="M468" s="22" t="s">
        <v>4408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2510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3397</v>
      </c>
      <c r="D469" s="13" t="s">
        <v>4074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3700</v>
      </c>
      <c r="L469" s="22" t="s">
        <v>4353</v>
      </c>
      <c r="M469" s="22" t="s">
        <v>4408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2510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3397</v>
      </c>
      <c r="D470" s="13" t="s">
        <v>4075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3700</v>
      </c>
      <c r="L470" s="22" t="s">
        <v>4353</v>
      </c>
      <c r="M470" s="22" t="s">
        <v>4408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2510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3397</v>
      </c>
      <c r="D471" s="13" t="s">
        <v>4076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3700</v>
      </c>
      <c r="L471" s="22" t="s">
        <v>4353</v>
      </c>
      <c r="M471" s="22" t="s">
        <v>4408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2510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3397</v>
      </c>
      <c r="D472" s="13" t="s">
        <v>4077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3700</v>
      </c>
      <c r="L472" s="22" t="s">
        <v>4353</v>
      </c>
      <c r="M472" s="22" t="s">
        <v>4408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2510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3397</v>
      </c>
      <c r="D473" s="13" t="s">
        <v>4078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3700</v>
      </c>
      <c r="L473" s="22" t="s">
        <v>4353</v>
      </c>
      <c r="M473" s="22" t="s">
        <v>4408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2510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3397</v>
      </c>
      <c r="D474" s="13" t="s">
        <v>4079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3700</v>
      </c>
      <c r="L474" s="22" t="s">
        <v>4353</v>
      </c>
      <c r="M474" s="22" t="s">
        <v>4408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2510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3397</v>
      </c>
      <c r="D475" s="13" t="s">
        <v>4080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3700</v>
      </c>
      <c r="L475" s="22" t="s">
        <v>4353</v>
      </c>
      <c r="M475" s="22" t="s">
        <v>4408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2510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3397</v>
      </c>
      <c r="D476" s="13" t="s">
        <v>4081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3700</v>
      </c>
      <c r="L476" s="22" t="s">
        <v>4353</v>
      </c>
      <c r="M476" s="22" t="s">
        <v>4408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2510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3582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3596</v>
      </c>
      <c r="L477" s="11" t="s">
        <v>4353</v>
      </c>
      <c r="M477" s="22" t="s">
        <v>4410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3582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3596</v>
      </c>
      <c r="L478" s="11" t="s">
        <v>4353</v>
      </c>
      <c r="M478" s="22" t="s">
        <v>4410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3582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3596</v>
      </c>
      <c r="L479" s="11" t="s">
        <v>4353</v>
      </c>
      <c r="M479" s="22" t="s">
        <v>4410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3582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3596</v>
      </c>
      <c r="L480" s="11" t="s">
        <v>4353</v>
      </c>
      <c r="M480" s="22" t="s">
        <v>4410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2532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3398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3596</v>
      </c>
      <c r="L484" s="22" t="s">
        <v>4353</v>
      </c>
      <c r="M484" s="22" t="s">
        <v>4410</v>
      </c>
      <c r="N484" s="22" t="s">
        <v>2134</v>
      </c>
      <c r="O484" s="20" t="s">
        <v>3705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3398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3596</v>
      </c>
      <c r="L485" s="22" t="s">
        <v>4353</v>
      </c>
      <c r="M485" s="22" t="s">
        <v>4410</v>
      </c>
      <c r="N485" s="22" t="s">
        <v>2134</v>
      </c>
      <c r="O485" s="20" t="s">
        <v>3704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3398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3596</v>
      </c>
      <c r="L486" s="22" t="s">
        <v>4353</v>
      </c>
      <c r="M486" s="22" t="s">
        <v>4410</v>
      </c>
      <c r="N486" s="22" t="s">
        <v>2134</v>
      </c>
      <c r="O486" s="20" t="s">
        <v>2644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3398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3596</v>
      </c>
      <c r="L487" s="22" t="s">
        <v>4353</v>
      </c>
      <c r="M487" s="22" t="s">
        <v>4410</v>
      </c>
      <c r="N487" s="22" t="s">
        <v>2134</v>
      </c>
      <c r="O487" s="20" t="s">
        <v>2645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3398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3596</v>
      </c>
      <c r="L488" s="22" t="s">
        <v>4353</v>
      </c>
      <c r="M488" s="22" t="s">
        <v>4410</v>
      </c>
      <c r="N488" s="22" t="s">
        <v>2134</v>
      </c>
      <c r="O488" s="20" t="s">
        <v>2646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3398</v>
      </c>
      <c r="D489" s="18" t="s">
        <v>2257</v>
      </c>
      <c r="E489" s="43" t="s">
        <v>5546</v>
      </c>
      <c r="F489" s="43" t="s">
        <v>5546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3596</v>
      </c>
      <c r="L489" s="22" t="s">
        <v>4353</v>
      </c>
      <c r="M489" s="22" t="s">
        <v>4410</v>
      </c>
      <c r="N489" s="22" t="s">
        <v>2134</v>
      </c>
      <c r="O489" s="20" t="s">
        <v>2647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3398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3596</v>
      </c>
      <c r="L490" s="22" t="s">
        <v>4353</v>
      </c>
      <c r="M490" s="22" t="s">
        <v>4410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3398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3596</v>
      </c>
      <c r="L491" s="22" t="s">
        <v>4353</v>
      </c>
      <c r="M491" s="22" t="s">
        <v>4410</v>
      </c>
      <c r="N491" s="22" t="s">
        <v>2134</v>
      </c>
      <c r="O491" s="20" t="s">
        <v>2648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3398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3596</v>
      </c>
      <c r="L492" s="22" t="s">
        <v>4353</v>
      </c>
      <c r="M492" s="22" t="s">
        <v>4410</v>
      </c>
      <c r="N492" s="22" t="s">
        <v>2134</v>
      </c>
      <c r="O492" s="20" t="s">
        <v>2649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3398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3596</v>
      </c>
      <c r="L493" s="22" t="s">
        <v>4353</v>
      </c>
      <c r="M493" s="22" t="s">
        <v>4410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3398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3596</v>
      </c>
      <c r="L494" s="22" t="s">
        <v>4353</v>
      </c>
      <c r="M494" s="22" t="s">
        <v>4410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3398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3596</v>
      </c>
      <c r="L495" s="22" t="s">
        <v>4353</v>
      </c>
      <c r="M495" s="22" t="s">
        <v>4410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3398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3596</v>
      </c>
      <c r="L496" s="22" t="s">
        <v>4353</v>
      </c>
      <c r="M496" s="22" t="s">
        <v>4410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3398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3596</v>
      </c>
      <c r="L497" s="22" t="s">
        <v>4353</v>
      </c>
      <c r="M497" s="22" t="s">
        <v>4410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3398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3596</v>
      </c>
      <c r="L498" s="22" t="s">
        <v>4353</v>
      </c>
      <c r="M498" s="22" t="s">
        <v>4410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3398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3596</v>
      </c>
      <c r="L499" s="22" t="s">
        <v>4353</v>
      </c>
      <c r="M499" s="22" t="s">
        <v>4410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3398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3596</v>
      </c>
      <c r="L500" s="22" t="s">
        <v>4353</v>
      </c>
      <c r="M500" s="22" t="s">
        <v>4410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3398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3596</v>
      </c>
      <c r="L501" s="22" t="s">
        <v>4353</v>
      </c>
      <c r="M501" s="22" t="s">
        <v>4410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3398</v>
      </c>
      <c r="D502" s="18" t="s">
        <v>4438</v>
      </c>
      <c r="E502" s="29" t="s">
        <v>4439</v>
      </c>
      <c r="F502" s="29" t="s">
        <v>4439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3596</v>
      </c>
      <c r="L502" s="22" t="s">
        <v>4353</v>
      </c>
      <c r="M502" s="22" t="s">
        <v>4410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3398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3596</v>
      </c>
      <c r="L503" s="22" t="s">
        <v>4353</v>
      </c>
      <c r="M503" s="22" t="s">
        <v>4410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3398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3596</v>
      </c>
      <c r="L504" s="22" t="s">
        <v>4353</v>
      </c>
      <c r="M504" s="22" t="s">
        <v>4410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3398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3596</v>
      </c>
      <c r="L505" s="22" t="s">
        <v>4353</v>
      </c>
      <c r="M505" s="22" t="s">
        <v>4410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3398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3596</v>
      </c>
      <c r="L506" s="22" t="s">
        <v>4353</v>
      </c>
      <c r="M506" s="22" t="s">
        <v>4410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3398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3596</v>
      </c>
      <c r="L507" s="22" t="s">
        <v>4353</v>
      </c>
      <c r="M507" s="22" t="s">
        <v>4410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3398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3596</v>
      </c>
      <c r="L508" s="22" t="s">
        <v>4353</v>
      </c>
      <c r="M508" s="22" t="s">
        <v>4410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3398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3596</v>
      </c>
      <c r="L509" s="22" t="s">
        <v>4353</v>
      </c>
      <c r="M509" s="22" t="s">
        <v>4410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3582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3596</v>
      </c>
      <c r="L510" s="11" t="s">
        <v>4353</v>
      </c>
      <c r="M510" s="22" t="s">
        <v>4410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3398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3596</v>
      </c>
      <c r="L511" s="22" t="s">
        <v>4353</v>
      </c>
      <c r="M511" s="22" t="s">
        <v>4410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3398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3596</v>
      </c>
      <c r="L512" s="22" t="s">
        <v>4353</v>
      </c>
      <c r="M512" s="22" t="s">
        <v>4410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3398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3596</v>
      </c>
      <c r="L513" s="22" t="s">
        <v>4353</v>
      </c>
      <c r="M513" s="22" t="s">
        <v>4410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3398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3596</v>
      </c>
      <c r="L514" s="22" t="s">
        <v>4353</v>
      </c>
      <c r="M514" s="22" t="s">
        <v>4410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3398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3596</v>
      </c>
      <c r="L515" s="22" t="s">
        <v>4353</v>
      </c>
      <c r="M515" s="22" t="s">
        <v>4410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3398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3596</v>
      </c>
      <c r="L516" s="22" t="s">
        <v>4353</v>
      </c>
      <c r="M516" s="22" t="s">
        <v>4410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3398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3596</v>
      </c>
      <c r="L517" s="22" t="s">
        <v>4353</v>
      </c>
      <c r="M517" s="22" t="s">
        <v>4410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3398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3596</v>
      </c>
      <c r="L518" s="22" t="s">
        <v>4353</v>
      </c>
      <c r="M518" s="22" t="s">
        <v>4410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3398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3596</v>
      </c>
      <c r="L519" s="22" t="s">
        <v>4353</v>
      </c>
      <c r="M519" s="22" t="s">
        <v>4410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3398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3596</v>
      </c>
      <c r="L520" s="22" t="s">
        <v>4353</v>
      </c>
      <c r="M520" s="22" t="s">
        <v>4410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3398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3596</v>
      </c>
      <c r="L521" s="22" t="s">
        <v>4353</v>
      </c>
      <c r="M521" s="22" t="s">
        <v>4410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3398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3596</v>
      </c>
      <c r="L522" s="22" t="s">
        <v>4353</v>
      </c>
      <c r="M522" s="22" t="s">
        <v>4410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3398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3596</v>
      </c>
      <c r="L523" s="22" t="s">
        <v>4353</v>
      </c>
      <c r="M523" s="22" t="s">
        <v>4410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3398</v>
      </c>
      <c r="D524" s="18" t="s">
        <v>2494</v>
      </c>
      <c r="E524" s="29" t="s">
        <v>2495</v>
      </c>
      <c r="F524" s="29" t="s">
        <v>2495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3596</v>
      </c>
      <c r="L524" s="22" t="s">
        <v>4353</v>
      </c>
      <c r="M524" s="22" t="s">
        <v>4410</v>
      </c>
      <c r="N524" s="22" t="s">
        <v>2134</v>
      </c>
      <c r="O524" s="20"/>
      <c r="P524" s="248" t="s">
        <v>2496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3398</v>
      </c>
      <c r="D525" s="18" t="s">
        <v>4330</v>
      </c>
      <c r="E525" s="29" t="s">
        <v>4331</v>
      </c>
      <c r="F525" s="29" t="s">
        <v>4331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3596</v>
      </c>
      <c r="L525" s="22" t="s">
        <v>4353</v>
      </c>
      <c r="M525" s="22" t="s">
        <v>4410</v>
      </c>
      <c r="N525" s="22" t="s">
        <v>2134</v>
      </c>
      <c r="O525" s="20"/>
      <c r="P525" s="248" t="s">
        <v>4339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3398</v>
      </c>
      <c r="D526" s="18" t="s">
        <v>4477</v>
      </c>
      <c r="E526" s="29" t="s">
        <v>4478</v>
      </c>
      <c r="F526" s="29" t="s">
        <v>4478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3596</v>
      </c>
      <c r="L526" s="22" t="s">
        <v>4353</v>
      </c>
      <c r="M526" s="22" t="s">
        <v>4410</v>
      </c>
      <c r="N526" s="22" t="s">
        <v>2134</v>
      </c>
      <c r="O526" s="20"/>
      <c r="P526" s="248" t="s">
        <v>4479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3398</v>
      </c>
      <c r="D527" s="18" t="s">
        <v>5180</v>
      </c>
      <c r="E527" s="29" t="s">
        <v>5179</v>
      </c>
      <c r="F527" s="29" t="s">
        <v>5179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3596</v>
      </c>
      <c r="L527" s="22" t="s">
        <v>4353</v>
      </c>
      <c r="M527" s="22" t="s">
        <v>4410</v>
      </c>
      <c r="N527" s="22" t="s">
        <v>2134</v>
      </c>
      <c r="O527" s="20"/>
      <c r="P527" s="248" t="s">
        <v>5182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54" t="s">
        <v>3582</v>
      </c>
      <c r="D528" s="54" t="s">
        <v>7</v>
      </c>
      <c r="E528" s="72" t="str">
        <f t="shared" ref="E528:E547" si="91">CHAR(34)&amp;IF(B528&lt;10,"000",IF(B528&lt;100,"00",IF(B528&lt;1000,"0","")))&amp;$B528&amp;CHAR(34)</f>
        <v>"0507"</v>
      </c>
      <c r="F528" s="55" t="str">
        <f t="shared" ref="F528:F547" si="92">E528</f>
        <v>"0507"</v>
      </c>
      <c r="G528" s="100">
        <v>0</v>
      </c>
      <c r="H528" s="100">
        <v>0</v>
      </c>
      <c r="I528" s="95" t="s">
        <v>28</v>
      </c>
      <c r="J528" s="23" t="s">
        <v>1333</v>
      </c>
      <c r="K528" s="57" t="s">
        <v>3596</v>
      </c>
      <c r="L528" s="11" t="s">
        <v>4353</v>
      </c>
      <c r="M528" s="22" t="s">
        <v>4410</v>
      </c>
      <c r="N528" s="22" t="s">
        <v>2134</v>
      </c>
      <c r="O528" s="11"/>
      <c r="P528" s="248" t="str">
        <f t="shared" ref="P528:P547" si="93">"ITM_"&amp;IF(B528&lt;10,"000",IF(B528&lt;100,"00",IF(B528&lt;1000,"0","")))&amp;$B528</f>
        <v>ITM_0507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54" t="s">
        <v>3582</v>
      </c>
      <c r="D529" s="54" t="s">
        <v>7</v>
      </c>
      <c r="E529" s="72" t="str">
        <f t="shared" si="91"/>
        <v>"0508"</v>
      </c>
      <c r="F529" s="55" t="str">
        <f t="shared" si="92"/>
        <v>"0508"</v>
      </c>
      <c r="G529" s="100">
        <v>0</v>
      </c>
      <c r="H529" s="100">
        <v>0</v>
      </c>
      <c r="I529" s="95" t="s">
        <v>28</v>
      </c>
      <c r="J529" s="23" t="s">
        <v>1333</v>
      </c>
      <c r="K529" s="57" t="s">
        <v>3596</v>
      </c>
      <c r="L529" s="11" t="s">
        <v>4353</v>
      </c>
      <c r="M529" s="22" t="s">
        <v>4410</v>
      </c>
      <c r="N529" s="22" t="s">
        <v>2134</v>
      </c>
      <c r="O529" s="11"/>
      <c r="P529" s="248" t="str">
        <f t="shared" si="93"/>
        <v>ITM_0508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54" t="s">
        <v>3582</v>
      </c>
      <c r="D530" s="54" t="s">
        <v>7</v>
      </c>
      <c r="E530" s="72" t="str">
        <f t="shared" si="91"/>
        <v>"0509"</v>
      </c>
      <c r="F530" s="55" t="str">
        <f t="shared" si="92"/>
        <v>"0509"</v>
      </c>
      <c r="G530" s="100">
        <v>0</v>
      </c>
      <c r="H530" s="100">
        <v>0</v>
      </c>
      <c r="I530" s="95" t="s">
        <v>28</v>
      </c>
      <c r="J530" s="23" t="s">
        <v>1333</v>
      </c>
      <c r="K530" s="57" t="s">
        <v>3596</v>
      </c>
      <c r="L530" s="11" t="s">
        <v>4353</v>
      </c>
      <c r="M530" s="22" t="s">
        <v>4410</v>
      </c>
      <c r="N530" s="22" t="s">
        <v>2134</v>
      </c>
      <c r="O530" s="11"/>
      <c r="P530" s="248" t="str">
        <f t="shared" si="93"/>
        <v>ITM_0509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54" t="s">
        <v>3582</v>
      </c>
      <c r="D531" s="54" t="s">
        <v>7</v>
      </c>
      <c r="E531" s="72" t="str">
        <f t="shared" si="91"/>
        <v>"0510"</v>
      </c>
      <c r="F531" s="55" t="str">
        <f t="shared" si="92"/>
        <v>"0510"</v>
      </c>
      <c r="G531" s="100">
        <v>0</v>
      </c>
      <c r="H531" s="100">
        <v>0</v>
      </c>
      <c r="I531" s="95" t="s">
        <v>28</v>
      </c>
      <c r="J531" s="23" t="s">
        <v>1333</v>
      </c>
      <c r="K531" s="57" t="s">
        <v>3596</v>
      </c>
      <c r="L531" s="11" t="s">
        <v>4353</v>
      </c>
      <c r="M531" s="22" t="s">
        <v>4410</v>
      </c>
      <c r="N531" s="22" t="s">
        <v>2134</v>
      </c>
      <c r="O531" s="11"/>
      <c r="P531" s="248" t="str">
        <f t="shared" si="93"/>
        <v>ITM_0510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54" t="s">
        <v>3582</v>
      </c>
      <c r="D532" s="54" t="s">
        <v>7</v>
      </c>
      <c r="E532" s="72" t="str">
        <f t="shared" si="91"/>
        <v>"0511"</v>
      </c>
      <c r="F532" s="55" t="str">
        <f t="shared" si="92"/>
        <v>"0511"</v>
      </c>
      <c r="G532" s="100">
        <v>0</v>
      </c>
      <c r="H532" s="100">
        <v>0</v>
      </c>
      <c r="I532" s="95" t="s">
        <v>28</v>
      </c>
      <c r="J532" s="23" t="s">
        <v>1333</v>
      </c>
      <c r="K532" s="57" t="s">
        <v>3596</v>
      </c>
      <c r="L532" s="11" t="s">
        <v>4353</v>
      </c>
      <c r="M532" s="22" t="s">
        <v>4410</v>
      </c>
      <c r="N532" s="22" t="s">
        <v>2134</v>
      </c>
      <c r="O532" s="11"/>
      <c r="P532" s="248" t="str">
        <f t="shared" si="93"/>
        <v>ITM_0511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54" t="s">
        <v>3582</v>
      </c>
      <c r="D533" s="54" t="s">
        <v>7</v>
      </c>
      <c r="E533" s="72" t="str">
        <f t="shared" si="91"/>
        <v>"0512"</v>
      </c>
      <c r="F533" s="55" t="str">
        <f t="shared" si="92"/>
        <v>"0512"</v>
      </c>
      <c r="G533" s="100">
        <v>0</v>
      </c>
      <c r="H533" s="100">
        <v>0</v>
      </c>
      <c r="I533" s="95" t="s">
        <v>28</v>
      </c>
      <c r="J533" s="23" t="s">
        <v>1333</v>
      </c>
      <c r="K533" s="57" t="s">
        <v>3596</v>
      </c>
      <c r="L533" s="11" t="s">
        <v>4353</v>
      </c>
      <c r="M533" s="22" t="s">
        <v>4410</v>
      </c>
      <c r="N533" s="22" t="s">
        <v>2134</v>
      </c>
      <c r="O533" s="11"/>
      <c r="P533" s="248" t="str">
        <f t="shared" si="93"/>
        <v>ITM_0512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54" t="s">
        <v>3582</v>
      </c>
      <c r="D534" s="54" t="s">
        <v>7</v>
      </c>
      <c r="E534" s="72" t="str">
        <f t="shared" si="91"/>
        <v>"0513"</v>
      </c>
      <c r="F534" s="55" t="str">
        <f t="shared" si="92"/>
        <v>"0513"</v>
      </c>
      <c r="G534" s="100">
        <v>0</v>
      </c>
      <c r="H534" s="100">
        <v>0</v>
      </c>
      <c r="I534" s="95" t="s">
        <v>28</v>
      </c>
      <c r="J534" s="23" t="s">
        <v>1333</v>
      </c>
      <c r="K534" s="57" t="s">
        <v>3596</v>
      </c>
      <c r="L534" s="11" t="s">
        <v>4353</v>
      </c>
      <c r="M534" s="22" t="s">
        <v>4410</v>
      </c>
      <c r="N534" s="22" t="s">
        <v>2134</v>
      </c>
      <c r="O534" s="11"/>
      <c r="P534" s="248" t="str">
        <f t="shared" si="93"/>
        <v>ITM_0513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54" t="s">
        <v>3582</v>
      </c>
      <c r="D535" s="54" t="s">
        <v>7</v>
      </c>
      <c r="E535" s="72" t="str">
        <f t="shared" si="91"/>
        <v>"0514"</v>
      </c>
      <c r="F535" s="55" t="str">
        <f t="shared" si="92"/>
        <v>"0514"</v>
      </c>
      <c r="G535" s="100">
        <v>0</v>
      </c>
      <c r="H535" s="100">
        <v>0</v>
      </c>
      <c r="I535" s="95" t="s">
        <v>28</v>
      </c>
      <c r="J535" s="23" t="s">
        <v>1333</v>
      </c>
      <c r="K535" s="57" t="s">
        <v>3596</v>
      </c>
      <c r="L535" s="11" t="s">
        <v>4353</v>
      </c>
      <c r="M535" s="22" t="s">
        <v>4410</v>
      </c>
      <c r="N535" s="22" t="s">
        <v>2134</v>
      </c>
      <c r="O535" s="11"/>
      <c r="P535" s="248" t="str">
        <f t="shared" si="93"/>
        <v>ITM_0514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54" t="s">
        <v>3582</v>
      </c>
      <c r="D536" s="54" t="s">
        <v>7</v>
      </c>
      <c r="E536" s="72" t="str">
        <f t="shared" si="91"/>
        <v>"0515"</v>
      </c>
      <c r="F536" s="55" t="str">
        <f t="shared" si="92"/>
        <v>"0515"</v>
      </c>
      <c r="G536" s="100">
        <v>0</v>
      </c>
      <c r="H536" s="100">
        <v>0</v>
      </c>
      <c r="I536" s="95" t="s">
        <v>28</v>
      </c>
      <c r="J536" s="23" t="s">
        <v>1333</v>
      </c>
      <c r="K536" s="57" t="s">
        <v>3596</v>
      </c>
      <c r="L536" s="11" t="s">
        <v>4353</v>
      </c>
      <c r="M536" s="22" t="s">
        <v>4410</v>
      </c>
      <c r="N536" s="22" t="s">
        <v>2134</v>
      </c>
      <c r="O536" s="11"/>
      <c r="P536" s="248" t="str">
        <f t="shared" si="93"/>
        <v>ITM_0515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54" t="s">
        <v>3582</v>
      </c>
      <c r="D537" s="54" t="s">
        <v>7</v>
      </c>
      <c r="E537" s="72" t="str">
        <f t="shared" si="91"/>
        <v>"0516"</v>
      </c>
      <c r="F537" s="55" t="str">
        <f t="shared" si="92"/>
        <v>"0516"</v>
      </c>
      <c r="G537" s="100">
        <v>0</v>
      </c>
      <c r="H537" s="100">
        <v>0</v>
      </c>
      <c r="I537" s="95" t="s">
        <v>28</v>
      </c>
      <c r="J537" s="23" t="s">
        <v>1333</v>
      </c>
      <c r="K537" s="57" t="s">
        <v>3596</v>
      </c>
      <c r="L537" s="11" t="s">
        <v>4353</v>
      </c>
      <c r="M537" s="22" t="s">
        <v>4410</v>
      </c>
      <c r="N537" s="22" t="s">
        <v>2134</v>
      </c>
      <c r="O537" s="11"/>
      <c r="P537" s="248" t="str">
        <f t="shared" si="93"/>
        <v>ITM_0516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54" t="s">
        <v>3582</v>
      </c>
      <c r="D538" s="54" t="s">
        <v>7</v>
      </c>
      <c r="E538" s="72" t="str">
        <f t="shared" si="91"/>
        <v>"0517"</v>
      </c>
      <c r="F538" s="55" t="str">
        <f t="shared" si="92"/>
        <v>"0517"</v>
      </c>
      <c r="G538" s="100">
        <v>0</v>
      </c>
      <c r="H538" s="100">
        <v>0</v>
      </c>
      <c r="I538" s="95" t="s">
        <v>28</v>
      </c>
      <c r="J538" s="23" t="s">
        <v>1333</v>
      </c>
      <c r="K538" s="57" t="s">
        <v>3596</v>
      </c>
      <c r="L538" s="11" t="s">
        <v>4353</v>
      </c>
      <c r="M538" s="22" t="s">
        <v>4410</v>
      </c>
      <c r="N538" s="22" t="s">
        <v>2134</v>
      </c>
      <c r="O538" s="11"/>
      <c r="P538" s="248" t="str">
        <f t="shared" si="93"/>
        <v>ITM_0517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54" t="s">
        <v>3582</v>
      </c>
      <c r="D539" s="54" t="s">
        <v>7</v>
      </c>
      <c r="E539" s="72" t="str">
        <f t="shared" si="91"/>
        <v>"0518"</v>
      </c>
      <c r="F539" s="55" t="str">
        <f t="shared" si="92"/>
        <v>"0518"</v>
      </c>
      <c r="G539" s="100">
        <v>0</v>
      </c>
      <c r="H539" s="100">
        <v>0</v>
      </c>
      <c r="I539" s="95" t="s">
        <v>28</v>
      </c>
      <c r="J539" s="23" t="s">
        <v>1333</v>
      </c>
      <c r="K539" s="57" t="s">
        <v>3596</v>
      </c>
      <c r="L539" s="11" t="s">
        <v>4353</v>
      </c>
      <c r="M539" s="22" t="s">
        <v>4410</v>
      </c>
      <c r="N539" s="22" t="s">
        <v>2134</v>
      </c>
      <c r="O539" s="11"/>
      <c r="P539" s="248" t="str">
        <f t="shared" si="93"/>
        <v>ITM_0518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54" t="s">
        <v>3582</v>
      </c>
      <c r="D540" s="54" t="s">
        <v>7</v>
      </c>
      <c r="E540" s="72" t="str">
        <f t="shared" si="91"/>
        <v>"0519"</v>
      </c>
      <c r="F540" s="55" t="str">
        <f t="shared" si="92"/>
        <v>"0519"</v>
      </c>
      <c r="G540" s="100">
        <v>0</v>
      </c>
      <c r="H540" s="100">
        <v>0</v>
      </c>
      <c r="I540" s="95" t="s">
        <v>28</v>
      </c>
      <c r="J540" s="23" t="s">
        <v>1333</v>
      </c>
      <c r="K540" s="57" t="s">
        <v>3596</v>
      </c>
      <c r="L540" s="11" t="s">
        <v>4353</v>
      </c>
      <c r="M540" s="22" t="s">
        <v>4410</v>
      </c>
      <c r="N540" s="22" t="s">
        <v>2134</v>
      </c>
      <c r="O540" s="11"/>
      <c r="P540" s="248" t="str">
        <f t="shared" si="93"/>
        <v>ITM_0519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54" t="s">
        <v>3582</v>
      </c>
      <c r="D541" s="54" t="s">
        <v>7</v>
      </c>
      <c r="E541" s="72" t="str">
        <f t="shared" si="91"/>
        <v>"0520"</v>
      </c>
      <c r="F541" s="55" t="str">
        <f t="shared" si="92"/>
        <v>"0520"</v>
      </c>
      <c r="G541" s="100">
        <v>0</v>
      </c>
      <c r="H541" s="100">
        <v>0</v>
      </c>
      <c r="I541" s="95" t="s">
        <v>28</v>
      </c>
      <c r="J541" s="23" t="s">
        <v>1333</v>
      </c>
      <c r="K541" s="57" t="s">
        <v>3596</v>
      </c>
      <c r="L541" s="11" t="s">
        <v>4353</v>
      </c>
      <c r="M541" s="22" t="s">
        <v>4410</v>
      </c>
      <c r="N541" s="22" t="s">
        <v>2134</v>
      </c>
      <c r="O541" s="11"/>
      <c r="P541" s="248" t="str">
        <f t="shared" si="93"/>
        <v>ITM_0520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54" t="s">
        <v>3582</v>
      </c>
      <c r="D542" s="54" t="s">
        <v>7</v>
      </c>
      <c r="E542" s="72" t="str">
        <f t="shared" si="91"/>
        <v>"0521"</v>
      </c>
      <c r="F542" s="55" t="str">
        <f t="shared" si="92"/>
        <v>"0521"</v>
      </c>
      <c r="G542" s="100">
        <v>0</v>
      </c>
      <c r="H542" s="100">
        <v>0</v>
      </c>
      <c r="I542" s="95" t="s">
        <v>28</v>
      </c>
      <c r="J542" s="23" t="s">
        <v>1333</v>
      </c>
      <c r="K542" s="57" t="s">
        <v>3596</v>
      </c>
      <c r="L542" s="11" t="s">
        <v>4353</v>
      </c>
      <c r="M542" s="22" t="s">
        <v>4410</v>
      </c>
      <c r="N542" s="22" t="s">
        <v>2134</v>
      </c>
      <c r="O542" s="11"/>
      <c r="P542" s="248" t="str">
        <f t="shared" si="93"/>
        <v>ITM_0521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si="85"/>
        <v>543</v>
      </c>
      <c r="B543" s="15">
        <f t="shared" si="86"/>
        <v>522</v>
      </c>
      <c r="C543" s="54" t="s">
        <v>3582</v>
      </c>
      <c r="D543" s="54" t="s">
        <v>7</v>
      </c>
      <c r="E543" s="72" t="str">
        <f t="shared" si="91"/>
        <v>"0522"</v>
      </c>
      <c r="F543" s="55" t="str">
        <f t="shared" si="92"/>
        <v>"0522"</v>
      </c>
      <c r="G543" s="100">
        <v>0</v>
      </c>
      <c r="H543" s="100">
        <v>0</v>
      </c>
      <c r="I543" s="95" t="s">
        <v>28</v>
      </c>
      <c r="J543" s="23" t="s">
        <v>1333</v>
      </c>
      <c r="K543" s="57" t="s">
        <v>3596</v>
      </c>
      <c r="L543" s="11" t="s">
        <v>4353</v>
      </c>
      <c r="M543" s="22" t="s">
        <v>4410</v>
      </c>
      <c r="N543" s="22" t="s">
        <v>2134</v>
      </c>
      <c r="O543" s="11"/>
      <c r="P543" s="248" t="str">
        <f t="shared" si="93"/>
        <v>ITM_0522</v>
      </c>
      <c r="Q543" s="192"/>
      <c r="R543" s="1"/>
      <c r="S543" s="1" t="str">
        <f t="shared" si="87"/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si="88"/>
        <v>#VALUE!</v>
      </c>
    </row>
    <row r="544" spans="1:23">
      <c r="A544" s="16">
        <f t="shared" si="85"/>
        <v>544</v>
      </c>
      <c r="B544" s="15">
        <f t="shared" si="86"/>
        <v>523</v>
      </c>
      <c r="C544" s="54" t="s">
        <v>3582</v>
      </c>
      <c r="D544" s="54" t="s">
        <v>7</v>
      </c>
      <c r="E544" s="72" t="str">
        <f t="shared" si="91"/>
        <v>"0523"</v>
      </c>
      <c r="F544" s="55" t="str">
        <f t="shared" si="92"/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3596</v>
      </c>
      <c r="L544" s="11" t="s">
        <v>4353</v>
      </c>
      <c r="M544" s="22" t="s">
        <v>4410</v>
      </c>
      <c r="N544" s="22" t="s">
        <v>2134</v>
      </c>
      <c r="O544" s="11"/>
      <c r="P544" s="248" t="str">
        <f t="shared" si="93"/>
        <v>ITM_0523</v>
      </c>
      <c r="Q544" s="192"/>
      <c r="R544" s="1"/>
      <c r="S544" s="1" t="str">
        <f t="shared" si="87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88"/>
        <v>#VALUE!</v>
      </c>
    </row>
    <row r="545" spans="1:23">
      <c r="A545" s="16">
        <f t="shared" si="85"/>
        <v>545</v>
      </c>
      <c r="B545" s="15">
        <f t="shared" si="86"/>
        <v>524</v>
      </c>
      <c r="C545" s="54" t="s">
        <v>3582</v>
      </c>
      <c r="D545" s="54" t="s">
        <v>7</v>
      </c>
      <c r="E545" s="72" t="str">
        <f t="shared" si="91"/>
        <v>"0524"</v>
      </c>
      <c r="F545" s="55" t="str">
        <f t="shared" si="92"/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3596</v>
      </c>
      <c r="L545" s="11" t="s">
        <v>4353</v>
      </c>
      <c r="M545" s="22" t="s">
        <v>4410</v>
      </c>
      <c r="N545" s="22" t="s">
        <v>2134</v>
      </c>
      <c r="O545" s="11"/>
      <c r="P545" s="248" t="str">
        <f t="shared" si="93"/>
        <v>ITM_0524</v>
      </c>
      <c r="Q545" s="192"/>
      <c r="R545" s="1"/>
      <c r="S545" s="1" t="str">
        <f t="shared" si="87"/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si="88"/>
        <v>#VALUE!</v>
      </c>
    </row>
    <row r="546" spans="1:23">
      <c r="A546" s="16">
        <f t="shared" si="85"/>
        <v>546</v>
      </c>
      <c r="B546" s="15">
        <f t="shared" si="86"/>
        <v>525</v>
      </c>
      <c r="C546" s="54" t="s">
        <v>3582</v>
      </c>
      <c r="D546" s="54" t="s">
        <v>7</v>
      </c>
      <c r="E546" s="72" t="str">
        <f t="shared" si="91"/>
        <v>"0525"</v>
      </c>
      <c r="F546" s="55" t="str">
        <f t="shared" si="92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3596</v>
      </c>
      <c r="L546" s="11" t="s">
        <v>4353</v>
      </c>
      <c r="M546" s="22" t="s">
        <v>4410</v>
      </c>
      <c r="N546" s="22" t="s">
        <v>2134</v>
      </c>
      <c r="O546" s="11"/>
      <c r="P546" s="248" t="str">
        <f t="shared" si="93"/>
        <v>ITM_0525</v>
      </c>
      <c r="Q546" s="192"/>
      <c r="R546" s="1"/>
      <c r="S546" s="1" t="str">
        <f t="shared" si="87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88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3582</v>
      </c>
      <c r="D547" s="54" t="s">
        <v>7</v>
      </c>
      <c r="E547" s="72" t="str">
        <f t="shared" si="91"/>
        <v>"0526"</v>
      </c>
      <c r="F547" s="55" t="str">
        <f t="shared" si="92"/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3596</v>
      </c>
      <c r="L547" s="11" t="s">
        <v>4353</v>
      </c>
      <c r="M547" s="22" t="s">
        <v>4410</v>
      </c>
      <c r="N547" s="22" t="s">
        <v>2134</v>
      </c>
      <c r="O547" s="11"/>
      <c r="P547" s="248" t="str">
        <f t="shared" si="93"/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2534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3583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3596</v>
      </c>
      <c r="L551" s="148" t="s">
        <v>4353</v>
      </c>
      <c r="M551" s="148" t="s">
        <v>4410</v>
      </c>
      <c r="N551" s="22" t="s">
        <v>2134</v>
      </c>
      <c r="O551" s="22" t="s">
        <v>2650</v>
      </c>
      <c r="P551" s="248" t="s">
        <v>2035</v>
      </c>
      <c r="Q551" s="192"/>
      <c r="R551" s="1"/>
      <c r="S551" s="1" t="str">
        <f t="shared" ref="S551:S614" si="94">IF(E551=F551,"","NOT EQUAL")</f>
        <v/>
      </c>
      <c r="T551" s="1" t="str">
        <f>IF(ISNA(VLOOKUP(P551,'NEW XEQM.c'!D:D,1,0)),"--",VLOOKUP(P551,'NEW XEQM.c'!D:G,3,0))</f>
        <v>X</v>
      </c>
      <c r="U551" s="1" t="s">
        <v>2518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3583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3596</v>
      </c>
      <c r="L552" s="148" t="s">
        <v>4353</v>
      </c>
      <c r="M552" s="148" t="s">
        <v>4410</v>
      </c>
      <c r="N552" s="22" t="s">
        <v>2134</v>
      </c>
      <c r="O552" s="22" t="s">
        <v>2651</v>
      </c>
      <c r="P552" s="248" t="s">
        <v>2036</v>
      </c>
      <c r="Q552" s="192"/>
      <c r="R552" s="1"/>
      <c r="S552" s="1" t="str">
        <f t="shared" si="94"/>
        <v/>
      </c>
      <c r="T552" s="1" t="str">
        <f>IF(ISNA(VLOOKUP(P552,'NEW XEQM.c'!D:D,1,0)),"--",VLOOKUP(P552,'NEW XEQM.c'!D:G,3,0))</f>
        <v>Y</v>
      </c>
      <c r="U552" s="1" t="s">
        <v>2518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3583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3596</v>
      </c>
      <c r="L553" s="148" t="s">
        <v>4353</v>
      </c>
      <c r="M553" s="148" t="s">
        <v>4410</v>
      </c>
      <c r="N553" s="22" t="s">
        <v>2134</v>
      </c>
      <c r="O553" s="22" t="s">
        <v>2652</v>
      </c>
      <c r="P553" s="248" t="s">
        <v>2037</v>
      </c>
      <c r="Q553" s="192"/>
      <c r="R553" s="1"/>
      <c r="S553" s="1" t="str">
        <f t="shared" si="94"/>
        <v/>
      </c>
      <c r="T553" s="1" t="str">
        <f>IF(ISNA(VLOOKUP(P553,'NEW XEQM.c'!D:D,1,0)),"--",VLOOKUP(P553,'NEW XEQM.c'!D:G,3,0))</f>
        <v>--</v>
      </c>
      <c r="U553" s="1" t="s">
        <v>2518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3583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3596</v>
      </c>
      <c r="L554" s="148" t="s">
        <v>4353</v>
      </c>
      <c r="M554" s="148" t="s">
        <v>4410</v>
      </c>
      <c r="N554" s="22" t="s">
        <v>2134</v>
      </c>
      <c r="O554" s="22" t="s">
        <v>2653</v>
      </c>
      <c r="P554" s="248" t="s">
        <v>2038</v>
      </c>
      <c r="Q554" s="192"/>
      <c r="R554" s="1"/>
      <c r="S554" s="1" t="str">
        <f t="shared" si="94"/>
        <v/>
      </c>
      <c r="T554" s="1" t="str">
        <f>IF(ISNA(VLOOKUP(P554,'NEW XEQM.c'!D:D,1,0)),"--",VLOOKUP(P554,'NEW XEQM.c'!D:G,3,0))</f>
        <v>--</v>
      </c>
      <c r="U554" s="1" t="s">
        <v>2518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3583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3596</v>
      </c>
      <c r="L555" s="148" t="s">
        <v>4353</v>
      </c>
      <c r="M555" s="148" t="s">
        <v>4410</v>
      </c>
      <c r="N555" s="22" t="s">
        <v>2134</v>
      </c>
      <c r="O555" s="22" t="s">
        <v>2654</v>
      </c>
      <c r="P555" s="248" t="s">
        <v>2039</v>
      </c>
      <c r="Q555" s="192"/>
      <c r="R555" s="1"/>
      <c r="S555" s="1" t="str">
        <f t="shared" si="94"/>
        <v/>
      </c>
      <c r="T555" s="1" t="str">
        <f>IF(ISNA(VLOOKUP(P555,'NEW XEQM.c'!D:D,1,0)),"--",VLOOKUP(P555,'NEW XEQM.c'!D:G,3,0))</f>
        <v>--</v>
      </c>
      <c r="U555" s="1" t="s">
        <v>2518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3583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3596</v>
      </c>
      <c r="L556" s="148" t="s">
        <v>4353</v>
      </c>
      <c r="M556" s="148" t="s">
        <v>4410</v>
      </c>
      <c r="N556" s="22" t="s">
        <v>2134</v>
      </c>
      <c r="O556" s="22" t="s">
        <v>2655</v>
      </c>
      <c r="P556" s="248" t="s">
        <v>2040</v>
      </c>
      <c r="Q556" s="192"/>
      <c r="R556" s="1"/>
      <c r="S556" s="1" t="str">
        <f t="shared" si="94"/>
        <v/>
      </c>
      <c r="T556" s="1" t="str">
        <f>IF(ISNA(VLOOKUP(P556,'NEW XEQM.c'!D:D,1,0)),"--",VLOOKUP(P556,'NEW XEQM.c'!D:G,3,0))</f>
        <v>--</v>
      </c>
      <c r="U556" s="1" t="s">
        <v>2518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3583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3596</v>
      </c>
      <c r="L557" s="148" t="s">
        <v>4353</v>
      </c>
      <c r="M557" s="148" t="s">
        <v>4410</v>
      </c>
      <c r="N557" s="22" t="s">
        <v>2134</v>
      </c>
      <c r="O557" s="22" t="s">
        <v>2656</v>
      </c>
      <c r="P557" s="248" t="s">
        <v>2041</v>
      </c>
      <c r="Q557" s="192"/>
      <c r="R557" s="1"/>
      <c r="S557" s="1" t="str">
        <f t="shared" si="94"/>
        <v/>
      </c>
      <c r="T557" s="1" t="str">
        <f>IF(ISNA(VLOOKUP(P557,'NEW XEQM.c'!D:D,1,0)),"--",VLOOKUP(P557,'NEW XEQM.c'!D:G,3,0))</f>
        <v>--</v>
      </c>
      <c r="U557" s="1" t="s">
        <v>2518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3583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3596</v>
      </c>
      <c r="L558" s="148" t="s">
        <v>4353</v>
      </c>
      <c r="M558" s="148" t="s">
        <v>4410</v>
      </c>
      <c r="N558" s="22" t="s">
        <v>2134</v>
      </c>
      <c r="O558" s="22" t="s">
        <v>2657</v>
      </c>
      <c r="P558" s="248" t="s">
        <v>2042</v>
      </c>
      <c r="Q558" s="192"/>
      <c r="R558" s="1"/>
      <c r="S558" s="1" t="str">
        <f t="shared" si="94"/>
        <v/>
      </c>
      <c r="T558" s="1" t="str">
        <f>IF(ISNA(VLOOKUP(P558,'NEW XEQM.c'!D:D,1,0)),"--",VLOOKUP(P558,'NEW XEQM.c'!D:G,3,0))</f>
        <v>--</v>
      </c>
      <c r="U558" s="1" t="s">
        <v>2518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3583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3596</v>
      </c>
      <c r="L559" s="148" t="s">
        <v>4353</v>
      </c>
      <c r="M559" s="148" t="s">
        <v>4410</v>
      </c>
      <c r="N559" s="22" t="s">
        <v>2134</v>
      </c>
      <c r="O559" s="22" t="s">
        <v>2658</v>
      </c>
      <c r="P559" s="248" t="s">
        <v>2043</v>
      </c>
      <c r="Q559" s="192"/>
      <c r="R559" s="1"/>
      <c r="S559" s="1" t="str">
        <f t="shared" si="94"/>
        <v/>
      </c>
      <c r="T559" s="1" t="str">
        <f>IF(ISNA(VLOOKUP(P559,'NEW XEQM.c'!D:D,1,0)),"--",VLOOKUP(P559,'NEW XEQM.c'!D:G,3,0))</f>
        <v>--</v>
      </c>
      <c r="U559" s="1" t="s">
        <v>2518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3583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3596</v>
      </c>
      <c r="L560" s="148" t="s">
        <v>4353</v>
      </c>
      <c r="M560" s="148" t="s">
        <v>4410</v>
      </c>
      <c r="N560" s="22" t="s">
        <v>2134</v>
      </c>
      <c r="O560" s="18" t="s">
        <v>2659</v>
      </c>
      <c r="P560" s="248" t="s">
        <v>2044</v>
      </c>
      <c r="Q560" s="192"/>
      <c r="R560" s="1"/>
      <c r="S560" s="1" t="str">
        <f t="shared" si="94"/>
        <v/>
      </c>
      <c r="T560" s="1" t="str">
        <f>IF(ISNA(VLOOKUP(P560,'NEW XEQM.c'!D:D,1,0)),"--",VLOOKUP(P560,'NEW XEQM.c'!D:G,3,0))</f>
        <v>--</v>
      </c>
      <c r="U560" s="1" t="s">
        <v>2518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3583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3596</v>
      </c>
      <c r="L561" s="148" t="s">
        <v>4353</v>
      </c>
      <c r="M561" s="148" t="s">
        <v>4410</v>
      </c>
      <c r="N561" s="22" t="s">
        <v>2134</v>
      </c>
      <c r="O561" s="18" t="s">
        <v>2660</v>
      </c>
      <c r="P561" s="248" t="s">
        <v>2045</v>
      </c>
      <c r="Q561" s="192"/>
      <c r="R561" s="1"/>
      <c r="S561" s="1" t="str">
        <f t="shared" si="94"/>
        <v/>
      </c>
      <c r="T561" s="1" t="str">
        <f>IF(ISNA(VLOOKUP(P561,'NEW XEQM.c'!D:D,1,0)),"--",VLOOKUP(P561,'NEW XEQM.c'!D:G,3,0))</f>
        <v>--</v>
      </c>
      <c r="U561" s="1" t="s">
        <v>2518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3583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3596</v>
      </c>
      <c r="L562" s="148" t="s">
        <v>4353</v>
      </c>
      <c r="M562" s="148" t="s">
        <v>4410</v>
      </c>
      <c r="N562" s="22" t="s">
        <v>2134</v>
      </c>
      <c r="O562" s="18" t="s">
        <v>2536</v>
      </c>
      <c r="P562" s="248" t="s">
        <v>2046</v>
      </c>
      <c r="Q562" s="192"/>
      <c r="R562" s="1"/>
      <c r="S562" s="1" t="str">
        <f t="shared" si="94"/>
        <v/>
      </c>
      <c r="T562" s="1" t="str">
        <f>IF(ISNA(VLOOKUP(P562,'NEW XEQM.c'!D:D,1,0)),"--",VLOOKUP(P562,'NEW XEQM.c'!D:G,3,0))</f>
        <v>--</v>
      </c>
      <c r="U562" s="1" t="s">
        <v>2518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3583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3596</v>
      </c>
      <c r="L563" s="148" t="s">
        <v>4353</v>
      </c>
      <c r="M563" s="148" t="s">
        <v>4410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94"/>
        <v/>
      </c>
      <c r="T563" s="1" t="str">
        <f>IF(ISNA(VLOOKUP(P563,'NEW XEQM.c'!D:D,1,0)),"--",VLOOKUP(P563,'NEW XEQM.c'!D:G,3,0))</f>
        <v>IND&gt;</v>
      </c>
      <c r="U563" s="1" t="s">
        <v>2518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3583</v>
      </c>
      <c r="D564" s="145" t="s">
        <v>2661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3596</v>
      </c>
      <c r="L564" s="148" t="s">
        <v>4353</v>
      </c>
      <c r="M564" s="148" t="s">
        <v>4410</v>
      </c>
      <c r="N564" s="22" t="s">
        <v>2134</v>
      </c>
      <c r="O564" s="11"/>
      <c r="P564" s="248" t="s">
        <v>2661</v>
      </c>
      <c r="Q564" s="192"/>
      <c r="R564" s="1"/>
      <c r="S564" s="1" t="str">
        <f t="shared" si="94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3583</v>
      </c>
      <c r="D565" s="145" t="s">
        <v>2662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3596</v>
      </c>
      <c r="L565" s="148" t="s">
        <v>4353</v>
      </c>
      <c r="M565" s="148" t="s">
        <v>4410</v>
      </c>
      <c r="N565" s="22" t="s">
        <v>2134</v>
      </c>
      <c r="O565" s="11"/>
      <c r="P565" s="248" t="s">
        <v>2662</v>
      </c>
      <c r="Q565" s="192"/>
      <c r="R565" s="1"/>
      <c r="S565" s="1" t="str">
        <f t="shared" si="94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3583</v>
      </c>
      <c r="D566" s="145" t="s">
        <v>2663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3596</v>
      </c>
      <c r="L566" s="148" t="s">
        <v>4353</v>
      </c>
      <c r="M566" s="148" t="s">
        <v>4410</v>
      </c>
      <c r="N566" s="22" t="s">
        <v>2134</v>
      </c>
      <c r="O566" s="11"/>
      <c r="P566" s="248" t="s">
        <v>2663</v>
      </c>
      <c r="Q566" s="192"/>
      <c r="R566" s="1"/>
      <c r="S566" s="1" t="str">
        <f t="shared" si="94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3583</v>
      </c>
      <c r="D567" s="145" t="s">
        <v>2664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3596</v>
      </c>
      <c r="L567" s="148" t="s">
        <v>4353</v>
      </c>
      <c r="M567" s="148" t="s">
        <v>4410</v>
      </c>
      <c r="N567" s="22" t="s">
        <v>2134</v>
      </c>
      <c r="O567" s="11"/>
      <c r="P567" s="248" t="s">
        <v>2664</v>
      </c>
      <c r="Q567" s="192"/>
      <c r="R567" s="1"/>
      <c r="S567" s="1" t="str">
        <f t="shared" si="94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3583</v>
      </c>
      <c r="D568" s="145" t="s">
        <v>2665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3596</v>
      </c>
      <c r="L568" s="148" t="s">
        <v>4353</v>
      </c>
      <c r="M568" s="148" t="s">
        <v>4410</v>
      </c>
      <c r="N568" s="22" t="s">
        <v>2134</v>
      </c>
      <c r="O568" s="11"/>
      <c r="P568" s="248" t="s">
        <v>2665</v>
      </c>
      <c r="Q568" s="192"/>
      <c r="R568" s="1"/>
      <c r="S568" s="1" t="str">
        <f t="shared" si="94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3583</v>
      </c>
      <c r="D569" s="145" t="s">
        <v>2666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3596</v>
      </c>
      <c r="L569" s="148" t="s">
        <v>4353</v>
      </c>
      <c r="M569" s="148" t="s">
        <v>4410</v>
      </c>
      <c r="N569" s="22" t="s">
        <v>2134</v>
      </c>
      <c r="O569" s="11"/>
      <c r="P569" s="248" t="s">
        <v>2666</v>
      </c>
      <c r="Q569" s="192"/>
      <c r="R569" s="1"/>
      <c r="S569" s="1" t="str">
        <f t="shared" si="94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3583</v>
      </c>
      <c r="D570" s="145" t="s">
        <v>2667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3596</v>
      </c>
      <c r="L570" s="148" t="s">
        <v>4353</v>
      </c>
      <c r="M570" s="148" t="s">
        <v>4410</v>
      </c>
      <c r="N570" s="22" t="s">
        <v>2134</v>
      </c>
      <c r="O570" s="11"/>
      <c r="P570" s="248" t="s">
        <v>2667</v>
      </c>
      <c r="Q570" s="192"/>
      <c r="R570" s="1"/>
      <c r="S570" s="1" t="str">
        <f t="shared" si="94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3583</v>
      </c>
      <c r="D571" s="145" t="s">
        <v>2668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3596</v>
      </c>
      <c r="L571" s="148" t="s">
        <v>4353</v>
      </c>
      <c r="M571" s="148" t="s">
        <v>4410</v>
      </c>
      <c r="N571" s="22" t="s">
        <v>2134</v>
      </c>
      <c r="O571" s="11"/>
      <c r="P571" s="248" t="s">
        <v>2668</v>
      </c>
      <c r="Q571" s="192"/>
      <c r="R571" s="1"/>
      <c r="S571" s="1" t="str">
        <f t="shared" si="94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3583</v>
      </c>
      <c r="D572" s="145" t="s">
        <v>2669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3596</v>
      </c>
      <c r="L572" s="148" t="s">
        <v>4353</v>
      </c>
      <c r="M572" s="148" t="s">
        <v>4410</v>
      </c>
      <c r="N572" s="22" t="s">
        <v>2134</v>
      </c>
      <c r="O572" s="22"/>
      <c r="P572" s="248" t="s">
        <v>2669</v>
      </c>
      <c r="Q572" s="192"/>
      <c r="R572" s="1"/>
      <c r="S572" s="1" t="str">
        <f t="shared" si="94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3583</v>
      </c>
      <c r="D573" s="145" t="s">
        <v>2670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3596</v>
      </c>
      <c r="L573" s="148" t="s">
        <v>4353</v>
      </c>
      <c r="M573" s="148" t="s">
        <v>4410</v>
      </c>
      <c r="N573" s="22" t="s">
        <v>2134</v>
      </c>
      <c r="O573" s="22"/>
      <c r="P573" s="248" t="s">
        <v>2670</v>
      </c>
      <c r="Q573" s="192"/>
      <c r="R573" s="1"/>
      <c r="S573" s="1" t="str">
        <f t="shared" si="94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3583</v>
      </c>
      <c r="D574" s="145" t="s">
        <v>2671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3596</v>
      </c>
      <c r="L574" s="148" t="s">
        <v>4353</v>
      </c>
      <c r="M574" s="148" t="s">
        <v>4410</v>
      </c>
      <c r="N574" s="22" t="s">
        <v>2134</v>
      </c>
      <c r="O574" s="22"/>
      <c r="P574" s="248" t="s">
        <v>2671</v>
      </c>
      <c r="Q574" s="192"/>
      <c r="R574" s="1"/>
      <c r="S574" s="1" t="str">
        <f t="shared" si="94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95">IF(B575=INT(B575),ROW(),"")</f>
        <v>575</v>
      </c>
      <c r="B575" s="15">
        <f t="shared" si="86"/>
        <v>551</v>
      </c>
      <c r="C575" s="145" t="s">
        <v>3583</v>
      </c>
      <c r="D575" s="145" t="s">
        <v>2672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3596</v>
      </c>
      <c r="L575" s="148" t="s">
        <v>4353</v>
      </c>
      <c r="M575" s="148" t="s">
        <v>4410</v>
      </c>
      <c r="N575" s="22" t="s">
        <v>2134</v>
      </c>
      <c r="O575" s="22"/>
      <c r="P575" s="248" t="s">
        <v>2672</v>
      </c>
      <c r="Q575" s="192"/>
      <c r="R575" s="1"/>
      <c r="S575" s="1" t="str">
        <f t="shared" si="94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95"/>
        <v>576</v>
      </c>
      <c r="B576" s="15">
        <f t="shared" si="86"/>
        <v>552</v>
      </c>
      <c r="C576" s="145" t="s">
        <v>3583</v>
      </c>
      <c r="D576" s="145" t="s">
        <v>2673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3596</v>
      </c>
      <c r="L576" s="148" t="s">
        <v>4353</v>
      </c>
      <c r="M576" s="148" t="s">
        <v>4410</v>
      </c>
      <c r="N576" s="22" t="s">
        <v>2134</v>
      </c>
      <c r="O576" s="22"/>
      <c r="P576" s="248" t="s">
        <v>2673</v>
      </c>
      <c r="Q576" s="192"/>
      <c r="R576" s="1"/>
      <c r="S576" s="1" t="str">
        <f t="shared" si="94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95"/>
        <v>577</v>
      </c>
      <c r="B577" s="15">
        <f t="shared" si="86"/>
        <v>553</v>
      </c>
      <c r="C577" s="145" t="s">
        <v>3583</v>
      </c>
      <c r="D577" s="145" t="s">
        <v>2674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3596</v>
      </c>
      <c r="L577" s="148" t="s">
        <v>4353</v>
      </c>
      <c r="M577" s="148" t="s">
        <v>4410</v>
      </c>
      <c r="N577" s="22" t="s">
        <v>2134</v>
      </c>
      <c r="O577" s="22"/>
      <c r="P577" s="248" t="s">
        <v>2674</v>
      </c>
      <c r="Q577" s="192"/>
      <c r="R577" s="1"/>
      <c r="S577" s="1" t="str">
        <f t="shared" si="94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95"/>
        <v>578</v>
      </c>
      <c r="B578" s="15">
        <f t="shared" si="86"/>
        <v>554</v>
      </c>
      <c r="C578" s="145" t="s">
        <v>3583</v>
      </c>
      <c r="D578" s="145" t="s">
        <v>2675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3596</v>
      </c>
      <c r="L578" s="148" t="s">
        <v>4353</v>
      </c>
      <c r="M578" s="148" t="s">
        <v>4410</v>
      </c>
      <c r="N578" s="22" t="s">
        <v>2134</v>
      </c>
      <c r="O578" s="22"/>
      <c r="P578" s="248" t="s">
        <v>2675</v>
      </c>
      <c r="Q578" s="192"/>
      <c r="R578" s="1"/>
      <c r="S578" s="1" t="str">
        <f t="shared" si="94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95"/>
        <v>579</v>
      </c>
      <c r="B579" s="15">
        <f t="shared" si="86"/>
        <v>555</v>
      </c>
      <c r="C579" s="145" t="s">
        <v>3583</v>
      </c>
      <c r="D579" s="145" t="s">
        <v>2676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3596</v>
      </c>
      <c r="L579" s="148" t="s">
        <v>4353</v>
      </c>
      <c r="M579" s="148" t="s">
        <v>4410</v>
      </c>
      <c r="N579" s="22" t="s">
        <v>2134</v>
      </c>
      <c r="O579" s="22"/>
      <c r="P579" s="248" t="s">
        <v>2676</v>
      </c>
      <c r="Q579" s="192"/>
      <c r="R579" s="1"/>
      <c r="S579" s="1" t="str">
        <f t="shared" si="94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95"/>
        <v>580</v>
      </c>
      <c r="B580" s="15">
        <f t="shared" ref="B580:B643" si="96">IF(AND(MID(C580,2,1)&lt;&gt;"/",MID(C580,1,1)="/"),INT(B579)+1,B579+0.01)</f>
        <v>556</v>
      </c>
      <c r="C580" s="145" t="s">
        <v>3583</v>
      </c>
      <c r="D580" s="145" t="s">
        <v>2677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3596</v>
      </c>
      <c r="L580" s="148" t="s">
        <v>4353</v>
      </c>
      <c r="M580" s="148" t="s">
        <v>4410</v>
      </c>
      <c r="N580" s="22" t="s">
        <v>2134</v>
      </c>
      <c r="O580" s="22"/>
      <c r="P580" s="248" t="s">
        <v>2677</v>
      </c>
      <c r="Q580" s="192"/>
      <c r="R580" s="1"/>
      <c r="S580" s="1" t="str">
        <f t="shared" si="94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95"/>
        <v>581</v>
      </c>
      <c r="B581" s="15">
        <f t="shared" si="96"/>
        <v>557</v>
      </c>
      <c r="C581" s="145" t="s">
        <v>3583</v>
      </c>
      <c r="D581" s="145" t="s">
        <v>2678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3596</v>
      </c>
      <c r="L581" s="148" t="s">
        <v>4353</v>
      </c>
      <c r="M581" s="148" t="s">
        <v>4410</v>
      </c>
      <c r="N581" s="22" t="s">
        <v>2134</v>
      </c>
      <c r="O581" s="22"/>
      <c r="P581" s="248" t="s">
        <v>2678</v>
      </c>
      <c r="Q581" s="192"/>
      <c r="R581" s="1"/>
      <c r="S581" s="1" t="str">
        <f t="shared" si="94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97">SUBSTITUTE(IF(AND(T581="--",FIND("STD",E581),FIND("fn",C581)&gt;0,FIND("ITM_",P581),I581="CAT_FNCT"),E581,""),"""","")</f>
        <v>#VALUE!</v>
      </c>
    </row>
    <row r="582" spans="1:23">
      <c r="A582" s="16">
        <f t="shared" si="95"/>
        <v>582</v>
      </c>
      <c r="B582" s="15">
        <f t="shared" si="96"/>
        <v>558</v>
      </c>
      <c r="C582" s="145" t="s">
        <v>3583</v>
      </c>
      <c r="D582" s="145" t="s">
        <v>2679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3596</v>
      </c>
      <c r="L582" s="148" t="s">
        <v>4353</v>
      </c>
      <c r="M582" s="148" t="s">
        <v>4410</v>
      </c>
      <c r="N582" s="22" t="s">
        <v>2134</v>
      </c>
      <c r="O582" s="22"/>
      <c r="P582" s="248" t="s">
        <v>2679</v>
      </c>
      <c r="Q582" s="192"/>
      <c r="R582" s="1"/>
      <c r="S582" s="1" t="str">
        <f t="shared" si="94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97"/>
        <v>#VALUE!</v>
      </c>
    </row>
    <row r="583" spans="1:23">
      <c r="A583" s="16">
        <f t="shared" si="95"/>
        <v>583</v>
      </c>
      <c r="B583" s="15">
        <f t="shared" si="96"/>
        <v>559</v>
      </c>
      <c r="C583" s="145" t="s">
        <v>3583</v>
      </c>
      <c r="D583" s="145" t="s">
        <v>2680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3596</v>
      </c>
      <c r="L583" s="148" t="s">
        <v>4353</v>
      </c>
      <c r="M583" s="148" t="s">
        <v>4410</v>
      </c>
      <c r="N583" s="22" t="s">
        <v>2134</v>
      </c>
      <c r="O583" s="22"/>
      <c r="P583" s="248" t="s">
        <v>2680</v>
      </c>
      <c r="Q583" s="192"/>
      <c r="R583" s="1"/>
      <c r="S583" s="1" t="str">
        <f t="shared" si="94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97"/>
        <v>#VALUE!</v>
      </c>
    </row>
    <row r="584" spans="1:23">
      <c r="A584" s="16">
        <f t="shared" si="95"/>
        <v>584</v>
      </c>
      <c r="B584" s="15">
        <f t="shared" si="96"/>
        <v>560</v>
      </c>
      <c r="C584" s="145" t="s">
        <v>3583</v>
      </c>
      <c r="D584" s="145" t="s">
        <v>2681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3596</v>
      </c>
      <c r="L584" s="148" t="s">
        <v>4353</v>
      </c>
      <c r="M584" s="148" t="s">
        <v>4410</v>
      </c>
      <c r="N584" s="22" t="s">
        <v>2134</v>
      </c>
      <c r="O584" s="22"/>
      <c r="P584" s="248" t="s">
        <v>2681</v>
      </c>
      <c r="Q584" s="192"/>
      <c r="R584" s="1"/>
      <c r="S584" s="1" t="str">
        <f t="shared" si="94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97"/>
        <v>#VALUE!</v>
      </c>
    </row>
    <row r="585" spans="1:23">
      <c r="A585" s="16">
        <f t="shared" si="95"/>
        <v>585</v>
      </c>
      <c r="B585" s="15">
        <f t="shared" si="96"/>
        <v>561</v>
      </c>
      <c r="C585" s="145" t="s">
        <v>3583</v>
      </c>
      <c r="D585" s="145" t="s">
        <v>2682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3596</v>
      </c>
      <c r="L585" s="148" t="s">
        <v>4353</v>
      </c>
      <c r="M585" s="148" t="s">
        <v>4410</v>
      </c>
      <c r="N585" s="22" t="s">
        <v>2134</v>
      </c>
      <c r="O585" s="22"/>
      <c r="P585" s="248" t="s">
        <v>2682</v>
      </c>
      <c r="Q585" s="192"/>
      <c r="R585" s="1"/>
      <c r="S585" s="1" t="str">
        <f t="shared" si="94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97"/>
        <v>#VALUE!</v>
      </c>
    </row>
    <row r="586" spans="1:23">
      <c r="A586" s="16">
        <f t="shared" si="95"/>
        <v>586</v>
      </c>
      <c r="B586" s="15">
        <f t="shared" si="96"/>
        <v>562</v>
      </c>
      <c r="C586" s="145" t="s">
        <v>3583</v>
      </c>
      <c r="D586" s="145" t="s">
        <v>2683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3596</v>
      </c>
      <c r="L586" s="148" t="s">
        <v>4353</v>
      </c>
      <c r="M586" s="148" t="s">
        <v>4410</v>
      </c>
      <c r="N586" s="22" t="s">
        <v>2134</v>
      </c>
      <c r="O586" s="22"/>
      <c r="P586" s="248" t="s">
        <v>2683</v>
      </c>
      <c r="Q586" s="192"/>
      <c r="R586" s="1"/>
      <c r="S586" s="1" t="str">
        <f t="shared" si="94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97"/>
        <v>#VALUE!</v>
      </c>
    </row>
    <row r="587" spans="1:23">
      <c r="A587" s="16">
        <f t="shared" si="95"/>
        <v>587</v>
      </c>
      <c r="B587" s="15">
        <f t="shared" si="96"/>
        <v>563</v>
      </c>
      <c r="C587" s="145" t="s">
        <v>3583</v>
      </c>
      <c r="D587" s="145" t="s">
        <v>2684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3596</v>
      </c>
      <c r="L587" s="148" t="s">
        <v>4353</v>
      </c>
      <c r="M587" s="148" t="s">
        <v>4410</v>
      </c>
      <c r="N587" s="22" t="s">
        <v>2134</v>
      </c>
      <c r="O587" s="22"/>
      <c r="P587" s="248" t="s">
        <v>2684</v>
      </c>
      <c r="Q587" s="192"/>
      <c r="R587" s="1"/>
      <c r="S587" s="1" t="str">
        <f t="shared" si="94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97"/>
        <v>#VALUE!</v>
      </c>
    </row>
    <row r="588" spans="1:23">
      <c r="A588" s="16">
        <f t="shared" si="95"/>
        <v>588</v>
      </c>
      <c r="B588" s="15">
        <f t="shared" si="96"/>
        <v>564</v>
      </c>
      <c r="C588" s="145" t="s">
        <v>3583</v>
      </c>
      <c r="D588" s="145" t="s">
        <v>2685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3596</v>
      </c>
      <c r="L588" s="148" t="s">
        <v>4353</v>
      </c>
      <c r="M588" s="148" t="s">
        <v>4410</v>
      </c>
      <c r="N588" s="22" t="s">
        <v>2134</v>
      </c>
      <c r="O588" s="22"/>
      <c r="P588" s="248" t="s">
        <v>2685</v>
      </c>
      <c r="Q588" s="192"/>
      <c r="R588" s="1"/>
      <c r="S588" s="1" t="str">
        <f t="shared" si="94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97"/>
        <v>#VALUE!</v>
      </c>
    </row>
    <row r="589" spans="1:23">
      <c r="A589" s="16">
        <f t="shared" si="95"/>
        <v>589</v>
      </c>
      <c r="B589" s="15">
        <f t="shared" si="96"/>
        <v>565</v>
      </c>
      <c r="C589" s="145" t="s">
        <v>3583</v>
      </c>
      <c r="D589" s="145" t="s">
        <v>2686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3596</v>
      </c>
      <c r="L589" s="148" t="s">
        <v>4353</v>
      </c>
      <c r="M589" s="148" t="s">
        <v>4410</v>
      </c>
      <c r="N589" s="22" t="s">
        <v>2134</v>
      </c>
      <c r="O589" s="22"/>
      <c r="P589" s="248" t="s">
        <v>2686</v>
      </c>
      <c r="Q589" s="192"/>
      <c r="R589" s="1"/>
      <c r="S589" s="1" t="str">
        <f t="shared" si="94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97"/>
        <v>#VALUE!</v>
      </c>
    </row>
    <row r="590" spans="1:23">
      <c r="A590" s="16">
        <f t="shared" si="95"/>
        <v>590</v>
      </c>
      <c r="B590" s="15">
        <f t="shared" si="96"/>
        <v>566</v>
      </c>
      <c r="C590" s="145" t="s">
        <v>3583</v>
      </c>
      <c r="D590" s="145" t="s">
        <v>2687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3596</v>
      </c>
      <c r="L590" s="148" t="s">
        <v>4353</v>
      </c>
      <c r="M590" s="148" t="s">
        <v>4410</v>
      </c>
      <c r="N590" s="22" t="s">
        <v>2134</v>
      </c>
      <c r="O590" s="22"/>
      <c r="P590" s="248" t="s">
        <v>2687</v>
      </c>
      <c r="Q590" s="192"/>
      <c r="R590" s="1"/>
      <c r="S590" s="1" t="str">
        <f t="shared" si="94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97"/>
        <v>#VALUE!</v>
      </c>
    </row>
    <row r="591" spans="1:23">
      <c r="A591" s="16">
        <f t="shared" si="95"/>
        <v>591</v>
      </c>
      <c r="B591" s="15">
        <f t="shared" si="96"/>
        <v>567</v>
      </c>
      <c r="C591" s="145" t="s">
        <v>3583</v>
      </c>
      <c r="D591" s="145" t="s">
        <v>2688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3596</v>
      </c>
      <c r="L591" s="148" t="s">
        <v>4353</v>
      </c>
      <c r="M591" s="148" t="s">
        <v>4410</v>
      </c>
      <c r="N591" s="22" t="s">
        <v>2134</v>
      </c>
      <c r="O591" s="22"/>
      <c r="P591" s="248" t="s">
        <v>2688</v>
      </c>
      <c r="Q591" s="192"/>
      <c r="R591" s="1"/>
      <c r="S591" s="1" t="str">
        <f t="shared" si="94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97"/>
        <v>#VALUE!</v>
      </c>
    </row>
    <row r="592" spans="1:23">
      <c r="A592" s="16">
        <f t="shared" si="95"/>
        <v>592</v>
      </c>
      <c r="B592" s="15">
        <f t="shared" si="96"/>
        <v>568</v>
      </c>
      <c r="C592" s="145" t="s">
        <v>3583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3596</v>
      </c>
      <c r="L592" s="148" t="s">
        <v>4353</v>
      </c>
      <c r="M592" s="148" t="s">
        <v>4410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94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97"/>
        <v>#VALUE!</v>
      </c>
    </row>
    <row r="593" spans="1:23">
      <c r="A593" s="16">
        <f t="shared" si="95"/>
        <v>593</v>
      </c>
      <c r="B593" s="15">
        <f t="shared" si="96"/>
        <v>569</v>
      </c>
      <c r="C593" s="145" t="s">
        <v>3583</v>
      </c>
      <c r="D593" s="145" t="s">
        <v>2689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3596</v>
      </c>
      <c r="L593" s="148" t="s">
        <v>4353</v>
      </c>
      <c r="M593" s="148" t="s">
        <v>4410</v>
      </c>
      <c r="N593" s="22" t="s">
        <v>2134</v>
      </c>
      <c r="O593" s="22"/>
      <c r="P593" s="248" t="s">
        <v>2689</v>
      </c>
      <c r="Q593" s="192"/>
      <c r="R593" s="1"/>
      <c r="S593" s="1" t="str">
        <f t="shared" si="94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97"/>
        <v>#VALUE!</v>
      </c>
    </row>
    <row r="594" spans="1:23">
      <c r="A594" s="16">
        <f t="shared" si="95"/>
        <v>594</v>
      </c>
      <c r="B594" s="15">
        <f t="shared" si="96"/>
        <v>570</v>
      </c>
      <c r="C594" s="145" t="s">
        <v>3583</v>
      </c>
      <c r="D594" s="145" t="s">
        <v>2690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3596</v>
      </c>
      <c r="L594" s="148" t="s">
        <v>4353</v>
      </c>
      <c r="M594" s="148" t="s">
        <v>4410</v>
      </c>
      <c r="N594" s="22" t="s">
        <v>2134</v>
      </c>
      <c r="O594" s="22"/>
      <c r="P594" s="248" t="s">
        <v>2690</v>
      </c>
      <c r="Q594" s="192"/>
      <c r="R594" s="1"/>
      <c r="S594" s="1" t="str">
        <f t="shared" si="94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97"/>
        <v>#VALUE!</v>
      </c>
    </row>
    <row r="595" spans="1:23">
      <c r="A595" s="16">
        <f t="shared" si="95"/>
        <v>595</v>
      </c>
      <c r="B595" s="15">
        <f t="shared" si="96"/>
        <v>571</v>
      </c>
      <c r="C595" s="145" t="s">
        <v>3583</v>
      </c>
      <c r="D595" s="145" t="s">
        <v>2691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3596</v>
      </c>
      <c r="L595" s="148" t="s">
        <v>4353</v>
      </c>
      <c r="M595" s="148" t="s">
        <v>4410</v>
      </c>
      <c r="N595" s="22" t="s">
        <v>2134</v>
      </c>
      <c r="O595" s="22"/>
      <c r="P595" s="248" t="s">
        <v>2691</v>
      </c>
      <c r="Q595" s="192"/>
      <c r="R595" s="1"/>
      <c r="S595" s="1" t="str">
        <f t="shared" si="94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97"/>
        <v>#VALUE!</v>
      </c>
    </row>
    <row r="596" spans="1:23">
      <c r="A596" s="16">
        <f t="shared" si="95"/>
        <v>596</v>
      </c>
      <c r="B596" s="15">
        <f t="shared" si="96"/>
        <v>572</v>
      </c>
      <c r="C596" s="145" t="s">
        <v>3583</v>
      </c>
      <c r="D596" s="145" t="s">
        <v>2692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3596</v>
      </c>
      <c r="L596" s="148" t="s">
        <v>4353</v>
      </c>
      <c r="M596" s="148" t="s">
        <v>4410</v>
      </c>
      <c r="N596" s="22" t="s">
        <v>2134</v>
      </c>
      <c r="O596" s="22"/>
      <c r="P596" s="248" t="s">
        <v>2692</v>
      </c>
      <c r="Q596" s="192"/>
      <c r="R596" s="1"/>
      <c r="S596" s="1" t="str">
        <f t="shared" si="94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97"/>
        <v>#VALUE!</v>
      </c>
    </row>
    <row r="597" spans="1:23">
      <c r="A597" s="16">
        <f t="shared" si="95"/>
        <v>597</v>
      </c>
      <c r="B597" s="15">
        <f t="shared" si="96"/>
        <v>573</v>
      </c>
      <c r="C597" s="145" t="s">
        <v>3583</v>
      </c>
      <c r="D597" s="145" t="s">
        <v>2693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3596</v>
      </c>
      <c r="L597" s="148" t="s">
        <v>4353</v>
      </c>
      <c r="M597" s="148" t="s">
        <v>4410</v>
      </c>
      <c r="N597" s="22" t="s">
        <v>2134</v>
      </c>
      <c r="O597" s="22"/>
      <c r="P597" s="248" t="s">
        <v>2693</v>
      </c>
      <c r="Q597" s="192"/>
      <c r="R597" s="1"/>
      <c r="S597" s="1" t="str">
        <f t="shared" si="94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97"/>
        <v>#VALUE!</v>
      </c>
    </row>
    <row r="598" spans="1:23">
      <c r="A598" s="16">
        <f t="shared" si="95"/>
        <v>598</v>
      </c>
      <c r="B598" s="15">
        <f t="shared" si="96"/>
        <v>574</v>
      </c>
      <c r="C598" s="145" t="s">
        <v>3583</v>
      </c>
      <c r="D598" s="145" t="s">
        <v>2694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3596</v>
      </c>
      <c r="L598" s="148" t="s">
        <v>4353</v>
      </c>
      <c r="M598" s="148" t="s">
        <v>4410</v>
      </c>
      <c r="N598" s="22" t="s">
        <v>2134</v>
      </c>
      <c r="O598" s="22"/>
      <c r="P598" s="248" t="s">
        <v>2694</v>
      </c>
      <c r="Q598" s="192"/>
      <c r="R598" s="1"/>
      <c r="S598" s="1" t="str">
        <f t="shared" si="94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97"/>
        <v>#VALUE!</v>
      </c>
    </row>
    <row r="599" spans="1:23">
      <c r="A599" s="16">
        <f t="shared" si="95"/>
        <v>599</v>
      </c>
      <c r="B599" s="15">
        <f t="shared" si="96"/>
        <v>575</v>
      </c>
      <c r="C599" s="145" t="s">
        <v>3583</v>
      </c>
      <c r="D599" s="145" t="s">
        <v>2695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3596</v>
      </c>
      <c r="L599" s="148" t="s">
        <v>4353</v>
      </c>
      <c r="M599" s="148" t="s">
        <v>4410</v>
      </c>
      <c r="N599" s="22" t="s">
        <v>2134</v>
      </c>
      <c r="O599" s="22"/>
      <c r="P599" s="248" t="s">
        <v>2695</v>
      </c>
      <c r="Q599" s="192"/>
      <c r="R599" s="1"/>
      <c r="S599" s="1" t="str">
        <f t="shared" si="94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97"/>
        <v>#VALUE!</v>
      </c>
    </row>
    <row r="600" spans="1:23">
      <c r="A600" s="16">
        <f t="shared" si="95"/>
        <v>600</v>
      </c>
      <c r="B600" s="15">
        <f t="shared" si="96"/>
        <v>576</v>
      </c>
      <c r="C600" s="145" t="s">
        <v>3583</v>
      </c>
      <c r="D600" s="145" t="s">
        <v>2696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3596</v>
      </c>
      <c r="L600" s="148" t="s">
        <v>4353</v>
      </c>
      <c r="M600" s="148" t="s">
        <v>4410</v>
      </c>
      <c r="N600" s="22" t="s">
        <v>2134</v>
      </c>
      <c r="O600" s="22"/>
      <c r="P600" s="248" t="s">
        <v>2696</v>
      </c>
      <c r="Q600" s="192"/>
      <c r="R600" s="1"/>
      <c r="S600" s="1" t="str">
        <f t="shared" si="94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97"/>
        <v>#VALUE!</v>
      </c>
    </row>
    <row r="601" spans="1:23">
      <c r="A601" s="16">
        <f t="shared" si="95"/>
        <v>601</v>
      </c>
      <c r="B601" s="15">
        <f t="shared" si="96"/>
        <v>577</v>
      </c>
      <c r="C601" s="145" t="s">
        <v>3583</v>
      </c>
      <c r="D601" s="145" t="s">
        <v>2697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3596</v>
      </c>
      <c r="L601" s="148" t="s">
        <v>4353</v>
      </c>
      <c r="M601" s="148" t="s">
        <v>4410</v>
      </c>
      <c r="N601" s="22" t="s">
        <v>2134</v>
      </c>
      <c r="O601" s="22"/>
      <c r="P601" s="248" t="s">
        <v>2697</v>
      </c>
      <c r="Q601" s="192"/>
      <c r="R601" s="1"/>
      <c r="S601" s="1" t="str">
        <f t="shared" si="94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97"/>
        <v>#VALUE!</v>
      </c>
    </row>
    <row r="602" spans="1:23">
      <c r="A602" s="16">
        <f t="shared" si="95"/>
        <v>602</v>
      </c>
      <c r="B602" s="15">
        <f t="shared" si="96"/>
        <v>578</v>
      </c>
      <c r="C602" s="145" t="s">
        <v>3583</v>
      </c>
      <c r="D602" s="145" t="s">
        <v>2698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3596</v>
      </c>
      <c r="L602" s="148" t="s">
        <v>4353</v>
      </c>
      <c r="M602" s="148" t="s">
        <v>4410</v>
      </c>
      <c r="N602" s="22" t="s">
        <v>2134</v>
      </c>
      <c r="O602" s="22"/>
      <c r="P602" s="248" t="s">
        <v>2698</v>
      </c>
      <c r="Q602" s="192"/>
      <c r="R602" s="1"/>
      <c r="S602" s="1" t="str">
        <f t="shared" si="94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97"/>
        <v>#VALUE!</v>
      </c>
    </row>
    <row r="603" spans="1:23">
      <c r="A603" s="16">
        <f t="shared" si="95"/>
        <v>603</v>
      </c>
      <c r="B603" s="15">
        <f t="shared" si="96"/>
        <v>579</v>
      </c>
      <c r="C603" s="145" t="s">
        <v>3583</v>
      </c>
      <c r="D603" s="145" t="s">
        <v>2699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3596</v>
      </c>
      <c r="L603" s="148" t="s">
        <v>4353</v>
      </c>
      <c r="M603" s="148" t="s">
        <v>4410</v>
      </c>
      <c r="N603" s="22" t="s">
        <v>2134</v>
      </c>
      <c r="O603" s="22"/>
      <c r="P603" s="248" t="s">
        <v>2699</v>
      </c>
      <c r="Q603" s="192"/>
      <c r="R603" s="1"/>
      <c r="S603" s="1" t="str">
        <f t="shared" si="94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97"/>
        <v>#VALUE!</v>
      </c>
    </row>
    <row r="604" spans="1:23">
      <c r="A604" s="16">
        <f t="shared" si="95"/>
        <v>604</v>
      </c>
      <c r="B604" s="15">
        <f t="shared" si="96"/>
        <v>580</v>
      </c>
      <c r="C604" s="145" t="s">
        <v>3583</v>
      </c>
      <c r="D604" s="145" t="s">
        <v>2700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3596</v>
      </c>
      <c r="L604" s="148" t="s">
        <v>4353</v>
      </c>
      <c r="M604" s="148" t="s">
        <v>4410</v>
      </c>
      <c r="N604" s="22" t="s">
        <v>2134</v>
      </c>
      <c r="O604" s="22"/>
      <c r="P604" s="248" t="s">
        <v>2700</v>
      </c>
      <c r="Q604" s="192"/>
      <c r="R604" s="1"/>
      <c r="S604" s="1" t="str">
        <f t="shared" si="94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97"/>
        <v>#VALUE!</v>
      </c>
    </row>
    <row r="605" spans="1:23">
      <c r="A605" s="16">
        <f t="shared" si="95"/>
        <v>605</v>
      </c>
      <c r="B605" s="15">
        <f t="shared" si="96"/>
        <v>581</v>
      </c>
      <c r="C605" s="145" t="s">
        <v>3583</v>
      </c>
      <c r="D605" s="145" t="s">
        <v>2701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3596</v>
      </c>
      <c r="L605" s="148" t="s">
        <v>4353</v>
      </c>
      <c r="M605" s="148" t="s">
        <v>4410</v>
      </c>
      <c r="N605" s="22" t="s">
        <v>2134</v>
      </c>
      <c r="O605" s="22"/>
      <c r="P605" s="248" t="s">
        <v>2701</v>
      </c>
      <c r="Q605" s="192"/>
      <c r="R605" s="1"/>
      <c r="S605" s="1" t="str">
        <f t="shared" si="94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97"/>
        <v>#VALUE!</v>
      </c>
    </row>
    <row r="606" spans="1:23">
      <c r="A606" s="16">
        <f t="shared" si="95"/>
        <v>606</v>
      </c>
      <c r="B606" s="15">
        <f t="shared" si="96"/>
        <v>582</v>
      </c>
      <c r="C606" s="145" t="s">
        <v>3583</v>
      </c>
      <c r="D606" s="145" t="s">
        <v>2702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3596</v>
      </c>
      <c r="L606" s="148" t="s">
        <v>4353</v>
      </c>
      <c r="M606" s="148" t="s">
        <v>4410</v>
      </c>
      <c r="N606" s="22" t="s">
        <v>2134</v>
      </c>
      <c r="O606" s="22"/>
      <c r="P606" s="248" t="s">
        <v>2702</v>
      </c>
      <c r="Q606" s="192"/>
      <c r="R606" s="1"/>
      <c r="S606" s="1" t="str">
        <f t="shared" si="94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97"/>
        <v>#VALUE!</v>
      </c>
    </row>
    <row r="607" spans="1:23">
      <c r="A607" s="16">
        <f t="shared" si="95"/>
        <v>607</v>
      </c>
      <c r="B607" s="15">
        <f t="shared" si="96"/>
        <v>583</v>
      </c>
      <c r="C607" s="145" t="s">
        <v>3583</v>
      </c>
      <c r="D607" s="145" t="s">
        <v>2703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3596</v>
      </c>
      <c r="L607" s="148" t="s">
        <v>4353</v>
      </c>
      <c r="M607" s="148" t="s">
        <v>4410</v>
      </c>
      <c r="N607" s="22" t="s">
        <v>2134</v>
      </c>
      <c r="O607" s="22"/>
      <c r="P607" s="248" t="s">
        <v>2703</v>
      </c>
      <c r="Q607" s="192"/>
      <c r="R607" s="1"/>
      <c r="S607" s="1" t="str">
        <f t="shared" si="94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97"/>
        <v>#VALUE!</v>
      </c>
    </row>
    <row r="608" spans="1:23">
      <c r="A608" s="16">
        <f t="shared" si="95"/>
        <v>608</v>
      </c>
      <c r="B608" s="15">
        <f t="shared" si="96"/>
        <v>584</v>
      </c>
      <c r="C608" s="145" t="s">
        <v>3583</v>
      </c>
      <c r="D608" s="145" t="s">
        <v>2704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3596</v>
      </c>
      <c r="L608" s="148" t="s">
        <v>4353</v>
      </c>
      <c r="M608" s="148" t="s">
        <v>4410</v>
      </c>
      <c r="N608" s="22" t="s">
        <v>2134</v>
      </c>
      <c r="O608" s="22"/>
      <c r="P608" s="248" t="s">
        <v>2704</v>
      </c>
      <c r="Q608" s="192"/>
      <c r="R608" s="1"/>
      <c r="S608" s="1" t="str">
        <f t="shared" si="94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97"/>
        <v>#VALUE!</v>
      </c>
    </row>
    <row r="609" spans="1:23">
      <c r="A609" s="16">
        <f t="shared" si="95"/>
        <v>609</v>
      </c>
      <c r="B609" s="15">
        <f t="shared" si="96"/>
        <v>585</v>
      </c>
      <c r="C609" s="145" t="s">
        <v>3583</v>
      </c>
      <c r="D609" s="145" t="s">
        <v>2705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3596</v>
      </c>
      <c r="L609" s="148" t="s">
        <v>4353</v>
      </c>
      <c r="M609" s="148" t="s">
        <v>4410</v>
      </c>
      <c r="N609" s="22" t="s">
        <v>2134</v>
      </c>
      <c r="O609" s="22"/>
      <c r="P609" s="248" t="s">
        <v>2705</v>
      </c>
      <c r="Q609" s="192"/>
      <c r="R609" s="1"/>
      <c r="S609" s="1" t="str">
        <f t="shared" si="94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97"/>
        <v>#VALUE!</v>
      </c>
    </row>
    <row r="610" spans="1:23">
      <c r="A610" s="16">
        <f t="shared" si="95"/>
        <v>610</v>
      </c>
      <c r="B610" s="15">
        <f t="shared" si="96"/>
        <v>586</v>
      </c>
      <c r="C610" s="145" t="s">
        <v>3583</v>
      </c>
      <c r="D610" s="145" t="s">
        <v>2706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3596</v>
      </c>
      <c r="L610" s="148" t="s">
        <v>4353</v>
      </c>
      <c r="M610" s="148" t="s">
        <v>4410</v>
      </c>
      <c r="N610" s="22" t="s">
        <v>2134</v>
      </c>
      <c r="O610" s="22"/>
      <c r="P610" s="248" t="s">
        <v>2706</v>
      </c>
      <c r="Q610" s="192"/>
      <c r="R610" s="1"/>
      <c r="S610" s="1" t="str">
        <f t="shared" si="94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97"/>
        <v>#VALUE!</v>
      </c>
    </row>
    <row r="611" spans="1:23">
      <c r="A611" s="16">
        <f t="shared" si="95"/>
        <v>611</v>
      </c>
      <c r="B611" s="15">
        <f t="shared" si="96"/>
        <v>587</v>
      </c>
      <c r="C611" s="145" t="s">
        <v>3583</v>
      </c>
      <c r="D611" s="145" t="s">
        <v>2707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3596</v>
      </c>
      <c r="L611" s="148" t="s">
        <v>4353</v>
      </c>
      <c r="M611" s="148" t="s">
        <v>4410</v>
      </c>
      <c r="N611" s="22" t="s">
        <v>2134</v>
      </c>
      <c r="O611" s="22"/>
      <c r="P611" s="248" t="s">
        <v>2707</v>
      </c>
      <c r="Q611" s="192"/>
      <c r="R611" s="1"/>
      <c r="S611" s="1" t="str">
        <f t="shared" si="94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97"/>
        <v>#VALUE!</v>
      </c>
    </row>
    <row r="612" spans="1:23">
      <c r="A612" s="16">
        <f t="shared" si="95"/>
        <v>612</v>
      </c>
      <c r="B612" s="15">
        <f t="shared" si="96"/>
        <v>588</v>
      </c>
      <c r="C612" s="145" t="s">
        <v>3583</v>
      </c>
      <c r="D612" s="145" t="s">
        <v>2708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3596</v>
      </c>
      <c r="L612" s="148" t="s">
        <v>4353</v>
      </c>
      <c r="M612" s="148" t="s">
        <v>4410</v>
      </c>
      <c r="N612" s="22" t="s">
        <v>2134</v>
      </c>
      <c r="O612" s="22"/>
      <c r="P612" s="248" t="s">
        <v>2708</v>
      </c>
      <c r="Q612" s="192"/>
      <c r="R612" s="1"/>
      <c r="S612" s="1" t="str">
        <f t="shared" si="94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97"/>
        <v>#VALUE!</v>
      </c>
    </row>
    <row r="613" spans="1:23">
      <c r="A613" s="16">
        <f t="shared" si="95"/>
        <v>613</v>
      </c>
      <c r="B613" s="15">
        <f t="shared" si="96"/>
        <v>589</v>
      </c>
      <c r="C613" s="145" t="s">
        <v>3583</v>
      </c>
      <c r="D613" s="145" t="s">
        <v>2709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3596</v>
      </c>
      <c r="L613" s="148" t="s">
        <v>4353</v>
      </c>
      <c r="M613" s="148" t="s">
        <v>4410</v>
      </c>
      <c r="N613" s="22" t="s">
        <v>2134</v>
      </c>
      <c r="O613" s="22"/>
      <c r="P613" s="248" t="s">
        <v>2709</v>
      </c>
      <c r="Q613" s="192"/>
      <c r="R613" s="1"/>
      <c r="S613" s="1" t="str">
        <f t="shared" si="94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97"/>
        <v>#VALUE!</v>
      </c>
    </row>
    <row r="614" spans="1:23">
      <c r="A614" s="16">
        <f t="shared" si="95"/>
        <v>614</v>
      </c>
      <c r="B614" s="15">
        <f t="shared" si="96"/>
        <v>590</v>
      </c>
      <c r="C614" s="145" t="s">
        <v>3583</v>
      </c>
      <c r="D614" s="145" t="s">
        <v>2710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3596</v>
      </c>
      <c r="L614" s="148" t="s">
        <v>4353</v>
      </c>
      <c r="M614" s="148" t="s">
        <v>4410</v>
      </c>
      <c r="N614" s="22" t="s">
        <v>2134</v>
      </c>
      <c r="O614" s="22"/>
      <c r="P614" s="248" t="s">
        <v>2710</v>
      </c>
      <c r="Q614" s="192"/>
      <c r="R614" s="1"/>
      <c r="S614" s="1" t="str">
        <f t="shared" si="94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97"/>
        <v>#VALUE!</v>
      </c>
    </row>
    <row r="615" spans="1:23">
      <c r="A615" s="16">
        <f t="shared" si="95"/>
        <v>615</v>
      </c>
      <c r="B615" s="15">
        <f t="shared" si="96"/>
        <v>591</v>
      </c>
      <c r="C615" s="145" t="s">
        <v>3583</v>
      </c>
      <c r="D615" s="145" t="s">
        <v>2711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3596</v>
      </c>
      <c r="L615" s="148" t="s">
        <v>4353</v>
      </c>
      <c r="M615" s="148" t="s">
        <v>4410</v>
      </c>
      <c r="N615" s="22" t="s">
        <v>2134</v>
      </c>
      <c r="O615" s="22"/>
      <c r="P615" s="248" t="s">
        <v>2711</v>
      </c>
      <c r="Q615" s="192"/>
      <c r="R615" s="1"/>
      <c r="S615" s="1" t="str">
        <f t="shared" ref="S615:S678" si="98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97"/>
        <v>#VALUE!</v>
      </c>
    </row>
    <row r="616" spans="1:23">
      <c r="A616" s="16">
        <f t="shared" si="95"/>
        <v>616</v>
      </c>
      <c r="B616" s="15">
        <f t="shared" si="96"/>
        <v>592</v>
      </c>
      <c r="C616" s="145" t="s">
        <v>3583</v>
      </c>
      <c r="D616" s="145" t="s">
        <v>2712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3596</v>
      </c>
      <c r="L616" s="148" t="s">
        <v>4353</v>
      </c>
      <c r="M616" s="148" t="s">
        <v>4410</v>
      </c>
      <c r="N616" s="22" t="s">
        <v>2134</v>
      </c>
      <c r="O616" s="22"/>
      <c r="P616" s="248" t="s">
        <v>2712</v>
      </c>
      <c r="Q616" s="192"/>
      <c r="R616" s="1"/>
      <c r="S616" s="1" t="str">
        <f t="shared" si="98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97"/>
        <v>#VALUE!</v>
      </c>
    </row>
    <row r="617" spans="1:23">
      <c r="A617" s="16">
        <f t="shared" si="95"/>
        <v>617</v>
      </c>
      <c r="B617" s="15">
        <f t="shared" si="96"/>
        <v>593</v>
      </c>
      <c r="C617" s="145" t="s">
        <v>3583</v>
      </c>
      <c r="D617" s="145" t="s">
        <v>2713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3596</v>
      </c>
      <c r="L617" s="148" t="s">
        <v>4353</v>
      </c>
      <c r="M617" s="148" t="s">
        <v>4410</v>
      </c>
      <c r="N617" s="22" t="s">
        <v>2134</v>
      </c>
      <c r="O617" s="22"/>
      <c r="P617" s="248" t="s">
        <v>2713</v>
      </c>
      <c r="Q617" s="192"/>
      <c r="R617" s="1"/>
      <c r="S617" s="1" t="str">
        <f t="shared" si="98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97"/>
        <v>#VALUE!</v>
      </c>
    </row>
    <row r="618" spans="1:23">
      <c r="A618" s="16">
        <f t="shared" si="95"/>
        <v>618</v>
      </c>
      <c r="B618" s="15">
        <f t="shared" si="96"/>
        <v>594</v>
      </c>
      <c r="C618" s="145" t="s">
        <v>3583</v>
      </c>
      <c r="D618" s="145" t="s">
        <v>2714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3596</v>
      </c>
      <c r="L618" s="148" t="s">
        <v>4353</v>
      </c>
      <c r="M618" s="148" t="s">
        <v>4410</v>
      </c>
      <c r="N618" s="22" t="s">
        <v>2134</v>
      </c>
      <c r="O618" s="22"/>
      <c r="P618" s="248" t="s">
        <v>2714</v>
      </c>
      <c r="Q618" s="192"/>
      <c r="R618" s="1"/>
      <c r="S618" s="1" t="str">
        <f t="shared" si="98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97"/>
        <v>#VALUE!</v>
      </c>
    </row>
    <row r="619" spans="1:23">
      <c r="A619" s="16">
        <f t="shared" si="95"/>
        <v>619</v>
      </c>
      <c r="B619" s="15">
        <f t="shared" si="96"/>
        <v>595</v>
      </c>
      <c r="C619" s="145" t="s">
        <v>3583</v>
      </c>
      <c r="D619" s="145" t="s">
        <v>2715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3596</v>
      </c>
      <c r="L619" s="148" t="s">
        <v>4353</v>
      </c>
      <c r="M619" s="148" t="s">
        <v>4410</v>
      </c>
      <c r="N619" s="22" t="s">
        <v>2134</v>
      </c>
      <c r="O619" s="22"/>
      <c r="P619" s="248" t="s">
        <v>2715</v>
      </c>
      <c r="Q619" s="192"/>
      <c r="R619" s="1"/>
      <c r="S619" s="1" t="str">
        <f t="shared" si="98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97"/>
        <v>#VALUE!</v>
      </c>
    </row>
    <row r="620" spans="1:23">
      <c r="A620" s="16">
        <f t="shared" si="95"/>
        <v>620</v>
      </c>
      <c r="B620" s="15">
        <f t="shared" si="96"/>
        <v>596</v>
      </c>
      <c r="C620" s="145" t="s">
        <v>3583</v>
      </c>
      <c r="D620" s="145" t="s">
        <v>2716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3596</v>
      </c>
      <c r="L620" s="148" t="s">
        <v>4353</v>
      </c>
      <c r="M620" s="148" t="s">
        <v>4410</v>
      </c>
      <c r="N620" s="22" t="s">
        <v>2134</v>
      </c>
      <c r="O620" s="22"/>
      <c r="P620" s="248" t="s">
        <v>2716</v>
      </c>
      <c r="Q620" s="192"/>
      <c r="R620" s="1"/>
      <c r="S620" s="1" t="str">
        <f t="shared" si="98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97"/>
        <v>#VALUE!</v>
      </c>
    </row>
    <row r="621" spans="1:23">
      <c r="A621" s="16">
        <f t="shared" si="95"/>
        <v>621</v>
      </c>
      <c r="B621" s="15">
        <f t="shared" si="96"/>
        <v>597</v>
      </c>
      <c r="C621" s="145" t="s">
        <v>3583</v>
      </c>
      <c r="D621" s="145" t="s">
        <v>2717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3596</v>
      </c>
      <c r="L621" s="148" t="s">
        <v>4353</v>
      </c>
      <c r="M621" s="148" t="s">
        <v>4410</v>
      </c>
      <c r="N621" s="22" t="s">
        <v>2134</v>
      </c>
      <c r="O621" s="22"/>
      <c r="P621" s="248" t="s">
        <v>2717</v>
      </c>
      <c r="Q621" s="192"/>
      <c r="R621" s="1"/>
      <c r="S621" s="1" t="str">
        <f t="shared" si="98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97"/>
        <v>#VALUE!</v>
      </c>
    </row>
    <row r="622" spans="1:23">
      <c r="A622" s="16">
        <f t="shared" si="95"/>
        <v>622</v>
      </c>
      <c r="B622" s="15">
        <f t="shared" si="96"/>
        <v>598</v>
      </c>
      <c r="C622" s="145" t="s">
        <v>3583</v>
      </c>
      <c r="D622" s="145" t="s">
        <v>2718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3596</v>
      </c>
      <c r="L622" s="148" t="s">
        <v>4353</v>
      </c>
      <c r="M622" s="148" t="s">
        <v>4410</v>
      </c>
      <c r="N622" s="22" t="s">
        <v>2134</v>
      </c>
      <c r="O622" s="22"/>
      <c r="P622" s="248" t="s">
        <v>2718</v>
      </c>
      <c r="Q622" s="192"/>
      <c r="R622" s="1"/>
      <c r="S622" s="1" t="str">
        <f t="shared" si="98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97"/>
        <v>#VALUE!</v>
      </c>
    </row>
    <row r="623" spans="1:23">
      <c r="A623" s="16">
        <f t="shared" si="95"/>
        <v>623</v>
      </c>
      <c r="B623" s="15">
        <f t="shared" si="96"/>
        <v>599</v>
      </c>
      <c r="C623" s="145" t="s">
        <v>3583</v>
      </c>
      <c r="D623" s="145" t="s">
        <v>2719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3596</v>
      </c>
      <c r="L623" s="148" t="s">
        <v>4353</v>
      </c>
      <c r="M623" s="148" t="s">
        <v>4410</v>
      </c>
      <c r="N623" s="22" t="s">
        <v>2134</v>
      </c>
      <c r="O623" s="22"/>
      <c r="P623" s="248" t="s">
        <v>2719</v>
      </c>
      <c r="Q623" s="192"/>
      <c r="R623" s="1"/>
      <c r="S623" s="1" t="str">
        <f t="shared" si="98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97"/>
        <v>#VALUE!</v>
      </c>
    </row>
    <row r="624" spans="1:23">
      <c r="A624" s="16">
        <f t="shared" si="95"/>
        <v>624</v>
      </c>
      <c r="B624" s="15">
        <f t="shared" si="96"/>
        <v>600</v>
      </c>
      <c r="C624" s="145" t="s">
        <v>3583</v>
      </c>
      <c r="D624" s="145" t="s">
        <v>2720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3596</v>
      </c>
      <c r="L624" s="148" t="s">
        <v>4353</v>
      </c>
      <c r="M624" s="148" t="s">
        <v>4410</v>
      </c>
      <c r="N624" s="22" t="s">
        <v>2134</v>
      </c>
      <c r="O624" s="22"/>
      <c r="P624" s="248" t="s">
        <v>2720</v>
      </c>
      <c r="Q624" s="192"/>
      <c r="R624" s="1"/>
      <c r="S624" s="1" t="str">
        <f t="shared" si="98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97"/>
        <v>#VALUE!</v>
      </c>
    </row>
    <row r="625" spans="1:23">
      <c r="A625" s="16">
        <f t="shared" si="95"/>
        <v>625</v>
      </c>
      <c r="B625" s="15">
        <f t="shared" si="96"/>
        <v>601</v>
      </c>
      <c r="C625" s="145" t="s">
        <v>3583</v>
      </c>
      <c r="D625" s="145" t="s">
        <v>2721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3596</v>
      </c>
      <c r="L625" s="148" t="s">
        <v>4353</v>
      </c>
      <c r="M625" s="148" t="s">
        <v>4410</v>
      </c>
      <c r="N625" s="22" t="s">
        <v>2134</v>
      </c>
      <c r="O625" s="22"/>
      <c r="P625" s="248" t="s">
        <v>2721</v>
      </c>
      <c r="Q625" s="192"/>
      <c r="R625" s="1"/>
      <c r="S625" s="1" t="str">
        <f t="shared" si="98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97"/>
        <v>#VALUE!</v>
      </c>
    </row>
    <row r="626" spans="1:23">
      <c r="A626" s="16">
        <f t="shared" si="95"/>
        <v>626</v>
      </c>
      <c r="B626" s="15">
        <f t="shared" si="96"/>
        <v>602</v>
      </c>
      <c r="C626" s="145" t="s">
        <v>3583</v>
      </c>
      <c r="D626" s="145" t="s">
        <v>2722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3596</v>
      </c>
      <c r="L626" s="148" t="s">
        <v>4353</v>
      </c>
      <c r="M626" s="148" t="s">
        <v>4410</v>
      </c>
      <c r="N626" s="22" t="s">
        <v>2134</v>
      </c>
      <c r="O626" s="22"/>
      <c r="P626" s="248" t="s">
        <v>2722</v>
      </c>
      <c r="Q626" s="192"/>
      <c r="R626" s="1"/>
      <c r="S626" s="1" t="str">
        <f t="shared" si="98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97"/>
        <v>#VALUE!</v>
      </c>
    </row>
    <row r="627" spans="1:23">
      <c r="A627" s="16">
        <f t="shared" si="95"/>
        <v>627</v>
      </c>
      <c r="B627" s="15">
        <f t="shared" si="96"/>
        <v>603</v>
      </c>
      <c r="C627" s="145" t="s">
        <v>3583</v>
      </c>
      <c r="D627" s="145" t="s">
        <v>2723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3596</v>
      </c>
      <c r="L627" s="148" t="s">
        <v>4353</v>
      </c>
      <c r="M627" s="148" t="s">
        <v>4410</v>
      </c>
      <c r="N627" s="22" t="s">
        <v>2134</v>
      </c>
      <c r="O627" s="22"/>
      <c r="P627" s="248" t="s">
        <v>2723</v>
      </c>
      <c r="Q627" s="192"/>
      <c r="R627" s="1"/>
      <c r="S627" s="1" t="str">
        <f t="shared" si="98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97"/>
        <v>#VALUE!</v>
      </c>
    </row>
    <row r="628" spans="1:23">
      <c r="A628" s="16">
        <f t="shared" si="95"/>
        <v>628</v>
      </c>
      <c r="B628" s="15">
        <f t="shared" si="96"/>
        <v>604</v>
      </c>
      <c r="C628" s="145" t="s">
        <v>3583</v>
      </c>
      <c r="D628" s="145" t="s">
        <v>2724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3596</v>
      </c>
      <c r="L628" s="148" t="s">
        <v>4353</v>
      </c>
      <c r="M628" s="148" t="s">
        <v>4410</v>
      </c>
      <c r="N628" s="22" t="s">
        <v>2134</v>
      </c>
      <c r="O628" s="22"/>
      <c r="P628" s="248" t="s">
        <v>2724</v>
      </c>
      <c r="Q628" s="192"/>
      <c r="R628" s="1"/>
      <c r="S628" s="1" t="str">
        <f t="shared" si="98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97"/>
        <v>#VALUE!</v>
      </c>
    </row>
    <row r="629" spans="1:23">
      <c r="A629" s="16">
        <f t="shared" si="95"/>
        <v>629</v>
      </c>
      <c r="B629" s="15">
        <f t="shared" si="96"/>
        <v>605</v>
      </c>
      <c r="C629" s="145" t="s">
        <v>3583</v>
      </c>
      <c r="D629" s="145" t="s">
        <v>2725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3596</v>
      </c>
      <c r="L629" s="148" t="s">
        <v>4353</v>
      </c>
      <c r="M629" s="148" t="s">
        <v>4410</v>
      </c>
      <c r="N629" s="22" t="s">
        <v>2134</v>
      </c>
      <c r="O629" s="22"/>
      <c r="P629" s="248" t="s">
        <v>2725</v>
      </c>
      <c r="Q629" s="192"/>
      <c r="R629" s="1"/>
      <c r="S629" s="1" t="str">
        <f t="shared" si="98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97"/>
        <v>#VALUE!</v>
      </c>
    </row>
    <row r="630" spans="1:23">
      <c r="A630" s="16">
        <f t="shared" si="95"/>
        <v>630</v>
      </c>
      <c r="B630" s="15">
        <f t="shared" si="96"/>
        <v>606</v>
      </c>
      <c r="C630" s="145" t="s">
        <v>3583</v>
      </c>
      <c r="D630" s="145" t="s">
        <v>2726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3596</v>
      </c>
      <c r="L630" s="148" t="s">
        <v>4353</v>
      </c>
      <c r="M630" s="148" t="s">
        <v>4410</v>
      </c>
      <c r="N630" s="22" t="s">
        <v>2134</v>
      </c>
      <c r="O630" s="22"/>
      <c r="P630" s="248" t="s">
        <v>2726</v>
      </c>
      <c r="Q630" s="192"/>
      <c r="R630" s="1"/>
      <c r="S630" s="1" t="str">
        <f t="shared" si="98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97"/>
        <v>#VALUE!</v>
      </c>
    </row>
    <row r="631" spans="1:23">
      <c r="A631" s="16">
        <f t="shared" si="95"/>
        <v>631</v>
      </c>
      <c r="B631" s="15">
        <f t="shared" si="96"/>
        <v>607</v>
      </c>
      <c r="C631" s="145" t="s">
        <v>3583</v>
      </c>
      <c r="D631" s="145" t="s">
        <v>2727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3596</v>
      </c>
      <c r="L631" s="148" t="s">
        <v>4353</v>
      </c>
      <c r="M631" s="148" t="s">
        <v>4410</v>
      </c>
      <c r="N631" s="22" t="s">
        <v>2134</v>
      </c>
      <c r="O631" s="22"/>
      <c r="P631" s="248" t="s">
        <v>2727</v>
      </c>
      <c r="Q631" s="192"/>
      <c r="R631" s="1"/>
      <c r="S631" s="1" t="str">
        <f t="shared" si="98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97"/>
        <v>#VALUE!</v>
      </c>
    </row>
    <row r="632" spans="1:23">
      <c r="A632" s="16">
        <f t="shared" si="95"/>
        <v>632</v>
      </c>
      <c r="B632" s="15">
        <f t="shared" si="96"/>
        <v>608</v>
      </c>
      <c r="C632" s="145" t="s">
        <v>3583</v>
      </c>
      <c r="D632" s="145" t="s">
        <v>2728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3596</v>
      </c>
      <c r="L632" s="148" t="s">
        <v>4353</v>
      </c>
      <c r="M632" s="148" t="s">
        <v>4410</v>
      </c>
      <c r="N632" s="22" t="s">
        <v>2134</v>
      </c>
      <c r="O632" s="22"/>
      <c r="P632" s="248" t="s">
        <v>2728</v>
      </c>
      <c r="Q632" s="192"/>
      <c r="R632" s="1"/>
      <c r="S632" s="1" t="str">
        <f t="shared" si="98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97"/>
        <v>#VALUE!</v>
      </c>
    </row>
    <row r="633" spans="1:23">
      <c r="A633" s="16">
        <f t="shared" si="95"/>
        <v>633</v>
      </c>
      <c r="B633" s="15">
        <f t="shared" si="96"/>
        <v>609</v>
      </c>
      <c r="C633" s="145" t="s">
        <v>3583</v>
      </c>
      <c r="D633" s="145" t="s">
        <v>2729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3596</v>
      </c>
      <c r="L633" s="148" t="s">
        <v>4353</v>
      </c>
      <c r="M633" s="148" t="s">
        <v>4410</v>
      </c>
      <c r="N633" s="22" t="s">
        <v>2134</v>
      </c>
      <c r="O633" s="22"/>
      <c r="P633" s="248" t="s">
        <v>2729</v>
      </c>
      <c r="Q633" s="192"/>
      <c r="R633" s="1"/>
      <c r="S633" s="1" t="str">
        <f t="shared" si="98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97"/>
        <v>#VALUE!</v>
      </c>
    </row>
    <row r="634" spans="1:23">
      <c r="A634" s="16">
        <f t="shared" si="95"/>
        <v>634</v>
      </c>
      <c r="B634" s="15">
        <f t="shared" si="96"/>
        <v>610</v>
      </c>
      <c r="C634" s="145" t="s">
        <v>3583</v>
      </c>
      <c r="D634" s="145" t="s">
        <v>2730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3596</v>
      </c>
      <c r="L634" s="148" t="s">
        <v>4353</v>
      </c>
      <c r="M634" s="148" t="s">
        <v>4410</v>
      </c>
      <c r="N634" s="22" t="s">
        <v>2134</v>
      </c>
      <c r="O634" s="22"/>
      <c r="P634" s="248" t="s">
        <v>2730</v>
      </c>
      <c r="Q634" s="192"/>
      <c r="R634" s="1"/>
      <c r="S634" s="1" t="str">
        <f t="shared" si="98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97"/>
        <v>#VALUE!</v>
      </c>
    </row>
    <row r="635" spans="1:23">
      <c r="A635" s="16">
        <f t="shared" si="95"/>
        <v>635</v>
      </c>
      <c r="B635" s="15">
        <f t="shared" si="96"/>
        <v>611</v>
      </c>
      <c r="C635" s="145" t="s">
        <v>3583</v>
      </c>
      <c r="D635" s="145" t="s">
        <v>2731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3596</v>
      </c>
      <c r="L635" s="148" t="s">
        <v>4353</v>
      </c>
      <c r="M635" s="148" t="s">
        <v>4410</v>
      </c>
      <c r="N635" s="22" t="s">
        <v>2134</v>
      </c>
      <c r="O635" s="11"/>
      <c r="P635" s="248" t="s">
        <v>2731</v>
      </c>
      <c r="Q635" s="192"/>
      <c r="R635" s="1"/>
      <c r="S635" s="1" t="str">
        <f t="shared" si="98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97"/>
        <v>#VALUE!</v>
      </c>
    </row>
    <row r="636" spans="1:23">
      <c r="A636" s="16">
        <f t="shared" si="95"/>
        <v>636</v>
      </c>
      <c r="B636" s="15">
        <f t="shared" si="96"/>
        <v>612</v>
      </c>
      <c r="C636" s="145" t="s">
        <v>3583</v>
      </c>
      <c r="D636" s="145" t="s">
        <v>2732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3596</v>
      </c>
      <c r="L636" s="148" t="s">
        <v>4353</v>
      </c>
      <c r="M636" s="148" t="s">
        <v>4410</v>
      </c>
      <c r="N636" s="22" t="s">
        <v>2134</v>
      </c>
      <c r="O636" s="22"/>
      <c r="P636" s="248" t="s">
        <v>2732</v>
      </c>
      <c r="Q636" s="192"/>
      <c r="R636" s="1"/>
      <c r="S636" s="1" t="str">
        <f t="shared" si="98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97"/>
        <v>#VALUE!</v>
      </c>
    </row>
    <row r="637" spans="1:23">
      <c r="A637" s="16">
        <f t="shared" si="95"/>
        <v>637</v>
      </c>
      <c r="B637" s="15">
        <f t="shared" si="96"/>
        <v>613</v>
      </c>
      <c r="C637" s="145" t="s">
        <v>3583</v>
      </c>
      <c r="D637" s="145" t="s">
        <v>2733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3596</v>
      </c>
      <c r="L637" s="148" t="s">
        <v>4353</v>
      </c>
      <c r="M637" s="148" t="s">
        <v>4410</v>
      </c>
      <c r="N637" s="22" t="s">
        <v>2134</v>
      </c>
      <c r="O637" s="22"/>
      <c r="P637" s="248" t="s">
        <v>2733</v>
      </c>
      <c r="Q637" s="192"/>
      <c r="R637" s="1"/>
      <c r="S637" s="1" t="str">
        <f t="shared" si="98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97"/>
        <v>#VALUE!</v>
      </c>
    </row>
    <row r="638" spans="1:23">
      <c r="A638" s="16">
        <f t="shared" si="95"/>
        <v>638</v>
      </c>
      <c r="B638" s="15">
        <f t="shared" si="96"/>
        <v>614</v>
      </c>
      <c r="C638" s="145" t="s">
        <v>3583</v>
      </c>
      <c r="D638" s="145" t="s">
        <v>2734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3596</v>
      </c>
      <c r="L638" s="148" t="s">
        <v>4353</v>
      </c>
      <c r="M638" s="148" t="s">
        <v>4410</v>
      </c>
      <c r="N638" s="22" t="s">
        <v>2134</v>
      </c>
      <c r="O638" s="22"/>
      <c r="P638" s="248" t="s">
        <v>2734</v>
      </c>
      <c r="Q638" s="192"/>
      <c r="R638" s="1"/>
      <c r="S638" s="1" t="str">
        <f t="shared" si="98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97"/>
        <v>#VALUE!</v>
      </c>
    </row>
    <row r="639" spans="1:23">
      <c r="A639" s="16">
        <f t="shared" ref="A639:A702" si="99">IF(B639=INT(B639),ROW(),"")</f>
        <v>639</v>
      </c>
      <c r="B639" s="15">
        <f t="shared" si="96"/>
        <v>615</v>
      </c>
      <c r="C639" s="145" t="s">
        <v>3583</v>
      </c>
      <c r="D639" s="145" t="s">
        <v>2735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3596</v>
      </c>
      <c r="L639" s="148" t="s">
        <v>4353</v>
      </c>
      <c r="M639" s="148" t="s">
        <v>4410</v>
      </c>
      <c r="N639" s="22" t="s">
        <v>2134</v>
      </c>
      <c r="O639" s="22"/>
      <c r="P639" s="248" t="s">
        <v>2735</v>
      </c>
      <c r="Q639" s="192"/>
      <c r="R639" s="1"/>
      <c r="S639" s="1" t="str">
        <f t="shared" si="98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97"/>
        <v>#VALUE!</v>
      </c>
    </row>
    <row r="640" spans="1:23">
      <c r="A640" s="16">
        <f t="shared" si="99"/>
        <v>640</v>
      </c>
      <c r="B640" s="15">
        <f t="shared" si="96"/>
        <v>616</v>
      </c>
      <c r="C640" s="145" t="s">
        <v>3583</v>
      </c>
      <c r="D640" s="145" t="s">
        <v>2736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3596</v>
      </c>
      <c r="L640" s="148" t="s">
        <v>4353</v>
      </c>
      <c r="M640" s="148" t="s">
        <v>4410</v>
      </c>
      <c r="N640" s="22" t="s">
        <v>2134</v>
      </c>
      <c r="O640" s="11"/>
      <c r="P640" s="248" t="s">
        <v>2736</v>
      </c>
      <c r="Q640" s="192"/>
      <c r="R640" s="1"/>
      <c r="S640" s="1" t="str">
        <f t="shared" si="98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97"/>
        <v>#VALUE!</v>
      </c>
    </row>
    <row r="641" spans="1:23">
      <c r="A641" s="16">
        <f t="shared" si="99"/>
        <v>641</v>
      </c>
      <c r="B641" s="15">
        <f t="shared" si="96"/>
        <v>617</v>
      </c>
      <c r="C641" s="145" t="s">
        <v>3583</v>
      </c>
      <c r="D641" s="145" t="s">
        <v>2737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3596</v>
      </c>
      <c r="L641" s="148" t="s">
        <v>4353</v>
      </c>
      <c r="M641" s="148" t="s">
        <v>4410</v>
      </c>
      <c r="N641" s="22" t="s">
        <v>2134</v>
      </c>
      <c r="O641" s="22"/>
      <c r="P641" s="248" t="s">
        <v>2737</v>
      </c>
      <c r="Q641" s="192"/>
      <c r="R641" s="1"/>
      <c r="S641" s="1" t="str">
        <f t="shared" si="98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97"/>
        <v>#VALUE!</v>
      </c>
    </row>
    <row r="642" spans="1:23">
      <c r="A642" s="16">
        <f t="shared" si="99"/>
        <v>642</v>
      </c>
      <c r="B642" s="15">
        <f t="shared" si="96"/>
        <v>618</v>
      </c>
      <c r="C642" s="145" t="s">
        <v>3583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3596</v>
      </c>
      <c r="L642" s="148" t="s">
        <v>4353</v>
      </c>
      <c r="M642" s="148" t="s">
        <v>4410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98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97"/>
        <v>#VALUE!</v>
      </c>
    </row>
    <row r="643" spans="1:23">
      <c r="A643" s="16">
        <f t="shared" si="99"/>
        <v>643</v>
      </c>
      <c r="B643" s="15">
        <f t="shared" si="96"/>
        <v>619</v>
      </c>
      <c r="C643" s="145" t="s">
        <v>3583</v>
      </c>
      <c r="D643" s="145" t="s">
        <v>2738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3596</v>
      </c>
      <c r="L643" s="148" t="s">
        <v>4353</v>
      </c>
      <c r="M643" s="148" t="s">
        <v>4410</v>
      </c>
      <c r="N643" s="22" t="s">
        <v>2134</v>
      </c>
      <c r="O643" s="11"/>
      <c r="P643" s="248" t="s">
        <v>2738</v>
      </c>
      <c r="Q643" s="192"/>
      <c r="R643" s="1"/>
      <c r="S643" s="1" t="str">
        <f t="shared" si="98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97"/>
        <v>#VALUE!</v>
      </c>
    </row>
    <row r="644" spans="1:23">
      <c r="A644" s="16">
        <f t="shared" si="99"/>
        <v>644</v>
      </c>
      <c r="B644" s="15">
        <f t="shared" ref="B644:B707" si="100">IF(AND(MID(C644,2,1)&lt;&gt;"/",MID(C644,1,1)="/"),INT(B643)+1,B643+0.01)</f>
        <v>620</v>
      </c>
      <c r="C644" s="145" t="s">
        <v>3583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3596</v>
      </c>
      <c r="L644" s="148" t="s">
        <v>4353</v>
      </c>
      <c r="M644" s="148" t="s">
        <v>4410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98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97"/>
        <v>#VALUE!</v>
      </c>
    </row>
    <row r="645" spans="1:23">
      <c r="A645" s="16">
        <f t="shared" si="99"/>
        <v>645</v>
      </c>
      <c r="B645" s="15">
        <f t="shared" si="100"/>
        <v>621</v>
      </c>
      <c r="C645" s="145" t="s">
        <v>3583</v>
      </c>
      <c r="D645" s="145" t="s">
        <v>2739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3596</v>
      </c>
      <c r="L645" s="148" t="s">
        <v>4353</v>
      </c>
      <c r="M645" s="148" t="s">
        <v>4410</v>
      </c>
      <c r="N645" s="22" t="s">
        <v>2134</v>
      </c>
      <c r="O645" s="22"/>
      <c r="P645" s="248" t="s">
        <v>2739</v>
      </c>
      <c r="Q645" s="192"/>
      <c r="R645" s="1"/>
      <c r="S645" s="1" t="str">
        <f t="shared" si="98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01">SUBSTITUTE(IF(AND(T645="--",FIND("STD",E645),FIND("fn",C645)&gt;0,FIND("ITM_",P645),I645="CAT_FNCT"),E645,""),"""","")</f>
        <v>#VALUE!</v>
      </c>
    </row>
    <row r="646" spans="1:23">
      <c r="A646" s="16">
        <f t="shared" si="99"/>
        <v>646</v>
      </c>
      <c r="B646" s="15">
        <f t="shared" si="100"/>
        <v>622</v>
      </c>
      <c r="C646" s="145" t="s">
        <v>3583</v>
      </c>
      <c r="D646" s="145" t="s">
        <v>2740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3596</v>
      </c>
      <c r="L646" s="148" t="s">
        <v>4353</v>
      </c>
      <c r="M646" s="148" t="s">
        <v>4410</v>
      </c>
      <c r="N646" s="22" t="s">
        <v>2134</v>
      </c>
      <c r="O646" s="11"/>
      <c r="P646" s="248" t="s">
        <v>2740</v>
      </c>
      <c r="Q646" s="192"/>
      <c r="R646" s="1"/>
      <c r="S646" s="1" t="str">
        <f t="shared" si="98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01"/>
        <v>#VALUE!</v>
      </c>
    </row>
    <row r="647" spans="1:23">
      <c r="A647" s="16">
        <f t="shared" si="99"/>
        <v>647</v>
      </c>
      <c r="B647" s="15">
        <f t="shared" si="100"/>
        <v>623</v>
      </c>
      <c r="C647" s="145" t="s">
        <v>3583</v>
      </c>
      <c r="D647" s="145" t="s">
        <v>2741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3596</v>
      </c>
      <c r="L647" s="148" t="s">
        <v>4353</v>
      </c>
      <c r="M647" s="148" t="s">
        <v>4410</v>
      </c>
      <c r="N647" s="22" t="s">
        <v>2134</v>
      </c>
      <c r="O647" s="11"/>
      <c r="P647" s="248" t="s">
        <v>2741</v>
      </c>
      <c r="Q647" s="192"/>
      <c r="R647" s="1"/>
      <c r="S647" s="1" t="str">
        <f t="shared" si="98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01"/>
        <v>#VALUE!</v>
      </c>
    </row>
    <row r="648" spans="1:23">
      <c r="A648" s="16">
        <f t="shared" si="99"/>
        <v>648</v>
      </c>
      <c r="B648" s="15">
        <f t="shared" si="100"/>
        <v>624</v>
      </c>
      <c r="C648" s="145" t="s">
        <v>3583</v>
      </c>
      <c r="D648" s="145" t="s">
        <v>2742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3596</v>
      </c>
      <c r="L648" s="148" t="s">
        <v>4353</v>
      </c>
      <c r="M648" s="148" t="s">
        <v>4410</v>
      </c>
      <c r="N648" s="22" t="s">
        <v>2134</v>
      </c>
      <c r="O648" s="22"/>
      <c r="P648" s="248" t="s">
        <v>2742</v>
      </c>
      <c r="Q648" s="192"/>
      <c r="R648" s="1"/>
      <c r="S648" s="1" t="str">
        <f t="shared" si="98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01"/>
        <v>#VALUE!</v>
      </c>
    </row>
    <row r="649" spans="1:23">
      <c r="A649" s="16">
        <f t="shared" si="99"/>
        <v>649</v>
      </c>
      <c r="B649" s="15">
        <f t="shared" si="100"/>
        <v>625</v>
      </c>
      <c r="C649" s="145" t="s">
        <v>3583</v>
      </c>
      <c r="D649" s="145" t="s">
        <v>2743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3596</v>
      </c>
      <c r="L649" s="148" t="s">
        <v>4353</v>
      </c>
      <c r="M649" s="148" t="s">
        <v>4410</v>
      </c>
      <c r="N649" s="22" t="s">
        <v>2134</v>
      </c>
      <c r="O649" s="22"/>
      <c r="P649" s="248" t="s">
        <v>2743</v>
      </c>
      <c r="Q649" s="192"/>
      <c r="R649" s="1"/>
      <c r="S649" s="1" t="str">
        <f t="shared" si="98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01"/>
        <v>#VALUE!</v>
      </c>
    </row>
    <row r="650" spans="1:23">
      <c r="A650" s="16">
        <f t="shared" si="99"/>
        <v>650</v>
      </c>
      <c r="B650" s="15">
        <f t="shared" si="100"/>
        <v>626</v>
      </c>
      <c r="C650" s="145" t="s">
        <v>3583</v>
      </c>
      <c r="D650" s="145" t="s">
        <v>2744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3596</v>
      </c>
      <c r="L650" s="148" t="s">
        <v>4353</v>
      </c>
      <c r="M650" s="148" t="s">
        <v>4410</v>
      </c>
      <c r="N650" s="22" t="s">
        <v>2134</v>
      </c>
      <c r="O650" s="22"/>
      <c r="P650" s="248" t="s">
        <v>2744</v>
      </c>
      <c r="Q650" s="192"/>
      <c r="R650" s="1"/>
      <c r="S650" s="1" t="str">
        <f t="shared" si="98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01"/>
        <v>#VALUE!</v>
      </c>
    </row>
    <row r="651" spans="1:23">
      <c r="A651" s="16">
        <f t="shared" si="99"/>
        <v>651</v>
      </c>
      <c r="B651" s="15">
        <f t="shared" si="100"/>
        <v>627</v>
      </c>
      <c r="C651" s="145" t="s">
        <v>3583</v>
      </c>
      <c r="D651" s="145" t="s">
        <v>2745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3596</v>
      </c>
      <c r="L651" s="148" t="s">
        <v>4353</v>
      </c>
      <c r="M651" s="148" t="s">
        <v>4410</v>
      </c>
      <c r="N651" s="22" t="s">
        <v>2134</v>
      </c>
      <c r="O651" s="22"/>
      <c r="P651" s="248" t="s">
        <v>2745</v>
      </c>
      <c r="Q651" s="192"/>
      <c r="R651" s="1"/>
      <c r="S651" s="1" t="str">
        <f t="shared" si="98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01"/>
        <v>#VALUE!</v>
      </c>
    </row>
    <row r="652" spans="1:23">
      <c r="A652" s="16">
        <f t="shared" si="99"/>
        <v>652</v>
      </c>
      <c r="B652" s="15">
        <f t="shared" si="100"/>
        <v>628</v>
      </c>
      <c r="C652" s="145" t="s">
        <v>3583</v>
      </c>
      <c r="D652" s="145" t="s">
        <v>2746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3596</v>
      </c>
      <c r="L652" s="148" t="s">
        <v>4353</v>
      </c>
      <c r="M652" s="148" t="s">
        <v>4410</v>
      </c>
      <c r="N652" s="22" t="s">
        <v>2134</v>
      </c>
      <c r="O652" s="22"/>
      <c r="P652" s="248" t="s">
        <v>2746</v>
      </c>
      <c r="Q652" s="192"/>
      <c r="R652" s="1"/>
      <c r="S652" s="1" t="str">
        <f t="shared" si="98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01"/>
        <v>#VALUE!</v>
      </c>
    </row>
    <row r="653" spans="1:23">
      <c r="A653" s="16">
        <f t="shared" si="99"/>
        <v>653</v>
      </c>
      <c r="B653" s="15">
        <f t="shared" si="100"/>
        <v>629</v>
      </c>
      <c r="C653" s="145" t="s">
        <v>3583</v>
      </c>
      <c r="D653" s="145" t="s">
        <v>2748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3596</v>
      </c>
      <c r="L653" s="148" t="s">
        <v>4353</v>
      </c>
      <c r="M653" s="148" t="s">
        <v>4410</v>
      </c>
      <c r="N653" s="22" t="s">
        <v>2134</v>
      </c>
      <c r="O653" s="22"/>
      <c r="P653" s="248" t="s">
        <v>2748</v>
      </c>
      <c r="Q653" s="192"/>
      <c r="R653" s="1"/>
      <c r="S653" s="1" t="str">
        <f t="shared" si="98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01"/>
        <v>#VALUE!</v>
      </c>
    </row>
    <row r="654" spans="1:23">
      <c r="A654" s="16">
        <f t="shared" si="99"/>
        <v>654</v>
      </c>
      <c r="B654" s="15">
        <f t="shared" si="100"/>
        <v>630</v>
      </c>
      <c r="C654" s="145" t="s">
        <v>3583</v>
      </c>
      <c r="D654" s="145" t="s">
        <v>2749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3596</v>
      </c>
      <c r="L654" s="148" t="s">
        <v>4353</v>
      </c>
      <c r="M654" s="148" t="s">
        <v>4410</v>
      </c>
      <c r="N654" s="22" t="s">
        <v>2134</v>
      </c>
      <c r="O654" s="11"/>
      <c r="P654" s="248" t="s">
        <v>2749</v>
      </c>
      <c r="Q654" s="192"/>
      <c r="R654" s="1"/>
      <c r="S654" s="1" t="str">
        <f t="shared" si="98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01"/>
        <v>#VALUE!</v>
      </c>
    </row>
    <row r="655" spans="1:23">
      <c r="A655" s="16">
        <f t="shared" si="99"/>
        <v>655</v>
      </c>
      <c r="B655" s="15">
        <f t="shared" si="100"/>
        <v>631</v>
      </c>
      <c r="C655" s="145" t="s">
        <v>3583</v>
      </c>
      <c r="D655" s="145" t="s">
        <v>2750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3596</v>
      </c>
      <c r="L655" s="148" t="s">
        <v>4353</v>
      </c>
      <c r="M655" s="148" t="s">
        <v>4410</v>
      </c>
      <c r="N655" s="22" t="s">
        <v>2134</v>
      </c>
      <c r="O655" s="22"/>
      <c r="P655" s="248" t="s">
        <v>2750</v>
      </c>
      <c r="Q655" s="192"/>
      <c r="R655" s="1"/>
      <c r="S655" s="1" t="str">
        <f t="shared" si="98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01"/>
        <v>#VALUE!</v>
      </c>
    </row>
    <row r="656" spans="1:23">
      <c r="A656" s="16">
        <f t="shared" si="99"/>
        <v>656</v>
      </c>
      <c r="B656" s="15">
        <f t="shared" si="100"/>
        <v>632</v>
      </c>
      <c r="C656" s="145" t="s">
        <v>3583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3596</v>
      </c>
      <c r="L656" s="148" t="s">
        <v>4353</v>
      </c>
      <c r="M656" s="148" t="s">
        <v>4410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98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01"/>
        <v>#VALUE!</v>
      </c>
    </row>
    <row r="657" spans="1:23">
      <c r="A657" s="16">
        <f t="shared" si="99"/>
        <v>657</v>
      </c>
      <c r="B657" s="15">
        <f t="shared" si="100"/>
        <v>633</v>
      </c>
      <c r="C657" s="145" t="s">
        <v>3583</v>
      </c>
      <c r="D657" s="145" t="s">
        <v>2752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3596</v>
      </c>
      <c r="L657" s="148" t="s">
        <v>4353</v>
      </c>
      <c r="M657" s="148" t="s">
        <v>4410</v>
      </c>
      <c r="N657" s="22" t="s">
        <v>2134</v>
      </c>
      <c r="O657" s="11"/>
      <c r="P657" s="248" t="s">
        <v>2752</v>
      </c>
      <c r="Q657" s="192"/>
      <c r="R657" s="1"/>
      <c r="S657" s="1" t="str">
        <f t="shared" si="98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01"/>
        <v>#VALUE!</v>
      </c>
    </row>
    <row r="658" spans="1:23">
      <c r="A658" s="16">
        <f t="shared" si="99"/>
        <v>658</v>
      </c>
      <c r="B658" s="15">
        <f t="shared" si="100"/>
        <v>634</v>
      </c>
      <c r="C658" s="145" t="s">
        <v>3583</v>
      </c>
      <c r="D658" s="145" t="s">
        <v>2753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3596</v>
      </c>
      <c r="L658" s="148" t="s">
        <v>4353</v>
      </c>
      <c r="M658" s="148" t="s">
        <v>4410</v>
      </c>
      <c r="N658" s="22" t="s">
        <v>2134</v>
      </c>
      <c r="O658" s="22"/>
      <c r="P658" s="248" t="s">
        <v>2753</v>
      </c>
      <c r="Q658" s="192"/>
      <c r="R658" s="1"/>
      <c r="S658" s="1" t="str">
        <f t="shared" si="98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01"/>
        <v>#VALUE!</v>
      </c>
    </row>
    <row r="659" spans="1:23">
      <c r="A659" s="16">
        <f t="shared" si="99"/>
        <v>659</v>
      </c>
      <c r="B659" s="15">
        <f t="shared" si="100"/>
        <v>635</v>
      </c>
      <c r="C659" s="145" t="s">
        <v>3583</v>
      </c>
      <c r="D659" s="145" t="s">
        <v>2755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3596</v>
      </c>
      <c r="L659" s="148" t="s">
        <v>4353</v>
      </c>
      <c r="M659" s="148" t="s">
        <v>4410</v>
      </c>
      <c r="N659" s="22" t="s">
        <v>2134</v>
      </c>
      <c r="O659" s="11"/>
      <c r="P659" s="248" t="s">
        <v>2755</v>
      </c>
      <c r="Q659" s="192"/>
      <c r="R659" s="1"/>
      <c r="S659" s="1" t="str">
        <f t="shared" si="98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01"/>
        <v>#VALUE!</v>
      </c>
    </row>
    <row r="660" spans="1:23">
      <c r="A660" s="16">
        <f t="shared" si="99"/>
        <v>660</v>
      </c>
      <c r="B660" s="15">
        <f t="shared" si="100"/>
        <v>636</v>
      </c>
      <c r="C660" s="145" t="s">
        <v>3583</v>
      </c>
      <c r="D660" s="145" t="s">
        <v>2756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3596</v>
      </c>
      <c r="L660" s="148" t="s">
        <v>4353</v>
      </c>
      <c r="M660" s="148" t="s">
        <v>4410</v>
      </c>
      <c r="N660" s="22" t="s">
        <v>2134</v>
      </c>
      <c r="O660" s="22"/>
      <c r="P660" s="248" t="s">
        <v>2756</v>
      </c>
      <c r="Q660" s="192"/>
      <c r="R660" s="1"/>
      <c r="S660" s="1" t="str">
        <f t="shared" si="98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01"/>
        <v>#VALUE!</v>
      </c>
    </row>
    <row r="661" spans="1:23">
      <c r="A661" s="16">
        <f t="shared" si="99"/>
        <v>661</v>
      </c>
      <c r="B661" s="15">
        <f t="shared" si="100"/>
        <v>637</v>
      </c>
      <c r="C661" s="145" t="s">
        <v>3583</v>
      </c>
      <c r="D661" s="145" t="s">
        <v>2759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3596</v>
      </c>
      <c r="L661" s="148" t="s">
        <v>4353</v>
      </c>
      <c r="M661" s="148" t="s">
        <v>4410</v>
      </c>
      <c r="N661" s="22" t="s">
        <v>2134</v>
      </c>
      <c r="O661" s="22"/>
      <c r="P661" s="248" t="s">
        <v>2759</v>
      </c>
      <c r="Q661" s="192"/>
      <c r="R661" s="1"/>
      <c r="S661" s="1" t="str">
        <f t="shared" si="98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01"/>
        <v>#VALUE!</v>
      </c>
    </row>
    <row r="662" spans="1:23">
      <c r="A662" s="16">
        <f t="shared" si="99"/>
        <v>662</v>
      </c>
      <c r="B662" s="15">
        <f t="shared" si="100"/>
        <v>638</v>
      </c>
      <c r="C662" s="145" t="s">
        <v>3583</v>
      </c>
      <c r="D662" s="145" t="s">
        <v>2760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3596</v>
      </c>
      <c r="L662" s="148" t="s">
        <v>4353</v>
      </c>
      <c r="M662" s="148" t="s">
        <v>4410</v>
      </c>
      <c r="N662" s="22" t="s">
        <v>2134</v>
      </c>
      <c r="O662" s="22"/>
      <c r="P662" s="248" t="s">
        <v>2760</v>
      </c>
      <c r="Q662" s="192"/>
      <c r="R662" s="1"/>
      <c r="S662" s="1" t="str">
        <f t="shared" si="98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01"/>
        <v>#VALUE!</v>
      </c>
    </row>
    <row r="663" spans="1:23">
      <c r="A663" s="16">
        <f t="shared" si="99"/>
        <v>663</v>
      </c>
      <c r="B663" s="15">
        <f t="shared" si="100"/>
        <v>639</v>
      </c>
      <c r="C663" s="145" t="s">
        <v>3583</v>
      </c>
      <c r="D663" s="145" t="s">
        <v>2761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3596</v>
      </c>
      <c r="L663" s="148" t="s">
        <v>4353</v>
      </c>
      <c r="M663" s="148" t="s">
        <v>4410</v>
      </c>
      <c r="N663" s="22" t="s">
        <v>2134</v>
      </c>
      <c r="O663" s="22"/>
      <c r="P663" s="248" t="s">
        <v>2761</v>
      </c>
      <c r="Q663" s="192"/>
      <c r="R663" s="1"/>
      <c r="S663" s="1" t="str">
        <f t="shared" si="98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01"/>
        <v>#VALUE!</v>
      </c>
    </row>
    <row r="664" spans="1:23">
      <c r="A664" s="16">
        <f t="shared" si="99"/>
        <v>664</v>
      </c>
      <c r="B664" s="15">
        <f t="shared" si="100"/>
        <v>640</v>
      </c>
      <c r="C664" s="145" t="s">
        <v>3583</v>
      </c>
      <c r="D664" s="145" t="s">
        <v>2762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3596</v>
      </c>
      <c r="L664" s="148" t="s">
        <v>4353</v>
      </c>
      <c r="M664" s="148" t="s">
        <v>4410</v>
      </c>
      <c r="N664" s="22" t="s">
        <v>2134</v>
      </c>
      <c r="O664" s="11"/>
      <c r="P664" s="248" t="s">
        <v>2762</v>
      </c>
      <c r="Q664" s="192"/>
      <c r="R664" s="1"/>
      <c r="S664" s="1" t="str">
        <f t="shared" si="98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01"/>
        <v>#VALUE!</v>
      </c>
    </row>
    <row r="665" spans="1:23">
      <c r="A665" s="16">
        <f t="shared" si="99"/>
        <v>665</v>
      </c>
      <c r="B665" s="15">
        <f t="shared" si="100"/>
        <v>641</v>
      </c>
      <c r="C665" s="145" t="s">
        <v>3583</v>
      </c>
      <c r="D665" s="145" t="s">
        <v>2763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3596</v>
      </c>
      <c r="L665" s="148" t="s">
        <v>4353</v>
      </c>
      <c r="M665" s="148" t="s">
        <v>4410</v>
      </c>
      <c r="N665" s="22" t="s">
        <v>2134</v>
      </c>
      <c r="O665" s="22"/>
      <c r="P665" s="248" t="s">
        <v>2763</v>
      </c>
      <c r="Q665" s="192"/>
      <c r="R665" s="1"/>
      <c r="S665" s="1" t="str">
        <f t="shared" si="98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01"/>
        <v>#VALUE!</v>
      </c>
    </row>
    <row r="666" spans="1:23">
      <c r="A666" s="16">
        <f t="shared" si="99"/>
        <v>666</v>
      </c>
      <c r="B666" s="15">
        <f t="shared" si="100"/>
        <v>642</v>
      </c>
      <c r="C666" s="145" t="s">
        <v>3583</v>
      </c>
      <c r="D666" s="145" t="s">
        <v>2764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3596</v>
      </c>
      <c r="L666" s="148" t="s">
        <v>4353</v>
      </c>
      <c r="M666" s="148" t="s">
        <v>4410</v>
      </c>
      <c r="N666" s="22" t="s">
        <v>2134</v>
      </c>
      <c r="O666" s="22"/>
      <c r="P666" s="248" t="s">
        <v>2764</v>
      </c>
      <c r="Q666" s="192"/>
      <c r="R666" s="1"/>
      <c r="S666" s="1" t="str">
        <f t="shared" si="98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01"/>
        <v>#VALUE!</v>
      </c>
    </row>
    <row r="667" spans="1:23">
      <c r="A667" s="16">
        <f t="shared" si="99"/>
        <v>667</v>
      </c>
      <c r="B667" s="15">
        <f t="shared" si="100"/>
        <v>643</v>
      </c>
      <c r="C667" s="145" t="s">
        <v>3583</v>
      </c>
      <c r="D667" s="145" t="s">
        <v>2765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3596</v>
      </c>
      <c r="L667" s="148" t="s">
        <v>4353</v>
      </c>
      <c r="M667" s="148" t="s">
        <v>4410</v>
      </c>
      <c r="N667" s="22" t="s">
        <v>2134</v>
      </c>
      <c r="O667" s="22"/>
      <c r="P667" s="248" t="s">
        <v>2765</v>
      </c>
      <c r="Q667" s="192"/>
      <c r="R667" s="1"/>
      <c r="S667" s="1" t="str">
        <f t="shared" si="98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01"/>
        <v>#VALUE!</v>
      </c>
    </row>
    <row r="668" spans="1:23">
      <c r="A668" s="16">
        <f t="shared" si="99"/>
        <v>668</v>
      </c>
      <c r="B668" s="15">
        <f t="shared" si="100"/>
        <v>644</v>
      </c>
      <c r="C668" s="145" t="s">
        <v>3583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3596</v>
      </c>
      <c r="L668" s="148" t="s">
        <v>4353</v>
      </c>
      <c r="M668" s="148" t="s">
        <v>4410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98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01"/>
        <v>#VALUE!</v>
      </c>
    </row>
    <row r="669" spans="1:23">
      <c r="A669" s="16">
        <f t="shared" si="99"/>
        <v>669</v>
      </c>
      <c r="B669" s="15">
        <f t="shared" si="100"/>
        <v>645</v>
      </c>
      <c r="C669" s="145" t="s">
        <v>3583</v>
      </c>
      <c r="D669" s="145" t="s">
        <v>2767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3596</v>
      </c>
      <c r="L669" s="148" t="s">
        <v>4353</v>
      </c>
      <c r="M669" s="148" t="s">
        <v>4410</v>
      </c>
      <c r="N669" s="22" t="s">
        <v>2134</v>
      </c>
      <c r="O669" s="22"/>
      <c r="P669" s="248" t="s">
        <v>2767</v>
      </c>
      <c r="Q669" s="192"/>
      <c r="R669" s="1"/>
      <c r="S669" s="1" t="str">
        <f t="shared" si="98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01"/>
        <v>#VALUE!</v>
      </c>
    </row>
    <row r="670" spans="1:23">
      <c r="A670" s="16">
        <f t="shared" si="99"/>
        <v>670</v>
      </c>
      <c r="B670" s="15">
        <f t="shared" si="100"/>
        <v>646</v>
      </c>
      <c r="C670" s="145" t="s">
        <v>3583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3596</v>
      </c>
      <c r="L670" s="148" t="s">
        <v>4353</v>
      </c>
      <c r="M670" s="148" t="s">
        <v>4410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98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01"/>
        <v>#VALUE!</v>
      </c>
    </row>
    <row r="671" spans="1:23">
      <c r="A671" s="16">
        <f t="shared" si="99"/>
        <v>671</v>
      </c>
      <c r="B671" s="15">
        <f t="shared" si="100"/>
        <v>647</v>
      </c>
      <c r="C671" s="145" t="s">
        <v>3583</v>
      </c>
      <c r="D671" s="145" t="s">
        <v>2769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3596</v>
      </c>
      <c r="L671" s="148" t="s">
        <v>4353</v>
      </c>
      <c r="M671" s="148" t="s">
        <v>4410</v>
      </c>
      <c r="N671" s="22" t="s">
        <v>2134</v>
      </c>
      <c r="O671" s="22"/>
      <c r="P671" s="248" t="s">
        <v>2769</v>
      </c>
      <c r="Q671" s="192"/>
      <c r="R671" s="1"/>
      <c r="S671" s="1" t="str">
        <f t="shared" si="98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01"/>
        <v>#VALUE!</v>
      </c>
    </row>
    <row r="672" spans="1:23">
      <c r="A672" s="16">
        <f t="shared" si="99"/>
        <v>672</v>
      </c>
      <c r="B672" s="15">
        <f t="shared" si="100"/>
        <v>648</v>
      </c>
      <c r="C672" s="145" t="s">
        <v>3583</v>
      </c>
      <c r="D672" s="145" t="s">
        <v>2770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3596</v>
      </c>
      <c r="L672" s="148" t="s">
        <v>4353</v>
      </c>
      <c r="M672" s="148" t="s">
        <v>4410</v>
      </c>
      <c r="N672" s="22" t="s">
        <v>2134</v>
      </c>
      <c r="O672" s="22"/>
      <c r="P672" s="248" t="s">
        <v>2770</v>
      </c>
      <c r="Q672" s="192"/>
      <c r="R672" s="1"/>
      <c r="S672" s="1" t="str">
        <f t="shared" si="98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01"/>
        <v>#VALUE!</v>
      </c>
    </row>
    <row r="673" spans="1:23">
      <c r="A673" s="16">
        <f t="shared" si="99"/>
        <v>673</v>
      </c>
      <c r="B673" s="15">
        <f t="shared" si="100"/>
        <v>649</v>
      </c>
      <c r="C673" s="145" t="s">
        <v>3583</v>
      </c>
      <c r="D673" s="145" t="s">
        <v>2772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3596</v>
      </c>
      <c r="L673" s="148" t="s">
        <v>4353</v>
      </c>
      <c r="M673" s="148" t="s">
        <v>4410</v>
      </c>
      <c r="N673" s="22" t="s">
        <v>2134</v>
      </c>
      <c r="O673" s="22"/>
      <c r="P673" s="248" t="s">
        <v>2772</v>
      </c>
      <c r="Q673" s="192"/>
      <c r="R673" s="1"/>
      <c r="S673" s="1" t="str">
        <f t="shared" si="98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01"/>
        <v>#VALUE!</v>
      </c>
    </row>
    <row r="674" spans="1:23">
      <c r="A674" s="16">
        <f t="shared" si="99"/>
        <v>674</v>
      </c>
      <c r="B674" s="15">
        <f t="shared" si="100"/>
        <v>650</v>
      </c>
      <c r="C674" s="145" t="s">
        <v>3583</v>
      </c>
      <c r="D674" s="145" t="s">
        <v>2774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3596</v>
      </c>
      <c r="L674" s="148" t="s">
        <v>4353</v>
      </c>
      <c r="M674" s="148" t="s">
        <v>4410</v>
      </c>
      <c r="N674" s="22" t="s">
        <v>2134</v>
      </c>
      <c r="O674" s="22"/>
      <c r="P674" s="248" t="s">
        <v>2774</v>
      </c>
      <c r="Q674" s="192"/>
      <c r="R674" s="1"/>
      <c r="S674" s="1" t="str">
        <f t="shared" si="98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01"/>
        <v>#VALUE!</v>
      </c>
    </row>
    <row r="675" spans="1:23">
      <c r="A675" s="16">
        <f t="shared" si="99"/>
        <v>675</v>
      </c>
      <c r="B675" s="15">
        <f t="shared" si="100"/>
        <v>651</v>
      </c>
      <c r="C675" s="145" t="s">
        <v>3583</v>
      </c>
      <c r="D675" s="145" t="s">
        <v>2775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3596</v>
      </c>
      <c r="L675" s="148" t="s">
        <v>4353</v>
      </c>
      <c r="M675" s="148" t="s">
        <v>4410</v>
      </c>
      <c r="N675" s="22" t="s">
        <v>2134</v>
      </c>
      <c r="O675" s="22"/>
      <c r="P675" s="248" t="s">
        <v>2775</v>
      </c>
      <c r="Q675" s="192"/>
      <c r="R675" s="1"/>
      <c r="S675" s="1" t="str">
        <f t="shared" si="98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01"/>
        <v>#VALUE!</v>
      </c>
    </row>
    <row r="676" spans="1:23">
      <c r="A676" s="16">
        <f t="shared" si="99"/>
        <v>676</v>
      </c>
      <c r="B676" s="15">
        <f t="shared" si="100"/>
        <v>652</v>
      </c>
      <c r="C676" s="145" t="s">
        <v>3583</v>
      </c>
      <c r="D676" s="145" t="s">
        <v>2776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3596</v>
      </c>
      <c r="L676" s="148" t="s">
        <v>4353</v>
      </c>
      <c r="M676" s="148" t="s">
        <v>4410</v>
      </c>
      <c r="N676" s="22" t="s">
        <v>2134</v>
      </c>
      <c r="O676" s="22"/>
      <c r="P676" s="248" t="s">
        <v>2776</v>
      </c>
      <c r="Q676" s="192"/>
      <c r="R676" s="1"/>
      <c r="S676" s="1" t="str">
        <f t="shared" si="98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01"/>
        <v>#VALUE!</v>
      </c>
    </row>
    <row r="677" spans="1:23">
      <c r="A677" s="16">
        <f t="shared" si="99"/>
        <v>677</v>
      </c>
      <c r="B677" s="15">
        <f t="shared" si="100"/>
        <v>653</v>
      </c>
      <c r="C677" s="145" t="s">
        <v>3583</v>
      </c>
      <c r="D677" s="145" t="s">
        <v>2777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3596</v>
      </c>
      <c r="L677" s="148" t="s">
        <v>4353</v>
      </c>
      <c r="M677" s="148" t="s">
        <v>4410</v>
      </c>
      <c r="N677" s="22" t="s">
        <v>2134</v>
      </c>
      <c r="O677" s="22"/>
      <c r="P677" s="248" t="s">
        <v>2777</v>
      </c>
      <c r="Q677" s="192"/>
      <c r="R677" s="1"/>
      <c r="S677" s="1" t="str">
        <f t="shared" si="98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01"/>
        <v>#VALUE!</v>
      </c>
    </row>
    <row r="678" spans="1:23" s="76" customFormat="1">
      <c r="A678" s="162">
        <f t="shared" si="99"/>
        <v>678</v>
      </c>
      <c r="B678" s="15">
        <f t="shared" si="100"/>
        <v>654</v>
      </c>
      <c r="C678" s="163" t="s">
        <v>3583</v>
      </c>
      <c r="D678" s="163" t="s">
        <v>2747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3596</v>
      </c>
      <c r="L678" s="167" t="s">
        <v>4353</v>
      </c>
      <c r="M678" s="167" t="s">
        <v>4410</v>
      </c>
      <c r="N678" s="22" t="s">
        <v>2134</v>
      </c>
      <c r="O678" s="168"/>
      <c r="P678" s="252" t="s">
        <v>2747</v>
      </c>
      <c r="Q678" s="192"/>
      <c r="R678" s="1"/>
      <c r="S678" s="1" t="str">
        <f t="shared" si="98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01"/>
        <v>#VALUE!</v>
      </c>
    </row>
    <row r="679" spans="1:23" s="74" customFormat="1">
      <c r="A679" s="153">
        <f t="shared" si="99"/>
        <v>679</v>
      </c>
      <c r="B679" s="15">
        <f t="shared" si="100"/>
        <v>655</v>
      </c>
      <c r="C679" s="154" t="s">
        <v>3583</v>
      </c>
      <c r="D679" s="154" t="s">
        <v>2751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3596</v>
      </c>
      <c r="L679" s="158" t="s">
        <v>4353</v>
      </c>
      <c r="M679" s="158" t="s">
        <v>4410</v>
      </c>
      <c r="N679" s="22" t="s">
        <v>2134</v>
      </c>
      <c r="O679" s="159"/>
      <c r="P679" s="251" t="s">
        <v>2751</v>
      </c>
      <c r="Q679" s="192"/>
      <c r="R679" s="1"/>
      <c r="S679" s="1" t="str">
        <f t="shared" ref="S679:S742" si="102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01"/>
        <v>#VALUE!</v>
      </c>
    </row>
    <row r="680" spans="1:23" s="74" customFormat="1">
      <c r="A680" s="153">
        <f t="shared" si="99"/>
        <v>680</v>
      </c>
      <c r="B680" s="15">
        <f t="shared" si="100"/>
        <v>656</v>
      </c>
      <c r="C680" s="154" t="s">
        <v>3583</v>
      </c>
      <c r="D680" s="154" t="s">
        <v>2754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3596</v>
      </c>
      <c r="L680" s="158" t="s">
        <v>4353</v>
      </c>
      <c r="M680" s="158" t="s">
        <v>4410</v>
      </c>
      <c r="N680" s="22" t="s">
        <v>2134</v>
      </c>
      <c r="O680" s="159"/>
      <c r="P680" s="251" t="s">
        <v>2754</v>
      </c>
      <c r="Q680" s="192"/>
      <c r="R680" s="1"/>
      <c r="S680" s="1" t="str">
        <f t="shared" si="102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01"/>
        <v>#VALUE!</v>
      </c>
    </row>
    <row r="681" spans="1:23" s="74" customFormat="1">
      <c r="A681" s="153">
        <f t="shared" si="99"/>
        <v>681</v>
      </c>
      <c r="B681" s="15">
        <f t="shared" si="100"/>
        <v>657</v>
      </c>
      <c r="C681" s="154" t="s">
        <v>3583</v>
      </c>
      <c r="D681" s="154" t="s">
        <v>2757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3596</v>
      </c>
      <c r="L681" s="158" t="s">
        <v>4353</v>
      </c>
      <c r="M681" s="158" t="s">
        <v>4410</v>
      </c>
      <c r="N681" s="22" t="s">
        <v>2134</v>
      </c>
      <c r="O681" s="161"/>
      <c r="P681" s="251" t="s">
        <v>2757</v>
      </c>
      <c r="Q681" s="192"/>
      <c r="R681" s="1"/>
      <c r="S681" s="1" t="str">
        <f t="shared" si="102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01"/>
        <v>#VALUE!</v>
      </c>
    </row>
    <row r="682" spans="1:23" s="74" customFormat="1">
      <c r="A682" s="153">
        <f t="shared" si="99"/>
        <v>682</v>
      </c>
      <c r="B682" s="15">
        <f t="shared" si="100"/>
        <v>658</v>
      </c>
      <c r="C682" s="154" t="s">
        <v>3583</v>
      </c>
      <c r="D682" s="154" t="s">
        <v>2758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3596</v>
      </c>
      <c r="L682" s="158" t="s">
        <v>4353</v>
      </c>
      <c r="M682" s="158" t="s">
        <v>4410</v>
      </c>
      <c r="N682" s="22" t="s">
        <v>2134</v>
      </c>
      <c r="O682" s="159"/>
      <c r="P682" s="251" t="s">
        <v>2758</v>
      </c>
      <c r="Q682" s="192"/>
      <c r="R682" s="1"/>
      <c r="S682" s="1" t="str">
        <f t="shared" si="102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01"/>
        <v>#VALUE!</v>
      </c>
    </row>
    <row r="683" spans="1:23" s="74" customFormat="1">
      <c r="A683" s="153">
        <f t="shared" si="99"/>
        <v>683</v>
      </c>
      <c r="B683" s="15">
        <f t="shared" si="100"/>
        <v>659</v>
      </c>
      <c r="C683" s="154" t="s">
        <v>3583</v>
      </c>
      <c r="D683" s="154" t="s">
        <v>2766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3596</v>
      </c>
      <c r="L683" s="158" t="s">
        <v>4353</v>
      </c>
      <c r="M683" s="158" t="s">
        <v>4410</v>
      </c>
      <c r="N683" s="22" t="s">
        <v>2134</v>
      </c>
      <c r="O683" s="159"/>
      <c r="P683" s="251" t="s">
        <v>2766</v>
      </c>
      <c r="Q683" s="192"/>
      <c r="R683" s="1"/>
      <c r="S683" s="1" t="str">
        <f t="shared" si="102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01"/>
        <v>#VALUE!</v>
      </c>
    </row>
    <row r="684" spans="1:23" s="74" customFormat="1">
      <c r="A684" s="153">
        <f t="shared" si="99"/>
        <v>684</v>
      </c>
      <c r="B684" s="15">
        <f t="shared" si="100"/>
        <v>660</v>
      </c>
      <c r="C684" s="154" t="s">
        <v>3583</v>
      </c>
      <c r="D684" s="154" t="s">
        <v>2768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3596</v>
      </c>
      <c r="L684" s="158" t="s">
        <v>4353</v>
      </c>
      <c r="M684" s="158" t="s">
        <v>4410</v>
      </c>
      <c r="N684" s="22" t="s">
        <v>2134</v>
      </c>
      <c r="O684" s="159"/>
      <c r="P684" s="251" t="s">
        <v>2768</v>
      </c>
      <c r="Q684" s="192"/>
      <c r="R684" s="1"/>
      <c r="S684" s="1" t="str">
        <f t="shared" si="102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01"/>
        <v>#VALUE!</v>
      </c>
    </row>
    <row r="685" spans="1:23" s="74" customFormat="1">
      <c r="A685" s="153">
        <f t="shared" si="99"/>
        <v>685</v>
      </c>
      <c r="B685" s="15">
        <f t="shared" si="100"/>
        <v>661</v>
      </c>
      <c r="C685" s="154" t="s">
        <v>3583</v>
      </c>
      <c r="D685" s="154" t="s">
        <v>2771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3596</v>
      </c>
      <c r="L685" s="158" t="s">
        <v>4353</v>
      </c>
      <c r="M685" s="158" t="s">
        <v>4410</v>
      </c>
      <c r="N685" s="22" t="s">
        <v>2134</v>
      </c>
      <c r="O685" s="159"/>
      <c r="P685" s="251" t="s">
        <v>2771</v>
      </c>
      <c r="Q685" s="192"/>
      <c r="R685" s="1"/>
      <c r="S685" s="1" t="str">
        <f t="shared" si="102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01"/>
        <v>#VALUE!</v>
      </c>
    </row>
    <row r="686" spans="1:23" s="74" customFormat="1">
      <c r="A686" s="153">
        <f t="shared" si="99"/>
        <v>686</v>
      </c>
      <c r="B686" s="15">
        <f t="shared" si="100"/>
        <v>662</v>
      </c>
      <c r="C686" s="154" t="s">
        <v>3583</v>
      </c>
      <c r="D686" s="154" t="s">
        <v>2773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3596</v>
      </c>
      <c r="L686" s="158" t="s">
        <v>4353</v>
      </c>
      <c r="M686" s="158" t="s">
        <v>4410</v>
      </c>
      <c r="N686" s="22" t="s">
        <v>2134</v>
      </c>
      <c r="O686" s="159"/>
      <c r="P686" s="251" t="s">
        <v>2773</v>
      </c>
      <c r="Q686" s="192"/>
      <c r="R686" s="1"/>
      <c r="S686" s="1" t="str">
        <f t="shared" si="102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01"/>
        <v>#VALUE!</v>
      </c>
    </row>
    <row r="687" spans="1:23" s="74" customFormat="1">
      <c r="A687" s="153">
        <f t="shared" si="99"/>
        <v>687</v>
      </c>
      <c r="B687" s="15">
        <f t="shared" si="100"/>
        <v>663</v>
      </c>
      <c r="C687" s="154" t="s">
        <v>3583</v>
      </c>
      <c r="D687" s="154" t="s">
        <v>2778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3596</v>
      </c>
      <c r="L687" s="158" t="s">
        <v>4353</v>
      </c>
      <c r="M687" s="158" t="s">
        <v>4410</v>
      </c>
      <c r="N687" s="22" t="s">
        <v>2134</v>
      </c>
      <c r="O687" s="159"/>
      <c r="P687" s="251" t="s">
        <v>2778</v>
      </c>
      <c r="Q687" s="192"/>
      <c r="R687" s="1"/>
      <c r="S687" s="1" t="str">
        <f t="shared" si="102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01"/>
        <v>#VALUE!</v>
      </c>
    </row>
    <row r="688" spans="1:23">
      <c r="A688" s="16">
        <f t="shared" si="99"/>
        <v>688</v>
      </c>
      <c r="B688" s="15">
        <f t="shared" si="100"/>
        <v>664</v>
      </c>
      <c r="C688" s="145" t="s">
        <v>3583</v>
      </c>
      <c r="D688" s="145" t="s">
        <v>2779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3596</v>
      </c>
      <c r="L688" s="148" t="s">
        <v>4353</v>
      </c>
      <c r="M688" s="148" t="s">
        <v>4410</v>
      </c>
      <c r="N688" s="22" t="s">
        <v>2134</v>
      </c>
      <c r="O688" s="22"/>
      <c r="P688" s="248" t="s">
        <v>2779</v>
      </c>
      <c r="Q688" s="192"/>
      <c r="R688" s="1"/>
      <c r="S688" s="1" t="str">
        <f t="shared" si="102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01"/>
        <v>#VALUE!</v>
      </c>
    </row>
    <row r="689" spans="1:23">
      <c r="A689" s="16">
        <f t="shared" si="99"/>
        <v>689</v>
      </c>
      <c r="B689" s="15">
        <f t="shared" si="100"/>
        <v>665</v>
      </c>
      <c r="C689" s="145" t="s">
        <v>3583</v>
      </c>
      <c r="D689" s="145" t="s">
        <v>2780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3596</v>
      </c>
      <c r="L689" s="148" t="s">
        <v>4353</v>
      </c>
      <c r="M689" s="148" t="s">
        <v>4410</v>
      </c>
      <c r="N689" s="22" t="s">
        <v>2134</v>
      </c>
      <c r="O689" s="22"/>
      <c r="P689" s="248" t="s">
        <v>2780</v>
      </c>
      <c r="Q689" s="192"/>
      <c r="R689" s="1"/>
      <c r="S689" s="1" t="str">
        <f t="shared" si="102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01"/>
        <v>#VALUE!</v>
      </c>
    </row>
    <row r="690" spans="1:23">
      <c r="A690" s="16">
        <f t="shared" si="99"/>
        <v>690</v>
      </c>
      <c r="B690" s="15">
        <f t="shared" si="100"/>
        <v>666</v>
      </c>
      <c r="C690" s="145" t="s">
        <v>3583</v>
      </c>
      <c r="D690" s="145" t="s">
        <v>2781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3596</v>
      </c>
      <c r="L690" s="148" t="s">
        <v>4353</v>
      </c>
      <c r="M690" s="148" t="s">
        <v>4410</v>
      </c>
      <c r="N690" s="22" t="s">
        <v>2134</v>
      </c>
      <c r="O690" s="22"/>
      <c r="P690" s="248" t="s">
        <v>2781</v>
      </c>
      <c r="Q690" s="192"/>
      <c r="R690" s="1"/>
      <c r="S690" s="1" t="str">
        <f t="shared" si="102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01"/>
        <v>#VALUE!</v>
      </c>
    </row>
    <row r="691" spans="1:23">
      <c r="A691" s="16">
        <f t="shared" si="99"/>
        <v>691</v>
      </c>
      <c r="B691" s="15">
        <f t="shared" si="100"/>
        <v>667</v>
      </c>
      <c r="C691" s="145" t="s">
        <v>3583</v>
      </c>
      <c r="D691" s="145" t="s">
        <v>2782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3596</v>
      </c>
      <c r="L691" s="148" t="s">
        <v>4353</v>
      </c>
      <c r="M691" s="148" t="s">
        <v>4410</v>
      </c>
      <c r="N691" s="22" t="s">
        <v>2134</v>
      </c>
      <c r="O691" s="22"/>
      <c r="P691" s="248" t="s">
        <v>2782</v>
      </c>
      <c r="Q691" s="192"/>
      <c r="R691" s="1"/>
      <c r="S691" s="1" t="str">
        <f t="shared" si="102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01"/>
        <v>#VALUE!</v>
      </c>
    </row>
    <row r="692" spans="1:23">
      <c r="A692" s="16">
        <f t="shared" si="99"/>
        <v>692</v>
      </c>
      <c r="B692" s="15">
        <f t="shared" si="100"/>
        <v>668</v>
      </c>
      <c r="C692" s="145" t="s">
        <v>3583</v>
      </c>
      <c r="D692" s="145" t="s">
        <v>2783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3596</v>
      </c>
      <c r="L692" s="148" t="s">
        <v>4353</v>
      </c>
      <c r="M692" s="148" t="s">
        <v>4410</v>
      </c>
      <c r="N692" s="22" t="s">
        <v>2134</v>
      </c>
      <c r="O692" s="22"/>
      <c r="P692" s="248" t="s">
        <v>2783</v>
      </c>
      <c r="Q692" s="192"/>
      <c r="R692" s="1"/>
      <c r="S692" s="1" t="str">
        <f t="shared" si="102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01"/>
        <v>#VALUE!</v>
      </c>
    </row>
    <row r="693" spans="1:23">
      <c r="A693" s="16">
        <f t="shared" si="99"/>
        <v>693</v>
      </c>
      <c r="B693" s="15">
        <f t="shared" si="100"/>
        <v>669</v>
      </c>
      <c r="C693" s="145" t="s">
        <v>3583</v>
      </c>
      <c r="D693" s="145" t="s">
        <v>2784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3596</v>
      </c>
      <c r="L693" s="148" t="s">
        <v>4353</v>
      </c>
      <c r="M693" s="148" t="s">
        <v>4410</v>
      </c>
      <c r="N693" s="22" t="s">
        <v>2134</v>
      </c>
      <c r="O693" s="22"/>
      <c r="P693" s="248" t="s">
        <v>2784</v>
      </c>
      <c r="Q693" s="192"/>
      <c r="R693" s="1"/>
      <c r="S693" s="1" t="str">
        <f t="shared" si="102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01"/>
        <v>#VALUE!</v>
      </c>
    </row>
    <row r="694" spans="1:23">
      <c r="A694" s="16">
        <f t="shared" si="99"/>
        <v>694</v>
      </c>
      <c r="B694" s="15">
        <f t="shared" si="100"/>
        <v>670</v>
      </c>
      <c r="C694" s="145" t="s">
        <v>3583</v>
      </c>
      <c r="D694" s="145" t="s">
        <v>2785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3596</v>
      </c>
      <c r="L694" s="148" t="s">
        <v>4353</v>
      </c>
      <c r="M694" s="148" t="s">
        <v>4410</v>
      </c>
      <c r="N694" s="22" t="s">
        <v>2134</v>
      </c>
      <c r="O694" s="22"/>
      <c r="P694" s="248" t="s">
        <v>2785</v>
      </c>
      <c r="Q694" s="192"/>
      <c r="R694" s="1"/>
      <c r="S694" s="1" t="str">
        <f t="shared" si="102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01"/>
        <v>#VALUE!</v>
      </c>
    </row>
    <row r="695" spans="1:23">
      <c r="A695" s="16">
        <f t="shared" si="99"/>
        <v>695</v>
      </c>
      <c r="B695" s="15">
        <f t="shared" si="100"/>
        <v>671</v>
      </c>
      <c r="C695" s="145" t="s">
        <v>3583</v>
      </c>
      <c r="D695" s="145" t="s">
        <v>2786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3596</v>
      </c>
      <c r="L695" s="148" t="s">
        <v>4353</v>
      </c>
      <c r="M695" s="148" t="s">
        <v>4410</v>
      </c>
      <c r="N695" s="22" t="s">
        <v>2134</v>
      </c>
      <c r="O695" s="22"/>
      <c r="P695" s="248" t="s">
        <v>2786</v>
      </c>
      <c r="Q695" s="192"/>
      <c r="R695" s="1"/>
      <c r="S695" s="1" t="str">
        <f t="shared" si="102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01"/>
        <v>#VALUE!</v>
      </c>
    </row>
    <row r="696" spans="1:23">
      <c r="A696" s="16">
        <f t="shared" si="99"/>
        <v>696</v>
      </c>
      <c r="B696" s="15">
        <f t="shared" si="100"/>
        <v>672</v>
      </c>
      <c r="C696" s="145" t="s">
        <v>3583</v>
      </c>
      <c r="D696" s="145" t="s">
        <v>2787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3596</v>
      </c>
      <c r="L696" s="148" t="s">
        <v>4353</v>
      </c>
      <c r="M696" s="148" t="s">
        <v>4410</v>
      </c>
      <c r="N696" s="22" t="s">
        <v>2134</v>
      </c>
      <c r="O696" s="22"/>
      <c r="P696" s="248" t="s">
        <v>2787</v>
      </c>
      <c r="Q696" s="192"/>
      <c r="R696" s="1"/>
      <c r="S696" s="1" t="str">
        <f t="shared" si="102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01"/>
        <v>#VALUE!</v>
      </c>
    </row>
    <row r="697" spans="1:23">
      <c r="A697" s="16">
        <f t="shared" si="99"/>
        <v>697</v>
      </c>
      <c r="B697" s="15">
        <f t="shared" si="100"/>
        <v>673</v>
      </c>
      <c r="C697" s="145" t="s">
        <v>3583</v>
      </c>
      <c r="D697" s="145" t="s">
        <v>2788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3596</v>
      </c>
      <c r="L697" s="148" t="s">
        <v>4353</v>
      </c>
      <c r="M697" s="148" t="s">
        <v>4410</v>
      </c>
      <c r="N697" s="22" t="s">
        <v>2134</v>
      </c>
      <c r="O697" s="22"/>
      <c r="P697" s="248" t="s">
        <v>2788</v>
      </c>
      <c r="Q697" s="192"/>
      <c r="R697" s="1"/>
      <c r="S697" s="1" t="str">
        <f t="shared" si="102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01"/>
        <v>#VALUE!</v>
      </c>
    </row>
    <row r="698" spans="1:23">
      <c r="A698" s="16">
        <f t="shared" si="99"/>
        <v>698</v>
      </c>
      <c r="B698" s="15">
        <f t="shared" si="100"/>
        <v>674</v>
      </c>
      <c r="C698" s="145" t="s">
        <v>3583</v>
      </c>
      <c r="D698" s="145" t="s">
        <v>2789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3596</v>
      </c>
      <c r="L698" s="148" t="s">
        <v>4353</v>
      </c>
      <c r="M698" s="148" t="s">
        <v>4410</v>
      </c>
      <c r="N698" s="22" t="s">
        <v>2134</v>
      </c>
      <c r="O698" s="22"/>
      <c r="P698" s="248" t="s">
        <v>2789</v>
      </c>
      <c r="Q698" s="192"/>
      <c r="R698" s="1"/>
      <c r="S698" s="1" t="str">
        <f t="shared" si="102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01"/>
        <v>#VALUE!</v>
      </c>
    </row>
    <row r="699" spans="1:23">
      <c r="A699" s="16">
        <f t="shared" si="99"/>
        <v>699</v>
      </c>
      <c r="B699" s="15">
        <f t="shared" si="100"/>
        <v>675</v>
      </c>
      <c r="C699" s="145" t="s">
        <v>3583</v>
      </c>
      <c r="D699" s="145" t="s">
        <v>2790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3596</v>
      </c>
      <c r="L699" s="148" t="s">
        <v>4353</v>
      </c>
      <c r="M699" s="148" t="s">
        <v>4410</v>
      </c>
      <c r="N699" s="22" t="s">
        <v>2134</v>
      </c>
      <c r="O699" s="22"/>
      <c r="P699" s="248" t="s">
        <v>2790</v>
      </c>
      <c r="Q699" s="192"/>
      <c r="R699" s="1"/>
      <c r="S699" s="1" t="str">
        <f t="shared" si="102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01"/>
        <v>#VALUE!</v>
      </c>
    </row>
    <row r="700" spans="1:23">
      <c r="A700" s="16">
        <f t="shared" si="99"/>
        <v>700</v>
      </c>
      <c r="B700" s="15">
        <f t="shared" si="100"/>
        <v>676</v>
      </c>
      <c r="C700" s="145" t="s">
        <v>3583</v>
      </c>
      <c r="D700" s="145" t="s">
        <v>2791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3596</v>
      </c>
      <c r="L700" s="148" t="s">
        <v>4353</v>
      </c>
      <c r="M700" s="148" t="s">
        <v>4410</v>
      </c>
      <c r="N700" s="22" t="s">
        <v>2134</v>
      </c>
      <c r="O700" s="22"/>
      <c r="P700" s="248" t="s">
        <v>2791</v>
      </c>
      <c r="Q700" s="192"/>
      <c r="R700" s="1"/>
      <c r="S700" s="1" t="str">
        <f t="shared" si="102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01"/>
        <v>#VALUE!</v>
      </c>
    </row>
    <row r="701" spans="1:23">
      <c r="A701" s="16">
        <f t="shared" si="99"/>
        <v>701</v>
      </c>
      <c r="B701" s="15">
        <f t="shared" si="100"/>
        <v>677</v>
      </c>
      <c r="C701" s="145" t="s">
        <v>3583</v>
      </c>
      <c r="D701" s="145" t="s">
        <v>2792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3596</v>
      </c>
      <c r="L701" s="148" t="s">
        <v>4353</v>
      </c>
      <c r="M701" s="148" t="s">
        <v>4410</v>
      </c>
      <c r="N701" s="22" t="s">
        <v>2134</v>
      </c>
      <c r="O701" s="22"/>
      <c r="P701" s="248" t="s">
        <v>2792</v>
      </c>
      <c r="Q701" s="192"/>
      <c r="R701" s="1"/>
      <c r="S701" s="1" t="str">
        <f t="shared" si="102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01"/>
        <v>#VALUE!</v>
      </c>
    </row>
    <row r="702" spans="1:23">
      <c r="A702" s="16">
        <f t="shared" si="99"/>
        <v>702</v>
      </c>
      <c r="B702" s="15">
        <f t="shared" si="100"/>
        <v>678</v>
      </c>
      <c r="C702" s="145" t="s">
        <v>3583</v>
      </c>
      <c r="D702" s="145" t="s">
        <v>2793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3596</v>
      </c>
      <c r="L702" s="148" t="s">
        <v>4353</v>
      </c>
      <c r="M702" s="148" t="s">
        <v>4410</v>
      </c>
      <c r="N702" s="22" t="s">
        <v>2134</v>
      </c>
      <c r="O702" s="22"/>
      <c r="P702" s="248" t="s">
        <v>2793</v>
      </c>
      <c r="Q702" s="192"/>
      <c r="R702" s="1"/>
      <c r="S702" s="1" t="str">
        <f t="shared" si="102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01"/>
        <v>#VALUE!</v>
      </c>
    </row>
    <row r="703" spans="1:23">
      <c r="A703" s="16">
        <f t="shared" ref="A703:A766" si="103">IF(B703=INT(B703),ROW(),"")</f>
        <v>703</v>
      </c>
      <c r="B703" s="15">
        <f t="shared" si="100"/>
        <v>679</v>
      </c>
      <c r="C703" s="145" t="s">
        <v>3583</v>
      </c>
      <c r="D703" s="145" t="s">
        <v>2794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3596</v>
      </c>
      <c r="L703" s="148" t="s">
        <v>4353</v>
      </c>
      <c r="M703" s="148" t="s">
        <v>4410</v>
      </c>
      <c r="N703" s="22" t="s">
        <v>2134</v>
      </c>
      <c r="O703" s="22"/>
      <c r="P703" s="248" t="s">
        <v>2794</v>
      </c>
      <c r="Q703" s="192"/>
      <c r="R703" s="1"/>
      <c r="S703" s="1" t="str">
        <f t="shared" si="102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01"/>
        <v>#VALUE!</v>
      </c>
    </row>
    <row r="704" spans="1:23">
      <c r="A704" s="16">
        <f t="shared" si="103"/>
        <v>704</v>
      </c>
      <c r="B704" s="15">
        <f t="shared" si="100"/>
        <v>680</v>
      </c>
      <c r="C704" s="145" t="s">
        <v>3583</v>
      </c>
      <c r="D704" s="145" t="s">
        <v>2795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3596</v>
      </c>
      <c r="L704" s="148" t="s">
        <v>4353</v>
      </c>
      <c r="M704" s="148" t="s">
        <v>4410</v>
      </c>
      <c r="N704" s="22" t="s">
        <v>2134</v>
      </c>
      <c r="O704" s="22"/>
      <c r="P704" s="248" t="s">
        <v>2795</v>
      </c>
      <c r="Q704" s="192"/>
      <c r="R704" s="1"/>
      <c r="S704" s="1" t="str">
        <f t="shared" si="102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01"/>
        <v>#VALUE!</v>
      </c>
    </row>
    <row r="705" spans="1:23">
      <c r="A705" s="16">
        <f t="shared" si="103"/>
        <v>705</v>
      </c>
      <c r="B705" s="15">
        <f t="shared" si="100"/>
        <v>681</v>
      </c>
      <c r="C705" s="145" t="s">
        <v>3583</v>
      </c>
      <c r="D705" s="145" t="s">
        <v>2796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3596</v>
      </c>
      <c r="L705" s="148" t="s">
        <v>4353</v>
      </c>
      <c r="M705" s="148" t="s">
        <v>4410</v>
      </c>
      <c r="N705" s="22" t="s">
        <v>2134</v>
      </c>
      <c r="O705" s="22"/>
      <c r="P705" s="248" t="s">
        <v>2796</v>
      </c>
      <c r="Q705" s="192"/>
      <c r="R705" s="1"/>
      <c r="S705" s="1" t="str">
        <f t="shared" si="102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01"/>
        <v>#VALUE!</v>
      </c>
    </row>
    <row r="706" spans="1:23">
      <c r="A706" s="16">
        <f t="shared" si="103"/>
        <v>706</v>
      </c>
      <c r="B706" s="15">
        <f t="shared" si="100"/>
        <v>682</v>
      </c>
      <c r="C706" s="145" t="s">
        <v>3583</v>
      </c>
      <c r="D706" s="145" t="s">
        <v>2797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3596</v>
      </c>
      <c r="L706" s="148" t="s">
        <v>4353</v>
      </c>
      <c r="M706" s="148" t="s">
        <v>4410</v>
      </c>
      <c r="N706" s="22" t="s">
        <v>2134</v>
      </c>
      <c r="O706" s="11"/>
      <c r="P706" s="248" t="s">
        <v>2797</v>
      </c>
      <c r="Q706" s="192"/>
      <c r="R706" s="1"/>
      <c r="S706" s="1" t="str">
        <f t="shared" si="102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01"/>
        <v>#VALUE!</v>
      </c>
    </row>
    <row r="707" spans="1:23">
      <c r="A707" s="16">
        <f t="shared" si="103"/>
        <v>707</v>
      </c>
      <c r="B707" s="15">
        <f t="shared" si="100"/>
        <v>683</v>
      </c>
      <c r="C707" s="145" t="s">
        <v>3583</v>
      </c>
      <c r="D707" s="145" t="s">
        <v>2798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3596</v>
      </c>
      <c r="L707" s="148" t="s">
        <v>4353</v>
      </c>
      <c r="M707" s="148" t="s">
        <v>4410</v>
      </c>
      <c r="N707" s="22" t="s">
        <v>2134</v>
      </c>
      <c r="O707" s="11"/>
      <c r="P707" s="248" t="s">
        <v>2798</v>
      </c>
      <c r="Q707" s="192"/>
      <c r="R707" s="1"/>
      <c r="S707" s="1" t="str">
        <f t="shared" si="102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01"/>
        <v>#VALUE!</v>
      </c>
    </row>
    <row r="708" spans="1:23">
      <c r="A708" s="16">
        <f t="shared" si="103"/>
        <v>708</v>
      </c>
      <c r="B708" s="15">
        <f t="shared" ref="B708:B771" si="104">IF(AND(MID(C708,2,1)&lt;&gt;"/",MID(C708,1,1)="/"),INT(B707)+1,B707+0.01)</f>
        <v>684</v>
      </c>
      <c r="C708" s="145" t="s">
        <v>3583</v>
      </c>
      <c r="D708" s="145" t="s">
        <v>2799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3596</v>
      </c>
      <c r="L708" s="148" t="s">
        <v>4353</v>
      </c>
      <c r="M708" s="148" t="s">
        <v>4410</v>
      </c>
      <c r="N708" s="22" t="s">
        <v>2134</v>
      </c>
      <c r="O708" s="11"/>
      <c r="P708" s="248" t="s">
        <v>2799</v>
      </c>
      <c r="Q708" s="192"/>
      <c r="R708" s="1"/>
      <c r="S708" s="1" t="str">
        <f t="shared" si="102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01"/>
        <v>#VALUE!</v>
      </c>
    </row>
    <row r="709" spans="1:23">
      <c r="A709" s="16">
        <f t="shared" si="103"/>
        <v>709</v>
      </c>
      <c r="B709" s="15">
        <f t="shared" si="104"/>
        <v>685</v>
      </c>
      <c r="C709" s="145" t="s">
        <v>3583</v>
      </c>
      <c r="D709" s="145" t="s">
        <v>2800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3596</v>
      </c>
      <c r="L709" s="148" t="s">
        <v>4353</v>
      </c>
      <c r="M709" s="148" t="s">
        <v>4410</v>
      </c>
      <c r="N709" s="22" t="s">
        <v>2134</v>
      </c>
      <c r="O709" s="11"/>
      <c r="P709" s="248" t="s">
        <v>2800</v>
      </c>
      <c r="Q709" s="192"/>
      <c r="R709" s="1"/>
      <c r="S709" s="1" t="str">
        <f t="shared" si="102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05">SUBSTITUTE(IF(AND(T709="--",FIND("STD",E709),FIND("fn",C709)&gt;0,FIND("ITM_",P709),I709="CAT_FNCT"),E709,""),"""","")</f>
        <v>#VALUE!</v>
      </c>
    </row>
    <row r="710" spans="1:23">
      <c r="A710" s="16">
        <f t="shared" si="103"/>
        <v>710</v>
      </c>
      <c r="B710" s="15">
        <f t="shared" si="104"/>
        <v>686</v>
      </c>
      <c r="C710" s="145" t="s">
        <v>3583</v>
      </c>
      <c r="D710" s="145" t="s">
        <v>2801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3596</v>
      </c>
      <c r="L710" s="148" t="s">
        <v>4353</v>
      </c>
      <c r="M710" s="148" t="s">
        <v>4410</v>
      </c>
      <c r="N710" s="22" t="s">
        <v>2134</v>
      </c>
      <c r="O710" s="11"/>
      <c r="P710" s="248" t="s">
        <v>2801</v>
      </c>
      <c r="Q710" s="192"/>
      <c r="R710" s="1"/>
      <c r="S710" s="1" t="str">
        <f t="shared" si="102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05"/>
        <v>#VALUE!</v>
      </c>
    </row>
    <row r="711" spans="1:23">
      <c r="A711" s="16">
        <f t="shared" si="103"/>
        <v>711</v>
      </c>
      <c r="B711" s="15">
        <f t="shared" si="104"/>
        <v>687</v>
      </c>
      <c r="C711" s="145" t="s">
        <v>3583</v>
      </c>
      <c r="D711" s="145" t="s">
        <v>2802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3596</v>
      </c>
      <c r="L711" s="148" t="s">
        <v>4353</v>
      </c>
      <c r="M711" s="148" t="s">
        <v>4410</v>
      </c>
      <c r="N711" s="22" t="s">
        <v>2134</v>
      </c>
      <c r="O711" s="11"/>
      <c r="P711" s="248" t="s">
        <v>2802</v>
      </c>
      <c r="Q711" s="192"/>
      <c r="R711" s="1"/>
      <c r="S711" s="1" t="str">
        <f t="shared" si="102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05"/>
        <v>#VALUE!</v>
      </c>
    </row>
    <row r="712" spans="1:23">
      <c r="A712" s="16">
        <f t="shared" si="103"/>
        <v>712</v>
      </c>
      <c r="B712" s="15">
        <f t="shared" si="104"/>
        <v>688</v>
      </c>
      <c r="C712" s="145" t="s">
        <v>3583</v>
      </c>
      <c r="D712" s="145" t="s">
        <v>2803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3596</v>
      </c>
      <c r="L712" s="148" t="s">
        <v>4353</v>
      </c>
      <c r="M712" s="148" t="s">
        <v>4410</v>
      </c>
      <c r="N712" s="22" t="s">
        <v>2134</v>
      </c>
      <c r="O712" s="22"/>
      <c r="P712" s="248" t="s">
        <v>2803</v>
      </c>
      <c r="Q712" s="192"/>
      <c r="R712" s="1"/>
      <c r="S712" s="1" t="str">
        <f t="shared" si="102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05"/>
        <v>#VALUE!</v>
      </c>
    </row>
    <row r="713" spans="1:23">
      <c r="A713" s="16">
        <f t="shared" si="103"/>
        <v>713</v>
      </c>
      <c r="B713" s="15">
        <f t="shared" si="104"/>
        <v>689</v>
      </c>
      <c r="C713" s="145" t="s">
        <v>3583</v>
      </c>
      <c r="D713" s="145" t="s">
        <v>2804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3596</v>
      </c>
      <c r="L713" s="148" t="s">
        <v>4353</v>
      </c>
      <c r="M713" s="148" t="s">
        <v>4410</v>
      </c>
      <c r="N713" s="22" t="s">
        <v>2134</v>
      </c>
      <c r="O713" s="22"/>
      <c r="P713" s="248" t="s">
        <v>2804</v>
      </c>
      <c r="Q713" s="192"/>
      <c r="R713" s="1"/>
      <c r="S713" s="1" t="str">
        <f t="shared" si="102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05"/>
        <v>#VALUE!</v>
      </c>
    </row>
    <row r="714" spans="1:23">
      <c r="A714" s="16">
        <f t="shared" si="103"/>
        <v>714</v>
      </c>
      <c r="B714" s="15">
        <f t="shared" si="104"/>
        <v>690</v>
      </c>
      <c r="C714" s="145" t="s">
        <v>3583</v>
      </c>
      <c r="D714" s="145" t="s">
        <v>2805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3596</v>
      </c>
      <c r="L714" s="148" t="s">
        <v>4353</v>
      </c>
      <c r="M714" s="148" t="s">
        <v>4410</v>
      </c>
      <c r="N714" s="22" t="s">
        <v>2134</v>
      </c>
      <c r="O714" s="22"/>
      <c r="P714" s="248" t="s">
        <v>2805</v>
      </c>
      <c r="Q714" s="192"/>
      <c r="R714" s="1"/>
      <c r="S714" s="1" t="str">
        <f t="shared" si="102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05"/>
        <v>#VALUE!</v>
      </c>
    </row>
    <row r="715" spans="1:23">
      <c r="A715" s="16">
        <f t="shared" si="103"/>
        <v>715</v>
      </c>
      <c r="B715" s="15">
        <f t="shared" si="104"/>
        <v>691</v>
      </c>
      <c r="C715" s="145" t="s">
        <v>3583</v>
      </c>
      <c r="D715" s="145" t="s">
        <v>2806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3596</v>
      </c>
      <c r="L715" s="148" t="s">
        <v>4353</v>
      </c>
      <c r="M715" s="148" t="s">
        <v>4410</v>
      </c>
      <c r="N715" s="22" t="s">
        <v>2134</v>
      </c>
      <c r="O715" s="22"/>
      <c r="P715" s="248" t="s">
        <v>2806</v>
      </c>
      <c r="Q715" s="192"/>
      <c r="R715" s="1"/>
      <c r="S715" s="1" t="str">
        <f t="shared" si="102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05"/>
        <v>#VALUE!</v>
      </c>
    </row>
    <row r="716" spans="1:23">
      <c r="A716" s="16">
        <f t="shared" si="103"/>
        <v>716</v>
      </c>
      <c r="B716" s="15">
        <f t="shared" si="104"/>
        <v>692</v>
      </c>
      <c r="C716" s="145" t="s">
        <v>3583</v>
      </c>
      <c r="D716" s="145" t="s">
        <v>2807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3596</v>
      </c>
      <c r="L716" s="148" t="s">
        <v>4353</v>
      </c>
      <c r="M716" s="148" t="s">
        <v>4410</v>
      </c>
      <c r="N716" s="22" t="s">
        <v>2134</v>
      </c>
      <c r="O716" s="22"/>
      <c r="P716" s="248" t="s">
        <v>2807</v>
      </c>
      <c r="Q716" s="192"/>
      <c r="R716" s="1"/>
      <c r="S716" s="1" t="str">
        <f t="shared" si="102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05"/>
        <v>#VALUE!</v>
      </c>
    </row>
    <row r="717" spans="1:23">
      <c r="A717" s="16">
        <f t="shared" si="103"/>
        <v>717</v>
      </c>
      <c r="B717" s="15">
        <f t="shared" si="104"/>
        <v>693</v>
      </c>
      <c r="C717" s="145" t="s">
        <v>3583</v>
      </c>
      <c r="D717" s="145" t="s">
        <v>2808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3596</v>
      </c>
      <c r="L717" s="148" t="s">
        <v>4353</v>
      </c>
      <c r="M717" s="148" t="s">
        <v>4410</v>
      </c>
      <c r="N717" s="22" t="s">
        <v>2134</v>
      </c>
      <c r="O717" s="22"/>
      <c r="P717" s="248" t="s">
        <v>2808</v>
      </c>
      <c r="Q717" s="192"/>
      <c r="R717" s="1"/>
      <c r="S717" s="1" t="str">
        <f t="shared" si="102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05"/>
        <v>#VALUE!</v>
      </c>
    </row>
    <row r="718" spans="1:23">
      <c r="A718" s="16">
        <f t="shared" si="103"/>
        <v>718</v>
      </c>
      <c r="B718" s="15">
        <f t="shared" si="104"/>
        <v>694</v>
      </c>
      <c r="C718" s="145" t="s">
        <v>3583</v>
      </c>
      <c r="D718" s="145" t="s">
        <v>2809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3596</v>
      </c>
      <c r="L718" s="148" t="s">
        <v>4353</v>
      </c>
      <c r="M718" s="148" t="s">
        <v>4410</v>
      </c>
      <c r="N718" s="22" t="s">
        <v>2134</v>
      </c>
      <c r="O718" s="22"/>
      <c r="P718" s="248" t="s">
        <v>2809</v>
      </c>
      <c r="Q718" s="192"/>
      <c r="R718" s="1"/>
      <c r="S718" s="1" t="str">
        <f t="shared" si="102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05"/>
        <v>#VALUE!</v>
      </c>
    </row>
    <row r="719" spans="1:23">
      <c r="A719" s="16">
        <f t="shared" si="103"/>
        <v>719</v>
      </c>
      <c r="B719" s="15">
        <f t="shared" si="104"/>
        <v>695</v>
      </c>
      <c r="C719" s="145" t="s">
        <v>3583</v>
      </c>
      <c r="D719" s="145" t="s">
        <v>2810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3596</v>
      </c>
      <c r="L719" s="148" t="s">
        <v>4353</v>
      </c>
      <c r="M719" s="148" t="s">
        <v>4410</v>
      </c>
      <c r="N719" s="22" t="s">
        <v>2134</v>
      </c>
      <c r="O719" s="22"/>
      <c r="P719" s="248" t="s">
        <v>2810</v>
      </c>
      <c r="Q719" s="192"/>
      <c r="R719" s="1"/>
      <c r="S719" s="1" t="str">
        <f t="shared" si="102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05"/>
        <v>#VALUE!</v>
      </c>
    </row>
    <row r="720" spans="1:23">
      <c r="A720" s="16">
        <f t="shared" si="103"/>
        <v>720</v>
      </c>
      <c r="B720" s="15">
        <f t="shared" si="104"/>
        <v>696</v>
      </c>
      <c r="C720" s="145" t="s">
        <v>3583</v>
      </c>
      <c r="D720" s="145" t="s">
        <v>2811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3596</v>
      </c>
      <c r="L720" s="148" t="s">
        <v>4353</v>
      </c>
      <c r="M720" s="148" t="s">
        <v>4410</v>
      </c>
      <c r="N720" s="22" t="s">
        <v>2134</v>
      </c>
      <c r="O720" s="22"/>
      <c r="P720" s="248" t="s">
        <v>2811</v>
      </c>
      <c r="Q720" s="192"/>
      <c r="R720" s="1"/>
      <c r="S720" s="1" t="str">
        <f t="shared" si="102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05"/>
        <v>#VALUE!</v>
      </c>
    </row>
    <row r="721" spans="1:23">
      <c r="A721" s="16">
        <f t="shared" si="103"/>
        <v>721</v>
      </c>
      <c r="B721" s="15">
        <f t="shared" si="104"/>
        <v>697</v>
      </c>
      <c r="C721" s="145" t="s">
        <v>3583</v>
      </c>
      <c r="D721" s="145" t="s">
        <v>2812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3596</v>
      </c>
      <c r="L721" s="148" t="s">
        <v>4353</v>
      </c>
      <c r="M721" s="148" t="s">
        <v>4410</v>
      </c>
      <c r="N721" s="22" t="s">
        <v>2134</v>
      </c>
      <c r="O721" s="22"/>
      <c r="P721" s="248" t="s">
        <v>2812</v>
      </c>
      <c r="Q721" s="192"/>
      <c r="R721" s="1"/>
      <c r="S721" s="1" t="str">
        <f t="shared" si="102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05"/>
        <v>#VALUE!</v>
      </c>
    </row>
    <row r="722" spans="1:23">
      <c r="A722" s="16">
        <f t="shared" si="103"/>
        <v>722</v>
      </c>
      <c r="B722" s="15">
        <f t="shared" si="104"/>
        <v>698</v>
      </c>
      <c r="C722" s="145" t="s">
        <v>3583</v>
      </c>
      <c r="D722" s="145" t="s">
        <v>2813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3596</v>
      </c>
      <c r="L722" s="148" t="s">
        <v>4353</v>
      </c>
      <c r="M722" s="148" t="s">
        <v>4410</v>
      </c>
      <c r="N722" s="22" t="s">
        <v>2134</v>
      </c>
      <c r="O722" s="22"/>
      <c r="P722" s="248" t="s">
        <v>2813</v>
      </c>
      <c r="Q722" s="192"/>
      <c r="R722" s="1"/>
      <c r="S722" s="1" t="str">
        <f t="shared" si="102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05"/>
        <v>#VALUE!</v>
      </c>
    </row>
    <row r="723" spans="1:23">
      <c r="A723" s="16">
        <f t="shared" si="103"/>
        <v>723</v>
      </c>
      <c r="B723" s="15">
        <f t="shared" si="104"/>
        <v>699</v>
      </c>
      <c r="C723" s="145" t="s">
        <v>3583</v>
      </c>
      <c r="D723" s="145" t="s">
        <v>2814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3596</v>
      </c>
      <c r="L723" s="148" t="s">
        <v>4353</v>
      </c>
      <c r="M723" s="148" t="s">
        <v>4410</v>
      </c>
      <c r="N723" s="22" t="s">
        <v>2134</v>
      </c>
      <c r="O723" s="22"/>
      <c r="P723" s="248" t="s">
        <v>2814</v>
      </c>
      <c r="Q723" s="192"/>
      <c r="R723" s="1"/>
      <c r="S723" s="1" t="str">
        <f t="shared" si="102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05"/>
        <v>#VALUE!</v>
      </c>
    </row>
    <row r="724" spans="1:23">
      <c r="A724" s="16">
        <f t="shared" si="103"/>
        <v>724</v>
      </c>
      <c r="B724" s="15">
        <f t="shared" si="104"/>
        <v>700</v>
      </c>
      <c r="C724" s="145" t="s">
        <v>3583</v>
      </c>
      <c r="D724" s="145" t="s">
        <v>2815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3596</v>
      </c>
      <c r="L724" s="148" t="s">
        <v>4353</v>
      </c>
      <c r="M724" s="148" t="s">
        <v>4410</v>
      </c>
      <c r="N724" s="22" t="s">
        <v>2134</v>
      </c>
      <c r="O724" s="22"/>
      <c r="P724" s="248" t="s">
        <v>2815</v>
      </c>
      <c r="Q724" s="192"/>
      <c r="R724" s="1"/>
      <c r="S724" s="1" t="str">
        <f t="shared" si="102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05"/>
        <v>#VALUE!</v>
      </c>
    </row>
    <row r="725" spans="1:23">
      <c r="A725" s="16">
        <f t="shared" si="103"/>
        <v>725</v>
      </c>
      <c r="B725" s="15">
        <f t="shared" si="104"/>
        <v>701</v>
      </c>
      <c r="C725" s="145" t="s">
        <v>3583</v>
      </c>
      <c r="D725" s="145" t="s">
        <v>2816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3596</v>
      </c>
      <c r="L725" s="148" t="s">
        <v>4353</v>
      </c>
      <c r="M725" s="148" t="s">
        <v>4410</v>
      </c>
      <c r="N725" s="22" t="s">
        <v>2134</v>
      </c>
      <c r="O725" s="22"/>
      <c r="P725" s="248" t="s">
        <v>2816</v>
      </c>
      <c r="Q725" s="192"/>
      <c r="R725" s="1"/>
      <c r="S725" s="1" t="str">
        <f t="shared" si="102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05"/>
        <v>#VALUE!</v>
      </c>
    </row>
    <row r="726" spans="1:23">
      <c r="A726" s="16">
        <f t="shared" si="103"/>
        <v>726</v>
      </c>
      <c r="B726" s="15">
        <f t="shared" si="104"/>
        <v>702</v>
      </c>
      <c r="C726" s="145" t="s">
        <v>3583</v>
      </c>
      <c r="D726" s="145" t="s">
        <v>2817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3596</v>
      </c>
      <c r="L726" s="148" t="s">
        <v>4353</v>
      </c>
      <c r="M726" s="148" t="s">
        <v>4410</v>
      </c>
      <c r="N726" s="22" t="s">
        <v>2134</v>
      </c>
      <c r="O726" s="22"/>
      <c r="P726" s="248" t="s">
        <v>2817</v>
      </c>
      <c r="Q726" s="192"/>
      <c r="R726" s="1"/>
      <c r="S726" s="1" t="str">
        <f t="shared" si="102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05"/>
        <v>#VALUE!</v>
      </c>
    </row>
    <row r="727" spans="1:23">
      <c r="A727" s="16">
        <f t="shared" si="103"/>
        <v>727</v>
      </c>
      <c r="B727" s="15">
        <f t="shared" si="104"/>
        <v>703</v>
      </c>
      <c r="C727" s="145" t="s">
        <v>3583</v>
      </c>
      <c r="D727" s="145" t="s">
        <v>2818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3596</v>
      </c>
      <c r="L727" s="148" t="s">
        <v>4353</v>
      </c>
      <c r="M727" s="148" t="s">
        <v>4410</v>
      </c>
      <c r="N727" s="22" t="s">
        <v>2134</v>
      </c>
      <c r="O727" s="22"/>
      <c r="P727" s="248" t="s">
        <v>2818</v>
      </c>
      <c r="Q727" s="192"/>
      <c r="R727" s="1"/>
      <c r="S727" s="1" t="str">
        <f t="shared" si="102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05"/>
        <v>#VALUE!</v>
      </c>
    </row>
    <row r="728" spans="1:23">
      <c r="A728" s="16">
        <f t="shared" si="103"/>
        <v>728</v>
      </c>
      <c r="B728" s="15">
        <f t="shared" si="104"/>
        <v>704</v>
      </c>
      <c r="C728" s="145" t="s">
        <v>3583</v>
      </c>
      <c r="D728" s="145" t="s">
        <v>2819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3596</v>
      </c>
      <c r="L728" s="148" t="s">
        <v>4353</v>
      </c>
      <c r="M728" s="148" t="s">
        <v>4410</v>
      </c>
      <c r="N728" s="22" t="s">
        <v>2134</v>
      </c>
      <c r="O728" s="22"/>
      <c r="P728" s="248" t="s">
        <v>2819</v>
      </c>
      <c r="Q728" s="192"/>
      <c r="R728" s="1"/>
      <c r="S728" s="1" t="str">
        <f t="shared" si="102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05"/>
        <v>#VALUE!</v>
      </c>
    </row>
    <row r="729" spans="1:23">
      <c r="A729" s="16">
        <f t="shared" si="103"/>
        <v>729</v>
      </c>
      <c r="B729" s="15">
        <f t="shared" si="104"/>
        <v>705</v>
      </c>
      <c r="C729" s="145" t="s">
        <v>3583</v>
      </c>
      <c r="D729" s="145" t="s">
        <v>2820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3596</v>
      </c>
      <c r="L729" s="148" t="s">
        <v>4353</v>
      </c>
      <c r="M729" s="148" t="s">
        <v>4410</v>
      </c>
      <c r="N729" s="22" t="s">
        <v>2134</v>
      </c>
      <c r="O729" s="22"/>
      <c r="P729" s="248" t="s">
        <v>2820</v>
      </c>
      <c r="Q729" s="192"/>
      <c r="R729" s="1"/>
      <c r="S729" s="1" t="str">
        <f t="shared" si="102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05"/>
        <v>#VALUE!</v>
      </c>
    </row>
    <row r="730" spans="1:23">
      <c r="A730" s="16">
        <f t="shared" si="103"/>
        <v>730</v>
      </c>
      <c r="B730" s="15">
        <f t="shared" si="104"/>
        <v>706</v>
      </c>
      <c r="C730" s="145" t="s">
        <v>3583</v>
      </c>
      <c r="D730" s="145" t="s">
        <v>2821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3596</v>
      </c>
      <c r="L730" s="148" t="s">
        <v>4353</v>
      </c>
      <c r="M730" s="148" t="s">
        <v>4410</v>
      </c>
      <c r="N730" s="22" t="s">
        <v>2134</v>
      </c>
      <c r="O730" s="22"/>
      <c r="P730" s="248" t="s">
        <v>2821</v>
      </c>
      <c r="Q730" s="192"/>
      <c r="R730" s="1"/>
      <c r="S730" s="1" t="str">
        <f t="shared" si="102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05"/>
        <v>#VALUE!</v>
      </c>
    </row>
    <row r="731" spans="1:23">
      <c r="A731" s="16">
        <f t="shared" si="103"/>
        <v>731</v>
      </c>
      <c r="B731" s="15">
        <f t="shared" si="104"/>
        <v>707</v>
      </c>
      <c r="C731" s="145" t="s">
        <v>3583</v>
      </c>
      <c r="D731" s="145" t="s">
        <v>2822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3596</v>
      </c>
      <c r="L731" s="148" t="s">
        <v>4353</v>
      </c>
      <c r="M731" s="148" t="s">
        <v>4410</v>
      </c>
      <c r="N731" s="22" t="s">
        <v>2134</v>
      </c>
      <c r="O731" s="22"/>
      <c r="P731" s="248" t="s">
        <v>2822</v>
      </c>
      <c r="Q731" s="192"/>
      <c r="R731" s="1"/>
      <c r="S731" s="1" t="str">
        <f t="shared" si="102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05"/>
        <v>#VALUE!</v>
      </c>
    </row>
    <row r="732" spans="1:23">
      <c r="A732" s="16">
        <f t="shared" si="103"/>
        <v>732</v>
      </c>
      <c r="B732" s="15">
        <f t="shared" si="104"/>
        <v>708</v>
      </c>
      <c r="C732" s="145" t="s">
        <v>3583</v>
      </c>
      <c r="D732" s="145" t="s">
        <v>2823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3596</v>
      </c>
      <c r="L732" s="152" t="s">
        <v>4353</v>
      </c>
      <c r="M732" s="148" t="s">
        <v>4410</v>
      </c>
      <c r="N732" s="22" t="s">
        <v>2134</v>
      </c>
      <c r="O732" s="27"/>
      <c r="P732" s="248" t="s">
        <v>2823</v>
      </c>
      <c r="Q732" s="192"/>
      <c r="R732" s="1"/>
      <c r="S732" s="1" t="str">
        <f t="shared" si="102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05"/>
        <v>#VALUE!</v>
      </c>
    </row>
    <row r="733" spans="1:23">
      <c r="A733" s="16">
        <f t="shared" si="103"/>
        <v>733</v>
      </c>
      <c r="B733" s="15">
        <f t="shared" si="104"/>
        <v>709</v>
      </c>
      <c r="C733" s="145" t="s">
        <v>3583</v>
      </c>
      <c r="D733" s="145" t="s">
        <v>2824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3596</v>
      </c>
      <c r="L733" s="148" t="s">
        <v>4353</v>
      </c>
      <c r="M733" s="148" t="s">
        <v>4410</v>
      </c>
      <c r="N733" s="22" t="s">
        <v>2134</v>
      </c>
      <c r="O733" s="22"/>
      <c r="P733" s="248" t="s">
        <v>2824</v>
      </c>
      <c r="Q733" s="192"/>
      <c r="R733" s="1"/>
      <c r="S733" s="1" t="str">
        <f t="shared" si="102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05"/>
        <v>#VALUE!</v>
      </c>
    </row>
    <row r="734" spans="1:23">
      <c r="A734" s="16">
        <f t="shared" si="103"/>
        <v>734</v>
      </c>
      <c r="B734" s="15">
        <f t="shared" si="104"/>
        <v>710</v>
      </c>
      <c r="C734" s="145" t="s">
        <v>3583</v>
      </c>
      <c r="D734" s="145" t="s">
        <v>2825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3596</v>
      </c>
      <c r="L734" s="148" t="s">
        <v>4353</v>
      </c>
      <c r="M734" s="148" t="s">
        <v>4410</v>
      </c>
      <c r="N734" s="22" t="s">
        <v>2134</v>
      </c>
      <c r="O734" s="22"/>
      <c r="P734" s="248" t="s">
        <v>2825</v>
      </c>
      <c r="Q734" s="192"/>
      <c r="R734" s="1"/>
      <c r="S734" s="1" t="str">
        <f t="shared" si="102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05"/>
        <v>#VALUE!</v>
      </c>
    </row>
    <row r="735" spans="1:23">
      <c r="A735" s="16">
        <f t="shared" si="103"/>
        <v>735</v>
      </c>
      <c r="B735" s="15">
        <f t="shared" si="104"/>
        <v>711</v>
      </c>
      <c r="C735" s="145" t="s">
        <v>3583</v>
      </c>
      <c r="D735" s="145" t="s">
        <v>2826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3596</v>
      </c>
      <c r="L735" s="148" t="s">
        <v>4353</v>
      </c>
      <c r="M735" s="148" t="s">
        <v>4410</v>
      </c>
      <c r="N735" s="22" t="s">
        <v>2134</v>
      </c>
      <c r="O735" s="11"/>
      <c r="P735" s="248" t="s">
        <v>2826</v>
      </c>
      <c r="Q735" s="192"/>
      <c r="R735" s="1"/>
      <c r="S735" s="1" t="str">
        <f t="shared" si="102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05"/>
        <v>#VALUE!</v>
      </c>
    </row>
    <row r="736" spans="1:23">
      <c r="A736" s="16">
        <f t="shared" si="103"/>
        <v>736</v>
      </c>
      <c r="B736" s="15">
        <f t="shared" si="104"/>
        <v>712</v>
      </c>
      <c r="C736" s="145" t="s">
        <v>3583</v>
      </c>
      <c r="D736" s="145" t="s">
        <v>2827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3596</v>
      </c>
      <c r="L736" s="148" t="s">
        <v>4353</v>
      </c>
      <c r="M736" s="148" t="s">
        <v>4410</v>
      </c>
      <c r="N736" s="22" t="s">
        <v>2134</v>
      </c>
      <c r="O736" s="22"/>
      <c r="P736" s="248" t="s">
        <v>2827</v>
      </c>
      <c r="Q736" s="192"/>
      <c r="R736" s="1"/>
      <c r="S736" s="1" t="str">
        <f t="shared" si="102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05"/>
        <v>#VALUE!</v>
      </c>
    </row>
    <row r="737" spans="1:23">
      <c r="A737" s="16">
        <f t="shared" si="103"/>
        <v>737</v>
      </c>
      <c r="B737" s="15">
        <f t="shared" si="104"/>
        <v>713</v>
      </c>
      <c r="C737" s="145" t="s">
        <v>3583</v>
      </c>
      <c r="D737" s="145" t="s">
        <v>2828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3596</v>
      </c>
      <c r="L737" s="148" t="s">
        <v>4353</v>
      </c>
      <c r="M737" s="148" t="s">
        <v>4410</v>
      </c>
      <c r="N737" s="22" t="s">
        <v>2134</v>
      </c>
      <c r="O737" s="22"/>
      <c r="P737" s="248" t="s">
        <v>2828</v>
      </c>
      <c r="Q737" s="192"/>
      <c r="R737" s="1"/>
      <c r="S737" s="1" t="str">
        <f t="shared" si="102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05"/>
        <v>#VALUE!</v>
      </c>
    </row>
    <row r="738" spans="1:23">
      <c r="A738" s="16">
        <f t="shared" si="103"/>
        <v>738</v>
      </c>
      <c r="B738" s="15">
        <f t="shared" si="104"/>
        <v>714</v>
      </c>
      <c r="C738" s="145" t="s">
        <v>3583</v>
      </c>
      <c r="D738" s="145" t="s">
        <v>2829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3596</v>
      </c>
      <c r="L738" s="148" t="s">
        <v>4353</v>
      </c>
      <c r="M738" s="148" t="s">
        <v>4410</v>
      </c>
      <c r="N738" s="22" t="s">
        <v>2134</v>
      </c>
      <c r="O738" s="22"/>
      <c r="P738" s="248" t="s">
        <v>2829</v>
      </c>
      <c r="Q738" s="192"/>
      <c r="R738" s="1"/>
      <c r="S738" s="1" t="str">
        <f t="shared" si="102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05"/>
        <v>#VALUE!</v>
      </c>
    </row>
    <row r="739" spans="1:23">
      <c r="A739" s="16">
        <f t="shared" si="103"/>
        <v>739</v>
      </c>
      <c r="B739" s="15">
        <f t="shared" si="104"/>
        <v>715</v>
      </c>
      <c r="C739" s="145" t="s">
        <v>3583</v>
      </c>
      <c r="D739" s="145" t="s">
        <v>2830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3596</v>
      </c>
      <c r="L739" s="148" t="s">
        <v>4353</v>
      </c>
      <c r="M739" s="148" t="s">
        <v>4410</v>
      </c>
      <c r="N739" s="22" t="s">
        <v>2134</v>
      </c>
      <c r="O739" s="22"/>
      <c r="P739" s="248" t="s">
        <v>2830</v>
      </c>
      <c r="Q739" s="192"/>
      <c r="R739" s="1"/>
      <c r="S739" s="1" t="str">
        <f t="shared" si="102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05"/>
        <v>#VALUE!</v>
      </c>
    </row>
    <row r="740" spans="1:23">
      <c r="A740" s="16">
        <f t="shared" si="103"/>
        <v>740</v>
      </c>
      <c r="B740" s="15">
        <f t="shared" si="104"/>
        <v>716</v>
      </c>
      <c r="C740" s="145" t="s">
        <v>3583</v>
      </c>
      <c r="D740" s="145" t="s">
        <v>2831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3596</v>
      </c>
      <c r="L740" s="148" t="s">
        <v>4353</v>
      </c>
      <c r="M740" s="148" t="s">
        <v>4410</v>
      </c>
      <c r="N740" s="22" t="s">
        <v>2134</v>
      </c>
      <c r="O740" s="22"/>
      <c r="P740" s="248" t="s">
        <v>2831</v>
      </c>
      <c r="Q740" s="192"/>
      <c r="R740" s="1"/>
      <c r="S740" s="1" t="str">
        <f t="shared" si="102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05"/>
        <v>#VALUE!</v>
      </c>
    </row>
    <row r="741" spans="1:23">
      <c r="A741" s="16">
        <f t="shared" si="103"/>
        <v>741</v>
      </c>
      <c r="B741" s="15">
        <f t="shared" si="104"/>
        <v>717</v>
      </c>
      <c r="C741" s="145" t="s">
        <v>3583</v>
      </c>
      <c r="D741" s="145" t="s">
        <v>2832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3596</v>
      </c>
      <c r="L741" s="148" t="s">
        <v>4353</v>
      </c>
      <c r="M741" s="148" t="s">
        <v>4410</v>
      </c>
      <c r="N741" s="22" t="s">
        <v>2134</v>
      </c>
      <c r="O741" s="22"/>
      <c r="P741" s="248" t="s">
        <v>2832</v>
      </c>
      <c r="Q741" s="192"/>
      <c r="R741" s="1"/>
      <c r="S741" s="1" t="str">
        <f t="shared" si="102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05"/>
        <v>#VALUE!</v>
      </c>
    </row>
    <row r="742" spans="1:23">
      <c r="A742" s="16">
        <f t="shared" si="103"/>
        <v>742</v>
      </c>
      <c r="B742" s="15">
        <f t="shared" si="104"/>
        <v>718</v>
      </c>
      <c r="C742" s="145" t="s">
        <v>3583</v>
      </c>
      <c r="D742" s="145" t="s">
        <v>2833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3596</v>
      </c>
      <c r="L742" s="148" t="s">
        <v>4353</v>
      </c>
      <c r="M742" s="148" t="s">
        <v>4410</v>
      </c>
      <c r="N742" s="22" t="s">
        <v>2134</v>
      </c>
      <c r="O742" s="22"/>
      <c r="P742" s="248" t="s">
        <v>2833</v>
      </c>
      <c r="Q742" s="192"/>
      <c r="R742" s="1"/>
      <c r="S742" s="1" t="str">
        <f t="shared" si="102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05"/>
        <v>#VALUE!</v>
      </c>
    </row>
    <row r="743" spans="1:23">
      <c r="A743" s="16">
        <f t="shared" si="103"/>
        <v>743</v>
      </c>
      <c r="B743" s="15">
        <f t="shared" si="104"/>
        <v>719</v>
      </c>
      <c r="C743" s="145" t="s">
        <v>3583</v>
      </c>
      <c r="D743" s="145" t="s">
        <v>2834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3596</v>
      </c>
      <c r="L743" s="148" t="s">
        <v>4353</v>
      </c>
      <c r="M743" s="148" t="s">
        <v>4410</v>
      </c>
      <c r="N743" s="22" t="s">
        <v>2134</v>
      </c>
      <c r="O743" s="22"/>
      <c r="P743" s="248" t="s">
        <v>2834</v>
      </c>
      <c r="Q743" s="192"/>
      <c r="R743" s="1"/>
      <c r="S743" s="1" t="str">
        <f t="shared" ref="S743:S806" si="106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05"/>
        <v>#VALUE!</v>
      </c>
    </row>
    <row r="744" spans="1:23">
      <c r="A744" s="16">
        <f t="shared" si="103"/>
        <v>744</v>
      </c>
      <c r="B744" s="15">
        <f t="shared" si="104"/>
        <v>720</v>
      </c>
      <c r="C744" s="145" t="s">
        <v>3583</v>
      </c>
      <c r="D744" s="145" t="s">
        <v>2835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3596</v>
      </c>
      <c r="L744" s="148" t="s">
        <v>4353</v>
      </c>
      <c r="M744" s="148" t="s">
        <v>4410</v>
      </c>
      <c r="N744" s="22" t="s">
        <v>2134</v>
      </c>
      <c r="O744" s="22"/>
      <c r="P744" s="248" t="s">
        <v>2835</v>
      </c>
      <c r="Q744" s="192"/>
      <c r="R744" s="1"/>
      <c r="S744" s="1" t="str">
        <f t="shared" si="106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05"/>
        <v>#VALUE!</v>
      </c>
    </row>
    <row r="745" spans="1:23">
      <c r="A745" s="16">
        <f t="shared" si="103"/>
        <v>745</v>
      </c>
      <c r="B745" s="15">
        <f t="shared" si="104"/>
        <v>721</v>
      </c>
      <c r="C745" s="145" t="s">
        <v>3583</v>
      </c>
      <c r="D745" s="145" t="s">
        <v>2836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3596</v>
      </c>
      <c r="L745" s="148" t="s">
        <v>4353</v>
      </c>
      <c r="M745" s="148" t="s">
        <v>4410</v>
      </c>
      <c r="N745" s="22" t="s">
        <v>2134</v>
      </c>
      <c r="O745" s="22"/>
      <c r="P745" s="248" t="s">
        <v>2836</v>
      </c>
      <c r="Q745" s="192"/>
      <c r="R745" s="1"/>
      <c r="S745" s="1" t="str">
        <f t="shared" si="106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05"/>
        <v>#VALUE!</v>
      </c>
    </row>
    <row r="746" spans="1:23">
      <c r="A746" s="16">
        <f t="shared" si="103"/>
        <v>746</v>
      </c>
      <c r="B746" s="15">
        <f t="shared" si="104"/>
        <v>722</v>
      </c>
      <c r="C746" s="145" t="s">
        <v>3583</v>
      </c>
      <c r="D746" s="145" t="s">
        <v>2837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3596</v>
      </c>
      <c r="L746" s="148" t="s">
        <v>4353</v>
      </c>
      <c r="M746" s="148" t="s">
        <v>4410</v>
      </c>
      <c r="N746" s="22" t="s">
        <v>2134</v>
      </c>
      <c r="O746" s="22"/>
      <c r="P746" s="248" t="s">
        <v>2837</v>
      </c>
      <c r="Q746" s="192"/>
      <c r="R746" s="1"/>
      <c r="S746" s="1" t="str">
        <f t="shared" si="106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05"/>
        <v>#VALUE!</v>
      </c>
    </row>
    <row r="747" spans="1:23">
      <c r="A747" s="16">
        <f t="shared" si="103"/>
        <v>747</v>
      </c>
      <c r="B747" s="15">
        <f t="shared" si="104"/>
        <v>723</v>
      </c>
      <c r="C747" s="145" t="s">
        <v>3583</v>
      </c>
      <c r="D747" s="145" t="s">
        <v>2838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3596</v>
      </c>
      <c r="L747" s="148" t="s">
        <v>4353</v>
      </c>
      <c r="M747" s="148" t="s">
        <v>4410</v>
      </c>
      <c r="N747" s="22" t="s">
        <v>2134</v>
      </c>
      <c r="O747" s="22"/>
      <c r="P747" s="248" t="s">
        <v>2838</v>
      </c>
      <c r="Q747" s="192"/>
      <c r="R747" s="1"/>
      <c r="S747" s="1" t="str">
        <f t="shared" si="106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05"/>
        <v>#VALUE!</v>
      </c>
    </row>
    <row r="748" spans="1:23">
      <c r="A748" s="16">
        <f t="shared" si="103"/>
        <v>748</v>
      </c>
      <c r="B748" s="15">
        <f t="shared" si="104"/>
        <v>724</v>
      </c>
      <c r="C748" s="145" t="s">
        <v>3583</v>
      </c>
      <c r="D748" s="145" t="s">
        <v>2839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3596</v>
      </c>
      <c r="L748" s="148" t="s">
        <v>4353</v>
      </c>
      <c r="M748" s="148" t="s">
        <v>4410</v>
      </c>
      <c r="N748" s="22" t="s">
        <v>2134</v>
      </c>
      <c r="O748" s="22"/>
      <c r="P748" s="248" t="s">
        <v>2839</v>
      </c>
      <c r="Q748" s="192"/>
      <c r="R748" s="1"/>
      <c r="S748" s="1" t="str">
        <f t="shared" si="106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05"/>
        <v>#VALUE!</v>
      </c>
    </row>
    <row r="749" spans="1:23">
      <c r="A749" s="16">
        <f t="shared" si="103"/>
        <v>749</v>
      </c>
      <c r="B749" s="15">
        <f t="shared" si="104"/>
        <v>725</v>
      </c>
      <c r="C749" s="145" t="s">
        <v>3583</v>
      </c>
      <c r="D749" s="145" t="s">
        <v>2840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3596</v>
      </c>
      <c r="L749" s="148" t="s">
        <v>4353</v>
      </c>
      <c r="M749" s="148" t="s">
        <v>4410</v>
      </c>
      <c r="N749" s="22" t="s">
        <v>2134</v>
      </c>
      <c r="O749" s="22"/>
      <c r="P749" s="248" t="s">
        <v>2840</v>
      </c>
      <c r="Q749" s="192"/>
      <c r="R749" s="1"/>
      <c r="S749" s="1" t="str">
        <f t="shared" si="106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05"/>
        <v>#VALUE!</v>
      </c>
    </row>
    <row r="750" spans="1:23">
      <c r="A750" s="16">
        <f t="shared" si="103"/>
        <v>750</v>
      </c>
      <c r="B750" s="15">
        <f t="shared" si="104"/>
        <v>726</v>
      </c>
      <c r="C750" s="145" t="s">
        <v>3583</v>
      </c>
      <c r="D750" s="145" t="s">
        <v>2841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3596</v>
      </c>
      <c r="L750" s="148" t="s">
        <v>4353</v>
      </c>
      <c r="M750" s="148" t="s">
        <v>4410</v>
      </c>
      <c r="N750" s="22" t="s">
        <v>2134</v>
      </c>
      <c r="O750" s="22"/>
      <c r="P750" s="248" t="s">
        <v>2841</v>
      </c>
      <c r="Q750" s="192"/>
      <c r="R750" s="1"/>
      <c r="S750" s="1" t="str">
        <f t="shared" si="106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05"/>
        <v>#VALUE!</v>
      </c>
    </row>
    <row r="751" spans="1:23">
      <c r="A751" s="16">
        <f t="shared" si="103"/>
        <v>751</v>
      </c>
      <c r="B751" s="15">
        <f t="shared" si="104"/>
        <v>727</v>
      </c>
      <c r="C751" s="145" t="s">
        <v>3583</v>
      </c>
      <c r="D751" s="145" t="s">
        <v>2842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3596</v>
      </c>
      <c r="L751" s="148" t="s">
        <v>4353</v>
      </c>
      <c r="M751" s="148" t="s">
        <v>4410</v>
      </c>
      <c r="N751" s="22" t="s">
        <v>2134</v>
      </c>
      <c r="O751" s="22"/>
      <c r="P751" s="248" t="s">
        <v>2842</v>
      </c>
      <c r="Q751" s="192"/>
      <c r="R751" s="1"/>
      <c r="S751" s="1" t="str">
        <f t="shared" si="106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05"/>
        <v>#VALUE!</v>
      </c>
    </row>
    <row r="752" spans="1:23">
      <c r="A752" s="16">
        <f t="shared" si="103"/>
        <v>752</v>
      </c>
      <c r="B752" s="15">
        <f t="shared" si="104"/>
        <v>728</v>
      </c>
      <c r="C752" s="145" t="s">
        <v>3583</v>
      </c>
      <c r="D752" s="145" t="s">
        <v>2843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3596</v>
      </c>
      <c r="L752" s="148" t="s">
        <v>4353</v>
      </c>
      <c r="M752" s="148" t="s">
        <v>4410</v>
      </c>
      <c r="N752" s="22" t="s">
        <v>2134</v>
      </c>
      <c r="O752" s="22"/>
      <c r="P752" s="248" t="s">
        <v>2843</v>
      </c>
      <c r="Q752" s="192"/>
      <c r="R752" s="1"/>
      <c r="S752" s="1" t="str">
        <f t="shared" si="106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05"/>
        <v>#VALUE!</v>
      </c>
    </row>
    <row r="753" spans="1:23">
      <c r="A753" s="16">
        <f t="shared" si="103"/>
        <v>753</v>
      </c>
      <c r="B753" s="15">
        <f t="shared" si="104"/>
        <v>729</v>
      </c>
      <c r="C753" s="145" t="s">
        <v>3583</v>
      </c>
      <c r="D753" s="145" t="s">
        <v>2844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3596</v>
      </c>
      <c r="L753" s="148" t="s">
        <v>4353</v>
      </c>
      <c r="M753" s="148" t="s">
        <v>4410</v>
      </c>
      <c r="N753" s="22" t="s">
        <v>2134</v>
      </c>
      <c r="O753" s="22"/>
      <c r="P753" s="248" t="s">
        <v>2844</v>
      </c>
      <c r="Q753" s="192"/>
      <c r="R753" s="1"/>
      <c r="S753" s="1" t="str">
        <f t="shared" si="106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05"/>
        <v>#VALUE!</v>
      </c>
    </row>
    <row r="754" spans="1:23">
      <c r="A754" s="16">
        <f t="shared" si="103"/>
        <v>754</v>
      </c>
      <c r="B754" s="15">
        <f t="shared" si="104"/>
        <v>730</v>
      </c>
      <c r="C754" s="145" t="s">
        <v>3583</v>
      </c>
      <c r="D754" s="145" t="s">
        <v>2845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3596</v>
      </c>
      <c r="L754" s="148" t="s">
        <v>4353</v>
      </c>
      <c r="M754" s="148" t="s">
        <v>4410</v>
      </c>
      <c r="N754" s="22" t="s">
        <v>2134</v>
      </c>
      <c r="O754" s="22"/>
      <c r="P754" s="248" t="s">
        <v>2845</v>
      </c>
      <c r="Q754" s="192"/>
      <c r="R754" s="1"/>
      <c r="S754" s="1" t="str">
        <f t="shared" si="106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05"/>
        <v>#VALUE!</v>
      </c>
    </row>
    <row r="755" spans="1:23">
      <c r="A755" s="16">
        <f t="shared" si="103"/>
        <v>755</v>
      </c>
      <c r="B755" s="15">
        <f t="shared" si="104"/>
        <v>731</v>
      </c>
      <c r="C755" s="145" t="s">
        <v>3583</v>
      </c>
      <c r="D755" s="145" t="s">
        <v>2846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3596</v>
      </c>
      <c r="L755" s="148" t="s">
        <v>4353</v>
      </c>
      <c r="M755" s="148" t="s">
        <v>4410</v>
      </c>
      <c r="N755" s="22" t="s">
        <v>2134</v>
      </c>
      <c r="O755" s="22"/>
      <c r="P755" s="248" t="s">
        <v>2846</v>
      </c>
      <c r="Q755" s="192"/>
      <c r="R755" s="1"/>
      <c r="S755" s="1" t="str">
        <f t="shared" si="106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05"/>
        <v>#VALUE!</v>
      </c>
    </row>
    <row r="756" spans="1:23">
      <c r="A756" s="16">
        <f t="shared" si="103"/>
        <v>756</v>
      </c>
      <c r="B756" s="15">
        <f t="shared" si="104"/>
        <v>732</v>
      </c>
      <c r="C756" s="145" t="s">
        <v>3583</v>
      </c>
      <c r="D756" s="145" t="s">
        <v>2847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3596</v>
      </c>
      <c r="L756" s="148" t="s">
        <v>4353</v>
      </c>
      <c r="M756" s="148" t="s">
        <v>4410</v>
      </c>
      <c r="N756" s="22" t="s">
        <v>2134</v>
      </c>
      <c r="O756" s="22"/>
      <c r="P756" s="248" t="s">
        <v>2847</v>
      </c>
      <c r="Q756" s="192"/>
      <c r="R756" s="1"/>
      <c r="S756" s="1" t="str">
        <f t="shared" si="106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05"/>
        <v>#VALUE!</v>
      </c>
    </row>
    <row r="757" spans="1:23">
      <c r="A757" s="16">
        <f t="shared" si="103"/>
        <v>757</v>
      </c>
      <c r="B757" s="15">
        <f t="shared" si="104"/>
        <v>733</v>
      </c>
      <c r="C757" s="145" t="s">
        <v>3583</v>
      </c>
      <c r="D757" s="145" t="s">
        <v>2848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3596</v>
      </c>
      <c r="L757" s="148" t="s">
        <v>4353</v>
      </c>
      <c r="M757" s="148" t="s">
        <v>4410</v>
      </c>
      <c r="N757" s="22" t="s">
        <v>2134</v>
      </c>
      <c r="O757" s="22"/>
      <c r="P757" s="248" t="s">
        <v>2848</v>
      </c>
      <c r="Q757" s="192"/>
      <c r="R757" s="1"/>
      <c r="S757" s="1" t="str">
        <f t="shared" si="106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05"/>
        <v>#VALUE!</v>
      </c>
    </row>
    <row r="758" spans="1:23">
      <c r="A758" s="16">
        <f t="shared" si="103"/>
        <v>758</v>
      </c>
      <c r="B758" s="15">
        <f t="shared" si="104"/>
        <v>734</v>
      </c>
      <c r="C758" s="145" t="s">
        <v>3583</v>
      </c>
      <c r="D758" s="145" t="s">
        <v>2849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3596</v>
      </c>
      <c r="L758" s="148" t="s">
        <v>4353</v>
      </c>
      <c r="M758" s="148" t="s">
        <v>4410</v>
      </c>
      <c r="N758" s="22" t="s">
        <v>2134</v>
      </c>
      <c r="O758" s="22"/>
      <c r="P758" s="248" t="s">
        <v>2849</v>
      </c>
      <c r="Q758" s="192"/>
      <c r="R758" s="1"/>
      <c r="S758" s="1" t="str">
        <f t="shared" si="106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05"/>
        <v>#VALUE!</v>
      </c>
    </row>
    <row r="759" spans="1:23">
      <c r="A759" s="16">
        <f t="shared" si="103"/>
        <v>759</v>
      </c>
      <c r="B759" s="15">
        <f t="shared" si="104"/>
        <v>735</v>
      </c>
      <c r="C759" s="145" t="s">
        <v>3583</v>
      </c>
      <c r="D759" s="145" t="s">
        <v>2850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3596</v>
      </c>
      <c r="L759" s="148" t="s">
        <v>4353</v>
      </c>
      <c r="M759" s="148" t="s">
        <v>4410</v>
      </c>
      <c r="N759" s="22" t="s">
        <v>2134</v>
      </c>
      <c r="O759" s="22"/>
      <c r="P759" s="248" t="s">
        <v>2850</v>
      </c>
      <c r="Q759" s="192"/>
      <c r="R759" s="1"/>
      <c r="S759" s="1" t="str">
        <f t="shared" si="106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05"/>
        <v>#VALUE!</v>
      </c>
    </row>
    <row r="760" spans="1:23">
      <c r="A760" s="16">
        <f t="shared" si="103"/>
        <v>760</v>
      </c>
      <c r="B760" s="15">
        <f t="shared" si="104"/>
        <v>736</v>
      </c>
      <c r="C760" s="145" t="s">
        <v>3583</v>
      </c>
      <c r="D760" s="145" t="s">
        <v>2851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3596</v>
      </c>
      <c r="L760" s="148" t="s">
        <v>4353</v>
      </c>
      <c r="M760" s="148" t="s">
        <v>4410</v>
      </c>
      <c r="N760" s="22" t="s">
        <v>2134</v>
      </c>
      <c r="O760" s="11"/>
      <c r="P760" s="248" t="s">
        <v>2851</v>
      </c>
      <c r="Q760" s="192"/>
      <c r="R760" s="1"/>
      <c r="S760" s="1" t="str">
        <f t="shared" si="106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05"/>
        <v>#VALUE!</v>
      </c>
    </row>
    <row r="761" spans="1:23">
      <c r="A761" s="16">
        <f t="shared" si="103"/>
        <v>761</v>
      </c>
      <c r="B761" s="15">
        <f t="shared" si="104"/>
        <v>737</v>
      </c>
      <c r="C761" s="145" t="s">
        <v>3583</v>
      </c>
      <c r="D761" s="145" t="s">
        <v>2852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3596</v>
      </c>
      <c r="L761" s="148" t="s">
        <v>4353</v>
      </c>
      <c r="M761" s="148" t="s">
        <v>4410</v>
      </c>
      <c r="N761" s="22" t="s">
        <v>2134</v>
      </c>
      <c r="O761" s="11"/>
      <c r="P761" s="248" t="s">
        <v>2852</v>
      </c>
      <c r="Q761" s="192"/>
      <c r="R761" s="1"/>
      <c r="S761" s="1" t="str">
        <f t="shared" si="106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05"/>
        <v>#VALUE!</v>
      </c>
    </row>
    <row r="762" spans="1:23">
      <c r="A762" s="16">
        <f t="shared" si="103"/>
        <v>762</v>
      </c>
      <c r="B762" s="15">
        <f t="shared" si="104"/>
        <v>738</v>
      </c>
      <c r="C762" s="145" t="s">
        <v>3583</v>
      </c>
      <c r="D762" s="145" t="s">
        <v>2853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3596</v>
      </c>
      <c r="L762" s="148" t="s">
        <v>4353</v>
      </c>
      <c r="M762" s="148" t="s">
        <v>4410</v>
      </c>
      <c r="N762" s="22" t="s">
        <v>2134</v>
      </c>
      <c r="O762" s="22"/>
      <c r="P762" s="248" t="s">
        <v>2853</v>
      </c>
      <c r="Q762" s="192"/>
      <c r="R762" s="1"/>
      <c r="S762" s="1" t="str">
        <f t="shared" si="106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05"/>
        <v>#VALUE!</v>
      </c>
    </row>
    <row r="763" spans="1:23">
      <c r="A763" s="16">
        <f t="shared" si="103"/>
        <v>763</v>
      </c>
      <c r="B763" s="15">
        <f t="shared" si="104"/>
        <v>739</v>
      </c>
      <c r="C763" s="145" t="s">
        <v>3583</v>
      </c>
      <c r="D763" s="145" t="s">
        <v>2854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3596</v>
      </c>
      <c r="L763" s="148" t="s">
        <v>4353</v>
      </c>
      <c r="M763" s="148" t="s">
        <v>4410</v>
      </c>
      <c r="N763" s="22" t="s">
        <v>2134</v>
      </c>
      <c r="O763" s="22"/>
      <c r="P763" s="248" t="s">
        <v>2854</v>
      </c>
      <c r="Q763" s="192"/>
      <c r="R763" s="1"/>
      <c r="S763" s="1" t="str">
        <f t="shared" si="106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05"/>
        <v>#VALUE!</v>
      </c>
    </row>
    <row r="764" spans="1:23">
      <c r="A764" s="16">
        <f t="shared" si="103"/>
        <v>764</v>
      </c>
      <c r="B764" s="15">
        <f t="shared" si="104"/>
        <v>740</v>
      </c>
      <c r="C764" s="145" t="s">
        <v>3583</v>
      </c>
      <c r="D764" s="145" t="s">
        <v>2855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3596</v>
      </c>
      <c r="L764" s="148" t="s">
        <v>4353</v>
      </c>
      <c r="M764" s="148" t="s">
        <v>4410</v>
      </c>
      <c r="N764" s="22" t="s">
        <v>2134</v>
      </c>
      <c r="O764" s="22"/>
      <c r="P764" s="248" t="s">
        <v>2855</v>
      </c>
      <c r="Q764" s="192"/>
      <c r="R764" s="1"/>
      <c r="S764" s="1" t="str">
        <f t="shared" si="106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05"/>
        <v>#VALUE!</v>
      </c>
    </row>
    <row r="765" spans="1:23">
      <c r="A765" s="16">
        <f t="shared" si="103"/>
        <v>765</v>
      </c>
      <c r="B765" s="15">
        <f t="shared" si="104"/>
        <v>741</v>
      </c>
      <c r="C765" s="145" t="s">
        <v>3583</v>
      </c>
      <c r="D765" s="145" t="s">
        <v>2856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3596</v>
      </c>
      <c r="L765" s="148" t="s">
        <v>4353</v>
      </c>
      <c r="M765" s="148" t="s">
        <v>4410</v>
      </c>
      <c r="N765" s="22" t="s">
        <v>2134</v>
      </c>
      <c r="O765" s="22"/>
      <c r="P765" s="248" t="s">
        <v>2856</v>
      </c>
      <c r="Q765" s="192"/>
      <c r="R765" s="1"/>
      <c r="S765" s="1" t="str">
        <f t="shared" si="106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05"/>
        <v>#VALUE!</v>
      </c>
    </row>
    <row r="766" spans="1:23">
      <c r="A766" s="16">
        <f t="shared" si="103"/>
        <v>766</v>
      </c>
      <c r="B766" s="15">
        <f t="shared" si="104"/>
        <v>742</v>
      </c>
      <c r="C766" s="145" t="s">
        <v>3583</v>
      </c>
      <c r="D766" s="145" t="s">
        <v>2857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3596</v>
      </c>
      <c r="L766" s="148" t="s">
        <v>4353</v>
      </c>
      <c r="M766" s="148" t="s">
        <v>4410</v>
      </c>
      <c r="N766" s="22" t="s">
        <v>2134</v>
      </c>
      <c r="O766" s="22"/>
      <c r="P766" s="248" t="s">
        <v>2857</v>
      </c>
      <c r="Q766" s="192"/>
      <c r="R766" s="1"/>
      <c r="S766" s="1" t="str">
        <f t="shared" si="106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05"/>
        <v>#VALUE!</v>
      </c>
    </row>
    <row r="767" spans="1:23">
      <c r="A767" s="16">
        <f t="shared" ref="A767:A830" si="107">IF(B767=INT(B767),ROW(),"")</f>
        <v>767</v>
      </c>
      <c r="B767" s="15">
        <f t="shared" si="104"/>
        <v>743</v>
      </c>
      <c r="C767" s="145" t="s">
        <v>3583</v>
      </c>
      <c r="D767" s="145" t="s">
        <v>2858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3596</v>
      </c>
      <c r="L767" s="148" t="s">
        <v>4353</v>
      </c>
      <c r="M767" s="148" t="s">
        <v>4410</v>
      </c>
      <c r="N767" s="22" t="s">
        <v>2134</v>
      </c>
      <c r="O767" s="22"/>
      <c r="P767" s="248" t="s">
        <v>2858</v>
      </c>
      <c r="Q767" s="192"/>
      <c r="R767" s="1"/>
      <c r="S767" s="1" t="str">
        <f t="shared" si="106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05"/>
        <v>#VALUE!</v>
      </c>
    </row>
    <row r="768" spans="1:23">
      <c r="A768" s="16">
        <f t="shared" si="107"/>
        <v>768</v>
      </c>
      <c r="B768" s="15">
        <f t="shared" si="104"/>
        <v>744</v>
      </c>
      <c r="C768" s="145" t="s">
        <v>3583</v>
      </c>
      <c r="D768" s="145" t="s">
        <v>2859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3596</v>
      </c>
      <c r="L768" s="148" t="s">
        <v>4353</v>
      </c>
      <c r="M768" s="148" t="s">
        <v>4410</v>
      </c>
      <c r="N768" s="22" t="s">
        <v>2134</v>
      </c>
      <c r="O768" s="22"/>
      <c r="P768" s="248" t="s">
        <v>2859</v>
      </c>
      <c r="Q768" s="192"/>
      <c r="R768" s="1"/>
      <c r="S768" s="1" t="str">
        <f t="shared" si="106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05"/>
        <v>#VALUE!</v>
      </c>
    </row>
    <row r="769" spans="1:23">
      <c r="A769" s="16">
        <f t="shared" si="107"/>
        <v>769</v>
      </c>
      <c r="B769" s="15">
        <f t="shared" si="104"/>
        <v>745</v>
      </c>
      <c r="C769" s="145" t="s">
        <v>3583</v>
      </c>
      <c r="D769" s="145" t="s">
        <v>2860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3596</v>
      </c>
      <c r="L769" s="148" t="s">
        <v>4353</v>
      </c>
      <c r="M769" s="148" t="s">
        <v>4410</v>
      </c>
      <c r="N769" s="22" t="s">
        <v>2134</v>
      </c>
      <c r="O769" s="22"/>
      <c r="P769" s="248" t="s">
        <v>2860</v>
      </c>
      <c r="Q769" s="192"/>
      <c r="R769" s="1"/>
      <c r="S769" s="1" t="str">
        <f t="shared" si="106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05"/>
        <v>#VALUE!</v>
      </c>
    </row>
    <row r="770" spans="1:23">
      <c r="A770" s="16">
        <f t="shared" si="107"/>
        <v>770</v>
      </c>
      <c r="B770" s="15">
        <f t="shared" si="104"/>
        <v>746</v>
      </c>
      <c r="C770" s="145" t="s">
        <v>3583</v>
      </c>
      <c r="D770" s="145" t="s">
        <v>2861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3596</v>
      </c>
      <c r="L770" s="148" t="s">
        <v>4353</v>
      </c>
      <c r="M770" s="148" t="s">
        <v>4410</v>
      </c>
      <c r="N770" s="22" t="s">
        <v>2134</v>
      </c>
      <c r="O770" s="22"/>
      <c r="P770" s="248" t="s">
        <v>2861</v>
      </c>
      <c r="Q770" s="192"/>
      <c r="R770" s="1"/>
      <c r="S770" s="1" t="str">
        <f t="shared" si="106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05"/>
        <v>#VALUE!</v>
      </c>
    </row>
    <row r="771" spans="1:23">
      <c r="A771" s="16">
        <f t="shared" si="107"/>
        <v>771</v>
      </c>
      <c r="B771" s="15">
        <f t="shared" si="104"/>
        <v>747</v>
      </c>
      <c r="C771" s="145" t="s">
        <v>3583</v>
      </c>
      <c r="D771" s="145" t="s">
        <v>2862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3596</v>
      </c>
      <c r="L771" s="148" t="s">
        <v>4353</v>
      </c>
      <c r="M771" s="148" t="s">
        <v>4410</v>
      </c>
      <c r="N771" s="22" t="s">
        <v>2134</v>
      </c>
      <c r="O771" s="22"/>
      <c r="P771" s="248" t="s">
        <v>2862</v>
      </c>
      <c r="Q771" s="192"/>
      <c r="R771" s="1"/>
      <c r="S771" s="1" t="str">
        <f t="shared" si="106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05"/>
        <v>#VALUE!</v>
      </c>
    </row>
    <row r="772" spans="1:23">
      <c r="A772" s="16">
        <f t="shared" si="107"/>
        <v>772</v>
      </c>
      <c r="B772" s="15">
        <f t="shared" ref="B772:B835" si="108">IF(AND(MID(C772,2,1)&lt;&gt;"/",MID(C772,1,1)="/"),INT(B771)+1,B771+0.01)</f>
        <v>748</v>
      </c>
      <c r="C772" s="145" t="s">
        <v>3583</v>
      </c>
      <c r="D772" s="145" t="s">
        <v>2863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3596</v>
      </c>
      <c r="L772" s="148" t="s">
        <v>4353</v>
      </c>
      <c r="M772" s="148" t="s">
        <v>4410</v>
      </c>
      <c r="N772" s="22" t="s">
        <v>2134</v>
      </c>
      <c r="O772" s="22"/>
      <c r="P772" s="248" t="s">
        <v>2863</v>
      </c>
      <c r="Q772" s="192"/>
      <c r="R772" s="1"/>
      <c r="S772" s="1" t="str">
        <f t="shared" si="106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05"/>
        <v>#VALUE!</v>
      </c>
    </row>
    <row r="773" spans="1:23">
      <c r="A773" s="16">
        <f t="shared" si="107"/>
        <v>773</v>
      </c>
      <c r="B773" s="15">
        <f t="shared" si="108"/>
        <v>749</v>
      </c>
      <c r="C773" s="145" t="s">
        <v>3583</v>
      </c>
      <c r="D773" s="145" t="s">
        <v>2864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3596</v>
      </c>
      <c r="L773" s="148" t="s">
        <v>4353</v>
      </c>
      <c r="M773" s="148" t="s">
        <v>4410</v>
      </c>
      <c r="N773" s="22" t="s">
        <v>2134</v>
      </c>
      <c r="O773" s="22"/>
      <c r="P773" s="248" t="s">
        <v>2864</v>
      </c>
      <c r="Q773" s="192"/>
      <c r="R773" s="1"/>
      <c r="S773" s="1" t="str">
        <f t="shared" si="106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09">SUBSTITUTE(IF(AND(T773="--",FIND("STD",E773),FIND("fn",C773)&gt;0,FIND("ITM_",P773),I773="CAT_FNCT"),E773,""),"""","")</f>
        <v>#VALUE!</v>
      </c>
    </row>
    <row r="774" spans="1:23">
      <c r="A774" s="16">
        <f t="shared" si="107"/>
        <v>774</v>
      </c>
      <c r="B774" s="15">
        <f t="shared" si="108"/>
        <v>750</v>
      </c>
      <c r="C774" s="145" t="s">
        <v>3583</v>
      </c>
      <c r="D774" s="145" t="s">
        <v>2865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3596</v>
      </c>
      <c r="L774" s="148" t="s">
        <v>4353</v>
      </c>
      <c r="M774" s="148" t="s">
        <v>4410</v>
      </c>
      <c r="N774" s="22" t="s">
        <v>2134</v>
      </c>
      <c r="O774" s="22"/>
      <c r="P774" s="248" t="s">
        <v>2865</v>
      </c>
      <c r="Q774" s="192"/>
      <c r="R774" s="1"/>
      <c r="S774" s="1" t="str">
        <f t="shared" si="106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09"/>
        <v>#VALUE!</v>
      </c>
    </row>
    <row r="775" spans="1:23">
      <c r="A775" s="16">
        <f t="shared" si="107"/>
        <v>775</v>
      </c>
      <c r="B775" s="15">
        <f t="shared" si="108"/>
        <v>751</v>
      </c>
      <c r="C775" s="145" t="s">
        <v>3583</v>
      </c>
      <c r="D775" s="145" t="s">
        <v>2866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3596</v>
      </c>
      <c r="L775" s="148" t="s">
        <v>4353</v>
      </c>
      <c r="M775" s="148" t="s">
        <v>4410</v>
      </c>
      <c r="N775" s="22" t="s">
        <v>2134</v>
      </c>
      <c r="O775" s="22"/>
      <c r="P775" s="248" t="s">
        <v>2866</v>
      </c>
      <c r="Q775" s="192"/>
      <c r="R775" s="1"/>
      <c r="S775" s="1" t="str">
        <f t="shared" si="106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09"/>
        <v>#VALUE!</v>
      </c>
    </row>
    <row r="776" spans="1:23">
      <c r="A776" s="16">
        <f t="shared" si="107"/>
        <v>776</v>
      </c>
      <c r="B776" s="15">
        <f t="shared" si="108"/>
        <v>752</v>
      </c>
      <c r="C776" s="145" t="s">
        <v>3583</v>
      </c>
      <c r="D776" s="145" t="s">
        <v>2867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3596</v>
      </c>
      <c r="L776" s="148" t="s">
        <v>4353</v>
      </c>
      <c r="M776" s="148" t="s">
        <v>4410</v>
      </c>
      <c r="N776" s="22" t="s">
        <v>2134</v>
      </c>
      <c r="O776" s="22"/>
      <c r="P776" s="248" t="s">
        <v>2867</v>
      </c>
      <c r="Q776" s="192"/>
      <c r="R776" s="1"/>
      <c r="S776" s="1" t="str">
        <f t="shared" si="106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09"/>
        <v>#VALUE!</v>
      </c>
    </row>
    <row r="777" spans="1:23">
      <c r="A777" s="16">
        <f t="shared" si="107"/>
        <v>777</v>
      </c>
      <c r="B777" s="15">
        <f t="shared" si="108"/>
        <v>753</v>
      </c>
      <c r="C777" s="145" t="s">
        <v>3583</v>
      </c>
      <c r="D777" s="145" t="s">
        <v>2868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3596</v>
      </c>
      <c r="L777" s="148" t="s">
        <v>4353</v>
      </c>
      <c r="M777" s="148" t="s">
        <v>4410</v>
      </c>
      <c r="N777" s="22" t="s">
        <v>2134</v>
      </c>
      <c r="O777" s="11"/>
      <c r="P777" s="248" t="s">
        <v>2868</v>
      </c>
      <c r="Q777" s="192"/>
      <c r="R777" s="1"/>
      <c r="S777" s="1" t="str">
        <f t="shared" si="106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09"/>
        <v>#VALUE!</v>
      </c>
    </row>
    <row r="778" spans="1:23">
      <c r="A778" s="16">
        <f t="shared" si="107"/>
        <v>778</v>
      </c>
      <c r="B778" s="15">
        <f t="shared" si="108"/>
        <v>754</v>
      </c>
      <c r="C778" s="145" t="s">
        <v>3583</v>
      </c>
      <c r="D778" s="145" t="s">
        <v>2869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3596</v>
      </c>
      <c r="L778" s="148" t="s">
        <v>4353</v>
      </c>
      <c r="M778" s="148" t="s">
        <v>4410</v>
      </c>
      <c r="N778" s="22" t="s">
        <v>2134</v>
      </c>
      <c r="O778" s="11"/>
      <c r="P778" s="248" t="s">
        <v>2869</v>
      </c>
      <c r="Q778" s="192"/>
      <c r="R778" s="1"/>
      <c r="S778" s="1" t="str">
        <f t="shared" si="106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09"/>
        <v>#VALUE!</v>
      </c>
    </row>
    <row r="779" spans="1:23">
      <c r="A779" s="16">
        <f t="shared" si="107"/>
        <v>779</v>
      </c>
      <c r="B779" s="15">
        <f t="shared" si="108"/>
        <v>755</v>
      </c>
      <c r="C779" s="145" t="s">
        <v>3583</v>
      </c>
      <c r="D779" s="145" t="s">
        <v>2870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3596</v>
      </c>
      <c r="L779" s="148" t="s">
        <v>4353</v>
      </c>
      <c r="M779" s="148" t="s">
        <v>4410</v>
      </c>
      <c r="N779" s="22" t="s">
        <v>2134</v>
      </c>
      <c r="O779" s="11"/>
      <c r="P779" s="248" t="s">
        <v>2870</v>
      </c>
      <c r="Q779" s="192"/>
      <c r="R779" s="1"/>
      <c r="S779" s="1" t="str">
        <f t="shared" si="106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09"/>
        <v>#VALUE!</v>
      </c>
    </row>
    <row r="780" spans="1:23">
      <c r="A780" s="16">
        <f t="shared" si="107"/>
        <v>780</v>
      </c>
      <c r="B780" s="15">
        <f t="shared" si="108"/>
        <v>756</v>
      </c>
      <c r="C780" s="145" t="s">
        <v>3583</v>
      </c>
      <c r="D780" s="145" t="s">
        <v>2871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3596</v>
      </c>
      <c r="L780" s="148" t="s">
        <v>4353</v>
      </c>
      <c r="M780" s="148" t="s">
        <v>4410</v>
      </c>
      <c r="N780" s="22" t="s">
        <v>2134</v>
      </c>
      <c r="O780" s="22"/>
      <c r="P780" s="248" t="s">
        <v>2871</v>
      </c>
      <c r="Q780" s="192"/>
      <c r="R780" s="1"/>
      <c r="S780" s="1" t="str">
        <f t="shared" si="106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09"/>
        <v>#VALUE!</v>
      </c>
    </row>
    <row r="781" spans="1:23">
      <c r="A781" s="16">
        <f t="shared" si="107"/>
        <v>781</v>
      </c>
      <c r="B781" s="15">
        <f t="shared" si="108"/>
        <v>757</v>
      </c>
      <c r="C781" s="145" t="s">
        <v>3583</v>
      </c>
      <c r="D781" s="145" t="s">
        <v>2872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3596</v>
      </c>
      <c r="L781" s="148" t="s">
        <v>4353</v>
      </c>
      <c r="M781" s="148" t="s">
        <v>4410</v>
      </c>
      <c r="N781" s="22" t="s">
        <v>2134</v>
      </c>
      <c r="O781" s="22"/>
      <c r="P781" s="248" t="s">
        <v>2872</v>
      </c>
      <c r="Q781" s="192"/>
      <c r="R781" s="1"/>
      <c r="S781" s="1" t="str">
        <f t="shared" si="106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09"/>
        <v>#VALUE!</v>
      </c>
    </row>
    <row r="782" spans="1:23">
      <c r="A782" s="16">
        <f t="shared" si="107"/>
        <v>782</v>
      </c>
      <c r="B782" s="15">
        <f t="shared" si="108"/>
        <v>758</v>
      </c>
      <c r="C782" s="145" t="s">
        <v>3583</v>
      </c>
      <c r="D782" s="145" t="s">
        <v>2873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3596</v>
      </c>
      <c r="L782" s="148" t="s">
        <v>4353</v>
      </c>
      <c r="M782" s="148" t="s">
        <v>4410</v>
      </c>
      <c r="N782" s="22" t="s">
        <v>2134</v>
      </c>
      <c r="O782" s="22"/>
      <c r="P782" s="248" t="s">
        <v>2873</v>
      </c>
      <c r="Q782" s="192"/>
      <c r="R782" s="1"/>
      <c r="S782" s="1" t="str">
        <f t="shared" si="106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09"/>
        <v>#VALUE!</v>
      </c>
    </row>
    <row r="783" spans="1:23">
      <c r="A783" s="16">
        <f t="shared" si="107"/>
        <v>783</v>
      </c>
      <c r="B783" s="15">
        <f t="shared" si="108"/>
        <v>759</v>
      </c>
      <c r="C783" s="145" t="s">
        <v>3583</v>
      </c>
      <c r="D783" s="145" t="s">
        <v>2874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3596</v>
      </c>
      <c r="L783" s="148" t="s">
        <v>4353</v>
      </c>
      <c r="M783" s="148" t="s">
        <v>4410</v>
      </c>
      <c r="N783" s="22" t="s">
        <v>2134</v>
      </c>
      <c r="O783" s="22"/>
      <c r="P783" s="248" t="s">
        <v>2874</v>
      </c>
      <c r="Q783" s="192"/>
      <c r="R783" s="1"/>
      <c r="S783" s="1" t="str">
        <f t="shared" si="106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09"/>
        <v>#VALUE!</v>
      </c>
    </row>
    <row r="784" spans="1:23">
      <c r="A784" s="16">
        <f t="shared" si="107"/>
        <v>784</v>
      </c>
      <c r="B784" s="15">
        <f t="shared" si="108"/>
        <v>760</v>
      </c>
      <c r="C784" s="145" t="s">
        <v>3583</v>
      </c>
      <c r="D784" s="145" t="s">
        <v>2875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3596</v>
      </c>
      <c r="L784" s="148" t="s">
        <v>4353</v>
      </c>
      <c r="M784" s="148" t="s">
        <v>4410</v>
      </c>
      <c r="N784" s="22" t="s">
        <v>2134</v>
      </c>
      <c r="O784" s="22"/>
      <c r="P784" s="248" t="s">
        <v>2875</v>
      </c>
      <c r="Q784" s="192"/>
      <c r="R784" s="1"/>
      <c r="S784" s="1" t="str">
        <f t="shared" si="106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09"/>
        <v>#VALUE!</v>
      </c>
    </row>
    <row r="785" spans="1:23">
      <c r="A785" s="16">
        <f t="shared" si="107"/>
        <v>785</v>
      </c>
      <c r="B785" s="15">
        <f t="shared" si="108"/>
        <v>761</v>
      </c>
      <c r="C785" s="145" t="s">
        <v>3583</v>
      </c>
      <c r="D785" s="145" t="s">
        <v>2876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3596</v>
      </c>
      <c r="L785" s="148" t="s">
        <v>4353</v>
      </c>
      <c r="M785" s="148" t="s">
        <v>4410</v>
      </c>
      <c r="N785" s="22" t="s">
        <v>2134</v>
      </c>
      <c r="O785" s="22"/>
      <c r="P785" s="248" t="s">
        <v>2876</v>
      </c>
      <c r="Q785" s="192"/>
      <c r="R785" s="1"/>
      <c r="S785" s="1" t="str">
        <f t="shared" si="106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09"/>
        <v>#VALUE!</v>
      </c>
    </row>
    <row r="786" spans="1:23">
      <c r="A786" s="16">
        <f t="shared" si="107"/>
        <v>786</v>
      </c>
      <c r="B786" s="15">
        <f t="shared" si="108"/>
        <v>762</v>
      </c>
      <c r="C786" s="145" t="s">
        <v>3583</v>
      </c>
      <c r="D786" s="145" t="s">
        <v>2877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3596</v>
      </c>
      <c r="L786" s="148" t="s">
        <v>4353</v>
      </c>
      <c r="M786" s="148" t="s">
        <v>4410</v>
      </c>
      <c r="N786" s="22" t="s">
        <v>2134</v>
      </c>
      <c r="O786" s="11"/>
      <c r="P786" s="248" t="s">
        <v>2877</v>
      </c>
      <c r="Q786" s="192"/>
      <c r="R786" s="1"/>
      <c r="S786" s="1" t="str">
        <f t="shared" si="106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09"/>
        <v>#VALUE!</v>
      </c>
    </row>
    <row r="787" spans="1:23">
      <c r="A787" s="16">
        <f t="shared" si="107"/>
        <v>787</v>
      </c>
      <c r="B787" s="15">
        <f t="shared" si="108"/>
        <v>763</v>
      </c>
      <c r="C787" s="145" t="s">
        <v>3583</v>
      </c>
      <c r="D787" s="145" t="s">
        <v>2878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3596</v>
      </c>
      <c r="L787" s="148" t="s">
        <v>4353</v>
      </c>
      <c r="M787" s="148" t="s">
        <v>4410</v>
      </c>
      <c r="N787" s="22" t="s">
        <v>2134</v>
      </c>
      <c r="O787" s="11"/>
      <c r="P787" s="248" t="s">
        <v>2878</v>
      </c>
      <c r="Q787" s="192"/>
      <c r="R787" s="1"/>
      <c r="S787" s="1" t="str">
        <f t="shared" si="106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09"/>
        <v>#VALUE!</v>
      </c>
    </row>
    <row r="788" spans="1:23">
      <c r="A788" s="16">
        <f t="shared" si="107"/>
        <v>788</v>
      </c>
      <c r="B788" s="15">
        <f t="shared" si="108"/>
        <v>764</v>
      </c>
      <c r="C788" s="145" t="s">
        <v>3583</v>
      </c>
      <c r="D788" s="145" t="s">
        <v>2879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3596</v>
      </c>
      <c r="L788" s="148" t="s">
        <v>4353</v>
      </c>
      <c r="M788" s="148" t="s">
        <v>4410</v>
      </c>
      <c r="N788" s="22" t="s">
        <v>2134</v>
      </c>
      <c r="O788" s="11"/>
      <c r="P788" s="248" t="s">
        <v>2879</v>
      </c>
      <c r="Q788" s="192"/>
      <c r="R788" s="1"/>
      <c r="S788" s="1" t="str">
        <f t="shared" si="106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09"/>
        <v>#VALUE!</v>
      </c>
    </row>
    <row r="789" spans="1:23">
      <c r="A789" s="16">
        <f t="shared" si="107"/>
        <v>789</v>
      </c>
      <c r="B789" s="15">
        <f t="shared" si="108"/>
        <v>765</v>
      </c>
      <c r="C789" s="145" t="s">
        <v>3583</v>
      </c>
      <c r="D789" s="145" t="s">
        <v>2880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3596</v>
      </c>
      <c r="L789" s="148" t="s">
        <v>4353</v>
      </c>
      <c r="M789" s="148" t="s">
        <v>4410</v>
      </c>
      <c r="N789" s="22" t="s">
        <v>2134</v>
      </c>
      <c r="O789" s="11"/>
      <c r="P789" s="248" t="s">
        <v>2880</v>
      </c>
      <c r="Q789" s="192"/>
      <c r="R789" s="1"/>
      <c r="S789" s="1" t="str">
        <f t="shared" si="106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09"/>
        <v>#VALUE!</v>
      </c>
    </row>
    <row r="790" spans="1:23">
      <c r="A790" s="16">
        <f t="shared" si="107"/>
        <v>790</v>
      </c>
      <c r="B790" s="15">
        <f t="shared" si="108"/>
        <v>766</v>
      </c>
      <c r="C790" s="145" t="s">
        <v>3583</v>
      </c>
      <c r="D790" s="145" t="s">
        <v>2881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3596</v>
      </c>
      <c r="L790" s="148" t="s">
        <v>4353</v>
      </c>
      <c r="M790" s="148" t="s">
        <v>4410</v>
      </c>
      <c r="N790" s="22" t="s">
        <v>2134</v>
      </c>
      <c r="O790" s="11"/>
      <c r="P790" s="248" t="s">
        <v>2881</v>
      </c>
      <c r="Q790" s="192"/>
      <c r="R790" s="1"/>
      <c r="S790" s="1" t="str">
        <f t="shared" si="106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09"/>
        <v>#VALUE!</v>
      </c>
    </row>
    <row r="791" spans="1:23">
      <c r="A791" s="16">
        <f t="shared" si="107"/>
        <v>791</v>
      </c>
      <c r="B791" s="15">
        <f t="shared" si="108"/>
        <v>767</v>
      </c>
      <c r="C791" s="145" t="s">
        <v>3583</v>
      </c>
      <c r="D791" s="145" t="s">
        <v>2882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3596</v>
      </c>
      <c r="L791" s="148" t="s">
        <v>4353</v>
      </c>
      <c r="M791" s="148" t="s">
        <v>4410</v>
      </c>
      <c r="N791" s="22" t="s">
        <v>2134</v>
      </c>
      <c r="O791" s="11"/>
      <c r="P791" s="248" t="s">
        <v>2882</v>
      </c>
      <c r="Q791" s="192"/>
      <c r="R791" s="1"/>
      <c r="S791" s="1" t="str">
        <f t="shared" si="106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09"/>
        <v>#VALUE!</v>
      </c>
    </row>
    <row r="792" spans="1:23">
      <c r="A792" s="16">
        <f t="shared" si="107"/>
        <v>792</v>
      </c>
      <c r="B792" s="15">
        <f t="shared" si="108"/>
        <v>768</v>
      </c>
      <c r="C792" s="145" t="s">
        <v>3583</v>
      </c>
      <c r="D792" s="145" t="s">
        <v>2883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3596</v>
      </c>
      <c r="L792" s="148" t="s">
        <v>4353</v>
      </c>
      <c r="M792" s="148" t="s">
        <v>4410</v>
      </c>
      <c r="N792" s="22" t="s">
        <v>2134</v>
      </c>
      <c r="O792" s="22"/>
      <c r="P792" s="248" t="s">
        <v>2883</v>
      </c>
      <c r="Q792" s="192"/>
      <c r="R792" s="1"/>
      <c r="S792" s="1" t="str">
        <f t="shared" si="106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09"/>
        <v>#VALUE!</v>
      </c>
    </row>
    <row r="793" spans="1:23">
      <c r="A793" s="16">
        <f t="shared" si="107"/>
        <v>793</v>
      </c>
      <c r="B793" s="15">
        <f t="shared" si="108"/>
        <v>769</v>
      </c>
      <c r="C793" s="145" t="s">
        <v>3583</v>
      </c>
      <c r="D793" s="145" t="s">
        <v>2884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3596</v>
      </c>
      <c r="L793" s="148" t="s">
        <v>4353</v>
      </c>
      <c r="M793" s="148" t="s">
        <v>4410</v>
      </c>
      <c r="N793" s="22" t="s">
        <v>2134</v>
      </c>
      <c r="O793" s="22"/>
      <c r="P793" s="248" t="s">
        <v>2884</v>
      </c>
      <c r="Q793" s="192"/>
      <c r="R793" s="1"/>
      <c r="S793" s="1" t="str">
        <f t="shared" si="106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09"/>
        <v>#VALUE!</v>
      </c>
    </row>
    <row r="794" spans="1:23">
      <c r="A794" s="16">
        <f t="shared" si="107"/>
        <v>794</v>
      </c>
      <c r="B794" s="15">
        <f t="shared" si="108"/>
        <v>770</v>
      </c>
      <c r="C794" s="145" t="s">
        <v>3583</v>
      </c>
      <c r="D794" s="145" t="s">
        <v>2885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3596</v>
      </c>
      <c r="L794" s="148" t="s">
        <v>4353</v>
      </c>
      <c r="M794" s="148" t="s">
        <v>4410</v>
      </c>
      <c r="N794" s="22" t="s">
        <v>2134</v>
      </c>
      <c r="O794" s="22"/>
      <c r="P794" s="248" t="s">
        <v>2885</v>
      </c>
      <c r="Q794" s="192"/>
      <c r="R794" s="1"/>
      <c r="S794" s="1" t="str">
        <f t="shared" si="106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09"/>
        <v>#VALUE!</v>
      </c>
    </row>
    <row r="795" spans="1:23">
      <c r="A795" s="16">
        <f t="shared" si="107"/>
        <v>795</v>
      </c>
      <c r="B795" s="15">
        <f t="shared" si="108"/>
        <v>771</v>
      </c>
      <c r="C795" s="145" t="s">
        <v>3583</v>
      </c>
      <c r="D795" s="145" t="s">
        <v>2886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3596</v>
      </c>
      <c r="L795" s="148" t="s">
        <v>4353</v>
      </c>
      <c r="M795" s="148" t="s">
        <v>4410</v>
      </c>
      <c r="N795" s="22" t="s">
        <v>2134</v>
      </c>
      <c r="O795" s="22"/>
      <c r="P795" s="248" t="s">
        <v>2886</v>
      </c>
      <c r="Q795" s="192"/>
      <c r="R795" s="1"/>
      <c r="S795" s="1" t="str">
        <f t="shared" si="106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09"/>
        <v>#VALUE!</v>
      </c>
    </row>
    <row r="796" spans="1:23">
      <c r="A796" s="16">
        <f t="shared" si="107"/>
        <v>796</v>
      </c>
      <c r="B796" s="15">
        <f t="shared" si="108"/>
        <v>772</v>
      </c>
      <c r="C796" s="145" t="s">
        <v>3583</v>
      </c>
      <c r="D796" s="145" t="s">
        <v>2887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3596</v>
      </c>
      <c r="L796" s="148" t="s">
        <v>4353</v>
      </c>
      <c r="M796" s="148" t="s">
        <v>4410</v>
      </c>
      <c r="N796" s="22" t="s">
        <v>2134</v>
      </c>
      <c r="O796" s="22"/>
      <c r="P796" s="248" t="s">
        <v>2887</v>
      </c>
      <c r="Q796" s="192"/>
      <c r="R796" s="1"/>
      <c r="S796" s="1" t="str">
        <f t="shared" si="106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09"/>
        <v>#VALUE!</v>
      </c>
    </row>
    <row r="797" spans="1:23">
      <c r="A797" s="16">
        <f t="shared" si="107"/>
        <v>797</v>
      </c>
      <c r="B797" s="15">
        <f t="shared" si="108"/>
        <v>773</v>
      </c>
      <c r="C797" s="145" t="s">
        <v>3583</v>
      </c>
      <c r="D797" s="145" t="s">
        <v>2888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3596</v>
      </c>
      <c r="L797" s="148" t="s">
        <v>4353</v>
      </c>
      <c r="M797" s="148" t="s">
        <v>4410</v>
      </c>
      <c r="N797" s="22" t="s">
        <v>2134</v>
      </c>
      <c r="O797" s="22"/>
      <c r="P797" s="248" t="s">
        <v>2888</v>
      </c>
      <c r="Q797" s="192"/>
      <c r="R797" s="1"/>
      <c r="S797" s="1" t="str">
        <f t="shared" si="106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09"/>
        <v>#VALUE!</v>
      </c>
    </row>
    <row r="798" spans="1:23">
      <c r="A798" s="16">
        <f t="shared" si="107"/>
        <v>798</v>
      </c>
      <c r="B798" s="15">
        <f t="shared" si="108"/>
        <v>774</v>
      </c>
      <c r="C798" s="145" t="s">
        <v>3583</v>
      </c>
      <c r="D798" s="145" t="s">
        <v>2889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3596</v>
      </c>
      <c r="L798" s="148" t="s">
        <v>4353</v>
      </c>
      <c r="M798" s="148" t="s">
        <v>4410</v>
      </c>
      <c r="N798" s="22" t="s">
        <v>2134</v>
      </c>
      <c r="O798" s="22"/>
      <c r="P798" s="248" t="s">
        <v>2889</v>
      </c>
      <c r="Q798" s="192"/>
      <c r="R798" s="1"/>
      <c r="S798" s="1" t="str">
        <f t="shared" si="106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09"/>
        <v>#VALUE!</v>
      </c>
    </row>
    <row r="799" spans="1:23">
      <c r="A799" s="16">
        <f t="shared" si="107"/>
        <v>799</v>
      </c>
      <c r="B799" s="15">
        <f t="shared" si="108"/>
        <v>775</v>
      </c>
      <c r="C799" s="145" t="s">
        <v>3583</v>
      </c>
      <c r="D799" s="145" t="s">
        <v>2890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3596</v>
      </c>
      <c r="L799" s="148" t="s">
        <v>4353</v>
      </c>
      <c r="M799" s="148" t="s">
        <v>4410</v>
      </c>
      <c r="N799" s="22" t="s">
        <v>2134</v>
      </c>
      <c r="O799" s="22"/>
      <c r="P799" s="248" t="s">
        <v>2890</v>
      </c>
      <c r="Q799" s="192"/>
      <c r="R799" s="1"/>
      <c r="S799" s="1" t="str">
        <f t="shared" si="106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09"/>
        <v>#VALUE!</v>
      </c>
    </row>
    <row r="800" spans="1:23">
      <c r="A800" s="16">
        <f t="shared" si="107"/>
        <v>800</v>
      </c>
      <c r="B800" s="15">
        <f t="shared" si="108"/>
        <v>776</v>
      </c>
      <c r="C800" s="145" t="s">
        <v>3583</v>
      </c>
      <c r="D800" s="145" t="s">
        <v>2891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3596</v>
      </c>
      <c r="L800" s="148" t="s">
        <v>4353</v>
      </c>
      <c r="M800" s="148" t="s">
        <v>4410</v>
      </c>
      <c r="N800" s="22" t="s">
        <v>2134</v>
      </c>
      <c r="O800" s="22"/>
      <c r="P800" s="248" t="s">
        <v>2891</v>
      </c>
      <c r="Q800" s="192"/>
      <c r="R800" s="1"/>
      <c r="S800" s="1" t="str">
        <f t="shared" si="106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09"/>
        <v>#VALUE!</v>
      </c>
    </row>
    <row r="801" spans="1:23">
      <c r="A801" s="16">
        <f t="shared" si="107"/>
        <v>801</v>
      </c>
      <c r="B801" s="15">
        <f t="shared" si="108"/>
        <v>777</v>
      </c>
      <c r="C801" s="145" t="s">
        <v>3583</v>
      </c>
      <c r="D801" s="145" t="s">
        <v>2892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3596</v>
      </c>
      <c r="L801" s="148" t="s">
        <v>4353</v>
      </c>
      <c r="M801" s="148" t="s">
        <v>4410</v>
      </c>
      <c r="N801" s="22" t="s">
        <v>2134</v>
      </c>
      <c r="O801" s="22"/>
      <c r="P801" s="248" t="s">
        <v>2892</v>
      </c>
      <c r="Q801" s="192"/>
      <c r="R801" s="1"/>
      <c r="S801" s="1" t="str">
        <f t="shared" si="106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09"/>
        <v>#VALUE!</v>
      </c>
    </row>
    <row r="802" spans="1:23">
      <c r="A802" s="16">
        <f t="shared" si="107"/>
        <v>802</v>
      </c>
      <c r="B802" s="15">
        <f t="shared" si="108"/>
        <v>778</v>
      </c>
      <c r="C802" s="145" t="s">
        <v>3583</v>
      </c>
      <c r="D802" s="145" t="s">
        <v>2893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3596</v>
      </c>
      <c r="L802" s="148" t="s">
        <v>4353</v>
      </c>
      <c r="M802" s="148" t="s">
        <v>4410</v>
      </c>
      <c r="N802" s="22" t="s">
        <v>2134</v>
      </c>
      <c r="O802" s="22"/>
      <c r="P802" s="248" t="s">
        <v>2893</v>
      </c>
      <c r="Q802" s="192"/>
      <c r="R802" s="1"/>
      <c r="S802" s="1" t="str">
        <f t="shared" si="106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09"/>
        <v>#VALUE!</v>
      </c>
    </row>
    <row r="803" spans="1:23">
      <c r="A803" s="16">
        <f t="shared" si="107"/>
        <v>803</v>
      </c>
      <c r="B803" s="15">
        <f t="shared" si="108"/>
        <v>779</v>
      </c>
      <c r="C803" s="145" t="s">
        <v>3583</v>
      </c>
      <c r="D803" s="145" t="s">
        <v>2894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3596</v>
      </c>
      <c r="L803" s="148" t="s">
        <v>4353</v>
      </c>
      <c r="M803" s="148" t="s">
        <v>4410</v>
      </c>
      <c r="N803" s="22" t="s">
        <v>2134</v>
      </c>
      <c r="O803" s="22"/>
      <c r="P803" s="248" t="s">
        <v>2894</v>
      </c>
      <c r="Q803" s="192"/>
      <c r="R803" s="1"/>
      <c r="S803" s="1" t="str">
        <f t="shared" si="106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09"/>
        <v>#VALUE!</v>
      </c>
    </row>
    <row r="804" spans="1:23">
      <c r="A804" s="16">
        <f t="shared" si="107"/>
        <v>804</v>
      </c>
      <c r="B804" s="15">
        <f t="shared" si="108"/>
        <v>780</v>
      </c>
      <c r="C804" s="145" t="s">
        <v>3583</v>
      </c>
      <c r="D804" s="145" t="s">
        <v>2895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3596</v>
      </c>
      <c r="L804" s="148" t="s">
        <v>4353</v>
      </c>
      <c r="M804" s="148" t="s">
        <v>4410</v>
      </c>
      <c r="N804" s="22" t="s">
        <v>2134</v>
      </c>
      <c r="O804" s="22"/>
      <c r="P804" s="248" t="s">
        <v>2895</v>
      </c>
      <c r="Q804" s="192"/>
      <c r="R804" s="1"/>
      <c r="S804" s="1" t="str">
        <f t="shared" si="106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09"/>
        <v>#VALUE!</v>
      </c>
    </row>
    <row r="805" spans="1:23">
      <c r="A805" s="16">
        <f t="shared" si="107"/>
        <v>805</v>
      </c>
      <c r="B805" s="15">
        <f t="shared" si="108"/>
        <v>781</v>
      </c>
      <c r="C805" s="145" t="s">
        <v>3583</v>
      </c>
      <c r="D805" s="145" t="s">
        <v>2896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3596</v>
      </c>
      <c r="L805" s="148" t="s">
        <v>4353</v>
      </c>
      <c r="M805" s="148" t="s">
        <v>4410</v>
      </c>
      <c r="N805" s="22" t="s">
        <v>2134</v>
      </c>
      <c r="O805" s="22"/>
      <c r="P805" s="248" t="s">
        <v>2896</v>
      </c>
      <c r="Q805" s="192"/>
      <c r="R805" s="1"/>
      <c r="S805" s="1" t="str">
        <f t="shared" si="106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09"/>
        <v>#VALUE!</v>
      </c>
    </row>
    <row r="806" spans="1:23">
      <c r="A806" s="16">
        <f t="shared" si="107"/>
        <v>806</v>
      </c>
      <c r="B806" s="15">
        <f t="shared" si="108"/>
        <v>782</v>
      </c>
      <c r="C806" s="145" t="s">
        <v>3583</v>
      </c>
      <c r="D806" s="145" t="s">
        <v>2897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3596</v>
      </c>
      <c r="L806" s="148" t="s">
        <v>4353</v>
      </c>
      <c r="M806" s="148" t="s">
        <v>4410</v>
      </c>
      <c r="N806" s="22" t="s">
        <v>2134</v>
      </c>
      <c r="O806" s="22"/>
      <c r="P806" s="248" t="s">
        <v>2897</v>
      </c>
      <c r="Q806" s="192"/>
      <c r="R806" s="1"/>
      <c r="S806" s="1" t="str">
        <f t="shared" si="106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09"/>
        <v>#VALUE!</v>
      </c>
    </row>
    <row r="807" spans="1:23">
      <c r="A807" s="16">
        <f t="shared" si="107"/>
        <v>807</v>
      </c>
      <c r="B807" s="15">
        <f t="shared" si="108"/>
        <v>783</v>
      </c>
      <c r="C807" s="145" t="s">
        <v>3583</v>
      </c>
      <c r="D807" s="145" t="s">
        <v>2898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3596</v>
      </c>
      <c r="L807" s="148" t="s">
        <v>4353</v>
      </c>
      <c r="M807" s="148" t="s">
        <v>4410</v>
      </c>
      <c r="N807" s="22" t="s">
        <v>2134</v>
      </c>
      <c r="O807" s="22"/>
      <c r="P807" s="248" t="s">
        <v>2898</v>
      </c>
      <c r="Q807" s="192"/>
      <c r="R807" s="1"/>
      <c r="S807" s="1" t="str">
        <f t="shared" ref="S807:S870" si="110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09"/>
        <v>#VALUE!</v>
      </c>
    </row>
    <row r="808" spans="1:23">
      <c r="A808" s="16">
        <f t="shared" si="107"/>
        <v>808</v>
      </c>
      <c r="B808" s="15">
        <f t="shared" si="108"/>
        <v>784</v>
      </c>
      <c r="C808" s="145" t="s">
        <v>3583</v>
      </c>
      <c r="D808" s="145" t="s">
        <v>2899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3596</v>
      </c>
      <c r="L808" s="148" t="s">
        <v>4353</v>
      </c>
      <c r="M808" s="148" t="s">
        <v>4410</v>
      </c>
      <c r="N808" s="22" t="s">
        <v>2134</v>
      </c>
      <c r="O808" s="22"/>
      <c r="P808" s="248" t="s">
        <v>2899</v>
      </c>
      <c r="Q808" s="192"/>
      <c r="R808" s="1"/>
      <c r="S808" s="1" t="str">
        <f t="shared" si="110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09"/>
        <v>#VALUE!</v>
      </c>
    </row>
    <row r="809" spans="1:23">
      <c r="A809" s="16">
        <f t="shared" si="107"/>
        <v>809</v>
      </c>
      <c r="B809" s="15">
        <f t="shared" si="108"/>
        <v>785</v>
      </c>
      <c r="C809" s="145" t="s">
        <v>3583</v>
      </c>
      <c r="D809" s="145" t="s">
        <v>2900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3596</v>
      </c>
      <c r="L809" s="148" t="s">
        <v>4353</v>
      </c>
      <c r="M809" s="148" t="s">
        <v>4410</v>
      </c>
      <c r="N809" s="22" t="s">
        <v>2134</v>
      </c>
      <c r="O809" s="22"/>
      <c r="P809" s="248" t="s">
        <v>2900</v>
      </c>
      <c r="Q809" s="192"/>
      <c r="R809" s="1"/>
      <c r="S809" s="1" t="str">
        <f t="shared" si="110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09"/>
        <v>#VALUE!</v>
      </c>
    </row>
    <row r="810" spans="1:23">
      <c r="A810" s="16">
        <f t="shared" si="107"/>
        <v>810</v>
      </c>
      <c r="B810" s="15">
        <f t="shared" si="108"/>
        <v>786</v>
      </c>
      <c r="C810" s="145" t="s">
        <v>3583</v>
      </c>
      <c r="D810" s="145" t="s">
        <v>2901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3596</v>
      </c>
      <c r="L810" s="148" t="s">
        <v>4353</v>
      </c>
      <c r="M810" s="148" t="s">
        <v>4410</v>
      </c>
      <c r="N810" s="22" t="s">
        <v>2134</v>
      </c>
      <c r="O810" s="22"/>
      <c r="P810" s="248" t="s">
        <v>2901</v>
      </c>
      <c r="Q810" s="192"/>
      <c r="R810" s="1"/>
      <c r="S810" s="1" t="str">
        <f t="shared" si="110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09"/>
        <v>#VALUE!</v>
      </c>
    </row>
    <row r="811" spans="1:23">
      <c r="A811" s="16">
        <f t="shared" si="107"/>
        <v>811</v>
      </c>
      <c r="B811" s="15">
        <f t="shared" si="108"/>
        <v>787</v>
      </c>
      <c r="C811" s="145" t="s">
        <v>3583</v>
      </c>
      <c r="D811" s="145" t="s">
        <v>2902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3596</v>
      </c>
      <c r="L811" s="148" t="s">
        <v>4353</v>
      </c>
      <c r="M811" s="148" t="s">
        <v>4410</v>
      </c>
      <c r="N811" s="22" t="s">
        <v>2134</v>
      </c>
      <c r="O811" s="22"/>
      <c r="P811" s="248" t="s">
        <v>2902</v>
      </c>
      <c r="Q811" s="192"/>
      <c r="R811" s="1"/>
      <c r="S811" s="1" t="str">
        <f t="shared" si="110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09"/>
        <v>#VALUE!</v>
      </c>
    </row>
    <row r="812" spans="1:23">
      <c r="A812" s="16">
        <f t="shared" si="107"/>
        <v>812</v>
      </c>
      <c r="B812" s="15">
        <f t="shared" si="108"/>
        <v>788</v>
      </c>
      <c r="C812" s="145" t="s">
        <v>3583</v>
      </c>
      <c r="D812" s="145" t="s">
        <v>2903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3596</v>
      </c>
      <c r="L812" s="148" t="s">
        <v>4353</v>
      </c>
      <c r="M812" s="148" t="s">
        <v>4410</v>
      </c>
      <c r="N812" s="22" t="s">
        <v>2134</v>
      </c>
      <c r="O812" s="22"/>
      <c r="P812" s="248" t="s">
        <v>2903</v>
      </c>
      <c r="Q812" s="192"/>
      <c r="R812" s="1"/>
      <c r="S812" s="1" t="str">
        <f t="shared" si="110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09"/>
        <v>#VALUE!</v>
      </c>
    </row>
    <row r="813" spans="1:23">
      <c r="A813" s="16">
        <f t="shared" si="107"/>
        <v>813</v>
      </c>
      <c r="B813" s="15">
        <f t="shared" si="108"/>
        <v>789</v>
      </c>
      <c r="C813" s="145" t="s">
        <v>3583</v>
      </c>
      <c r="D813" s="145" t="s">
        <v>2904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3596</v>
      </c>
      <c r="L813" s="148" t="s">
        <v>4353</v>
      </c>
      <c r="M813" s="148" t="s">
        <v>4410</v>
      </c>
      <c r="N813" s="22" t="s">
        <v>2134</v>
      </c>
      <c r="O813" s="22"/>
      <c r="P813" s="248" t="s">
        <v>2904</v>
      </c>
      <c r="Q813" s="192"/>
      <c r="R813" s="1"/>
      <c r="S813" s="1" t="str">
        <f t="shared" si="110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09"/>
        <v>#VALUE!</v>
      </c>
    </row>
    <row r="814" spans="1:23">
      <c r="A814" s="16">
        <f t="shared" si="107"/>
        <v>814</v>
      </c>
      <c r="B814" s="15">
        <f t="shared" si="108"/>
        <v>790</v>
      </c>
      <c r="C814" s="145" t="s">
        <v>3583</v>
      </c>
      <c r="D814" s="145" t="s">
        <v>2905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3596</v>
      </c>
      <c r="L814" s="148" t="s">
        <v>4353</v>
      </c>
      <c r="M814" s="148" t="s">
        <v>4410</v>
      </c>
      <c r="N814" s="22" t="s">
        <v>2134</v>
      </c>
      <c r="O814" s="22"/>
      <c r="P814" s="248" t="s">
        <v>2905</v>
      </c>
      <c r="Q814" s="192"/>
      <c r="R814" s="1"/>
      <c r="S814" s="1" t="str">
        <f t="shared" si="110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09"/>
        <v>#VALUE!</v>
      </c>
    </row>
    <row r="815" spans="1:23">
      <c r="A815" s="16">
        <f t="shared" si="107"/>
        <v>815</v>
      </c>
      <c r="B815" s="15">
        <f t="shared" si="108"/>
        <v>791</v>
      </c>
      <c r="C815" s="145" t="s">
        <v>3583</v>
      </c>
      <c r="D815" s="145" t="s">
        <v>2906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3596</v>
      </c>
      <c r="L815" s="148" t="s">
        <v>4353</v>
      </c>
      <c r="M815" s="148" t="s">
        <v>4410</v>
      </c>
      <c r="N815" s="22" t="s">
        <v>2134</v>
      </c>
      <c r="O815" s="22"/>
      <c r="P815" s="248" t="s">
        <v>2906</v>
      </c>
      <c r="Q815" s="192"/>
      <c r="R815" s="1"/>
      <c r="S815" s="1" t="str">
        <f t="shared" si="110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09"/>
        <v>#VALUE!</v>
      </c>
    </row>
    <row r="816" spans="1:23">
      <c r="A816" s="16">
        <f t="shared" si="107"/>
        <v>816</v>
      </c>
      <c r="B816" s="15">
        <f t="shared" si="108"/>
        <v>792</v>
      </c>
      <c r="C816" s="145" t="s">
        <v>3583</v>
      </c>
      <c r="D816" s="145" t="s">
        <v>2907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3596</v>
      </c>
      <c r="L816" s="148" t="s">
        <v>4353</v>
      </c>
      <c r="M816" s="148" t="s">
        <v>4410</v>
      </c>
      <c r="N816" s="22" t="s">
        <v>2134</v>
      </c>
      <c r="O816" s="22"/>
      <c r="P816" s="248" t="s">
        <v>2907</v>
      </c>
      <c r="Q816" s="192"/>
      <c r="R816" s="1"/>
      <c r="S816" s="1" t="str">
        <f t="shared" si="110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09"/>
        <v>#VALUE!</v>
      </c>
    </row>
    <row r="817" spans="1:23">
      <c r="A817" s="16">
        <f t="shared" si="107"/>
        <v>817</v>
      </c>
      <c r="B817" s="15">
        <f t="shared" si="108"/>
        <v>793</v>
      </c>
      <c r="C817" s="145" t="s">
        <v>3583</v>
      </c>
      <c r="D817" s="145" t="s">
        <v>2908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3596</v>
      </c>
      <c r="L817" s="148" t="s">
        <v>4353</v>
      </c>
      <c r="M817" s="148" t="s">
        <v>4410</v>
      </c>
      <c r="N817" s="22" t="s">
        <v>2134</v>
      </c>
      <c r="O817" s="22"/>
      <c r="P817" s="248" t="s">
        <v>2908</v>
      </c>
      <c r="Q817" s="192"/>
      <c r="R817" s="1"/>
      <c r="S817" s="1" t="str">
        <f t="shared" si="110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09"/>
        <v>#VALUE!</v>
      </c>
    </row>
    <row r="818" spans="1:23">
      <c r="A818" s="16">
        <f t="shared" si="107"/>
        <v>818</v>
      </c>
      <c r="B818" s="15">
        <f t="shared" si="108"/>
        <v>794</v>
      </c>
      <c r="C818" s="145" t="s">
        <v>3583</v>
      </c>
      <c r="D818" s="145" t="s">
        <v>2909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3596</v>
      </c>
      <c r="L818" s="148" t="s">
        <v>4353</v>
      </c>
      <c r="M818" s="148" t="s">
        <v>4410</v>
      </c>
      <c r="N818" s="22" t="s">
        <v>2134</v>
      </c>
      <c r="O818" s="22"/>
      <c r="P818" s="248" t="s">
        <v>2909</v>
      </c>
      <c r="Q818" s="192"/>
      <c r="R818" s="1"/>
      <c r="S818" s="1" t="str">
        <f t="shared" si="110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09"/>
        <v>#VALUE!</v>
      </c>
    </row>
    <row r="819" spans="1:23">
      <c r="A819" s="16">
        <f t="shared" si="107"/>
        <v>819</v>
      </c>
      <c r="B819" s="15">
        <f t="shared" si="108"/>
        <v>795</v>
      </c>
      <c r="C819" s="145" t="s">
        <v>3583</v>
      </c>
      <c r="D819" s="145" t="s">
        <v>2910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3596</v>
      </c>
      <c r="L819" s="148" t="s">
        <v>4353</v>
      </c>
      <c r="M819" s="148" t="s">
        <v>4410</v>
      </c>
      <c r="N819" s="22" t="s">
        <v>2134</v>
      </c>
      <c r="O819" s="22"/>
      <c r="P819" s="248" t="s">
        <v>2910</v>
      </c>
      <c r="Q819" s="192"/>
      <c r="R819" s="1"/>
      <c r="S819" s="1" t="str">
        <f t="shared" si="110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09"/>
        <v>#VALUE!</v>
      </c>
    </row>
    <row r="820" spans="1:23">
      <c r="A820" s="16">
        <f t="shared" si="107"/>
        <v>820</v>
      </c>
      <c r="B820" s="15">
        <f t="shared" si="108"/>
        <v>796</v>
      </c>
      <c r="C820" s="145" t="s">
        <v>3583</v>
      </c>
      <c r="D820" s="145" t="s">
        <v>2911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3596</v>
      </c>
      <c r="L820" s="148" t="s">
        <v>4353</v>
      </c>
      <c r="M820" s="148" t="s">
        <v>4410</v>
      </c>
      <c r="N820" s="22" t="s">
        <v>2134</v>
      </c>
      <c r="O820" s="22"/>
      <c r="P820" s="248" t="s">
        <v>2911</v>
      </c>
      <c r="Q820" s="192"/>
      <c r="R820" s="1"/>
      <c r="S820" s="1" t="str">
        <f t="shared" si="110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09"/>
        <v>#VALUE!</v>
      </c>
    </row>
    <row r="821" spans="1:23">
      <c r="A821" s="16">
        <f t="shared" si="107"/>
        <v>821</v>
      </c>
      <c r="B821" s="15">
        <f t="shared" si="108"/>
        <v>797</v>
      </c>
      <c r="C821" s="145" t="s">
        <v>3583</v>
      </c>
      <c r="D821" s="145" t="s">
        <v>2912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3596</v>
      </c>
      <c r="L821" s="148" t="s">
        <v>4353</v>
      </c>
      <c r="M821" s="148" t="s">
        <v>4410</v>
      </c>
      <c r="N821" s="22" t="s">
        <v>2134</v>
      </c>
      <c r="O821" s="22"/>
      <c r="P821" s="248" t="s">
        <v>2912</v>
      </c>
      <c r="Q821" s="192"/>
      <c r="R821" s="1"/>
      <c r="S821" s="1" t="str">
        <f t="shared" si="110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09"/>
        <v>#VALUE!</v>
      </c>
    </row>
    <row r="822" spans="1:23">
      <c r="A822" s="16">
        <f t="shared" si="107"/>
        <v>822</v>
      </c>
      <c r="B822" s="15">
        <f t="shared" si="108"/>
        <v>798</v>
      </c>
      <c r="C822" s="145" t="s">
        <v>3583</v>
      </c>
      <c r="D822" s="145" t="s">
        <v>2913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3596</v>
      </c>
      <c r="L822" s="148" t="s">
        <v>4353</v>
      </c>
      <c r="M822" s="148" t="s">
        <v>4410</v>
      </c>
      <c r="N822" s="22" t="s">
        <v>2134</v>
      </c>
      <c r="O822" s="22"/>
      <c r="P822" s="248" t="s">
        <v>2913</v>
      </c>
      <c r="Q822" s="192"/>
      <c r="R822" s="1"/>
      <c r="S822" s="1" t="str">
        <f t="shared" si="110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09"/>
        <v>#VALUE!</v>
      </c>
    </row>
    <row r="823" spans="1:23">
      <c r="A823" s="16">
        <f t="shared" si="107"/>
        <v>823</v>
      </c>
      <c r="B823" s="15">
        <f t="shared" si="108"/>
        <v>799</v>
      </c>
      <c r="C823" s="145" t="s">
        <v>3583</v>
      </c>
      <c r="D823" s="145" t="s">
        <v>2914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3596</v>
      </c>
      <c r="L823" s="148" t="s">
        <v>4353</v>
      </c>
      <c r="M823" s="148" t="s">
        <v>4410</v>
      </c>
      <c r="N823" s="22" t="s">
        <v>2134</v>
      </c>
      <c r="O823" s="22"/>
      <c r="P823" s="248" t="s">
        <v>2914</v>
      </c>
      <c r="Q823" s="192"/>
      <c r="R823" s="1"/>
      <c r="S823" s="1" t="str">
        <f t="shared" si="110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09"/>
        <v>#VALUE!</v>
      </c>
    </row>
    <row r="824" spans="1:23">
      <c r="A824" s="16">
        <f t="shared" si="107"/>
        <v>824</v>
      </c>
      <c r="B824" s="15">
        <f t="shared" si="108"/>
        <v>800</v>
      </c>
      <c r="C824" s="145" t="s">
        <v>3583</v>
      </c>
      <c r="D824" s="145" t="s">
        <v>2915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3596</v>
      </c>
      <c r="L824" s="148" t="s">
        <v>4353</v>
      </c>
      <c r="M824" s="148" t="s">
        <v>4410</v>
      </c>
      <c r="N824" s="22" t="s">
        <v>2134</v>
      </c>
      <c r="O824" s="22"/>
      <c r="P824" s="248" t="s">
        <v>2915</v>
      </c>
      <c r="Q824" s="192"/>
      <c r="R824" s="1"/>
      <c r="S824" s="1" t="str">
        <f t="shared" si="110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09"/>
        <v>#VALUE!</v>
      </c>
    </row>
    <row r="825" spans="1:23">
      <c r="A825" s="16">
        <f t="shared" si="107"/>
        <v>825</v>
      </c>
      <c r="B825" s="15">
        <f t="shared" si="108"/>
        <v>801</v>
      </c>
      <c r="C825" s="145" t="s">
        <v>3583</v>
      </c>
      <c r="D825" s="145" t="s">
        <v>2916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3596</v>
      </c>
      <c r="L825" s="148" t="s">
        <v>4353</v>
      </c>
      <c r="M825" s="148" t="s">
        <v>4410</v>
      </c>
      <c r="N825" s="22" t="s">
        <v>2134</v>
      </c>
      <c r="O825" s="22"/>
      <c r="P825" s="248" t="s">
        <v>2916</v>
      </c>
      <c r="Q825" s="192"/>
      <c r="R825" s="1"/>
      <c r="S825" s="1" t="str">
        <f t="shared" si="110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09"/>
        <v>#VALUE!</v>
      </c>
    </row>
    <row r="826" spans="1:23">
      <c r="A826" s="16">
        <f t="shared" si="107"/>
        <v>826</v>
      </c>
      <c r="B826" s="15">
        <f t="shared" si="108"/>
        <v>802</v>
      </c>
      <c r="C826" s="145" t="s">
        <v>3583</v>
      </c>
      <c r="D826" s="145" t="s">
        <v>2917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3596</v>
      </c>
      <c r="L826" s="148" t="s">
        <v>4353</v>
      </c>
      <c r="M826" s="148" t="s">
        <v>4410</v>
      </c>
      <c r="N826" s="22" t="s">
        <v>2134</v>
      </c>
      <c r="O826" s="22"/>
      <c r="P826" s="248" t="s">
        <v>2917</v>
      </c>
      <c r="Q826" s="192"/>
      <c r="R826" s="1"/>
      <c r="S826" s="1" t="str">
        <f t="shared" si="110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09"/>
        <v>#VALUE!</v>
      </c>
    </row>
    <row r="827" spans="1:23">
      <c r="A827" s="16">
        <f t="shared" si="107"/>
        <v>827</v>
      </c>
      <c r="B827" s="15">
        <f t="shared" si="108"/>
        <v>803</v>
      </c>
      <c r="C827" s="145" t="s">
        <v>3583</v>
      </c>
      <c r="D827" s="145" t="s">
        <v>2918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3596</v>
      </c>
      <c r="L827" s="148" t="s">
        <v>4353</v>
      </c>
      <c r="M827" s="148" t="s">
        <v>4410</v>
      </c>
      <c r="N827" s="22" t="s">
        <v>2134</v>
      </c>
      <c r="O827" s="22"/>
      <c r="P827" s="248" t="s">
        <v>2918</v>
      </c>
      <c r="Q827" s="192"/>
      <c r="R827" s="1"/>
      <c r="S827" s="1" t="str">
        <f t="shared" si="110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09"/>
        <v>#VALUE!</v>
      </c>
    </row>
    <row r="828" spans="1:23">
      <c r="A828" s="16">
        <f t="shared" si="107"/>
        <v>828</v>
      </c>
      <c r="B828" s="15">
        <f t="shared" si="108"/>
        <v>804</v>
      </c>
      <c r="C828" s="145" t="s">
        <v>3583</v>
      </c>
      <c r="D828" s="145" t="s">
        <v>2919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3596</v>
      </c>
      <c r="L828" s="148" t="s">
        <v>4353</v>
      </c>
      <c r="M828" s="148" t="s">
        <v>4410</v>
      </c>
      <c r="N828" s="22" t="s">
        <v>2134</v>
      </c>
      <c r="O828" s="22"/>
      <c r="P828" s="248" t="s">
        <v>2919</v>
      </c>
      <c r="Q828" s="192"/>
      <c r="R828" s="1"/>
      <c r="S828" s="1" t="str">
        <f t="shared" si="110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09"/>
        <v>#VALUE!</v>
      </c>
    </row>
    <row r="829" spans="1:23">
      <c r="A829" s="16">
        <f t="shared" si="107"/>
        <v>829</v>
      </c>
      <c r="B829" s="15">
        <f t="shared" si="108"/>
        <v>805</v>
      </c>
      <c r="C829" s="145" t="s">
        <v>3583</v>
      </c>
      <c r="D829" s="145" t="s">
        <v>2920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3596</v>
      </c>
      <c r="L829" s="148" t="s">
        <v>4353</v>
      </c>
      <c r="M829" s="148" t="s">
        <v>4410</v>
      </c>
      <c r="N829" s="22" t="s">
        <v>2134</v>
      </c>
      <c r="O829" s="22"/>
      <c r="P829" s="248" t="s">
        <v>2920</v>
      </c>
      <c r="Q829" s="192"/>
      <c r="R829" s="1"/>
      <c r="S829" s="1" t="str">
        <f t="shared" si="110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09"/>
        <v>#VALUE!</v>
      </c>
    </row>
    <row r="830" spans="1:23">
      <c r="A830" s="16">
        <f t="shared" si="107"/>
        <v>830</v>
      </c>
      <c r="B830" s="15">
        <f t="shared" si="108"/>
        <v>806</v>
      </c>
      <c r="C830" s="145" t="s">
        <v>3583</v>
      </c>
      <c r="D830" s="145" t="s">
        <v>2929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3596</v>
      </c>
      <c r="L830" s="148" t="s">
        <v>4353</v>
      </c>
      <c r="M830" s="148" t="s">
        <v>4410</v>
      </c>
      <c r="N830" s="22" t="s">
        <v>2134</v>
      </c>
      <c r="O830" s="22"/>
      <c r="P830" s="248" t="s">
        <v>2929</v>
      </c>
      <c r="Q830" s="192"/>
      <c r="R830" s="1"/>
      <c r="S830" s="1" t="str">
        <f t="shared" si="110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09"/>
        <v>#VALUE!</v>
      </c>
    </row>
    <row r="831" spans="1:23">
      <c r="A831" s="16">
        <f t="shared" ref="A831:A894" si="111">IF(B831=INT(B831),ROW(),"")</f>
        <v>831</v>
      </c>
      <c r="B831" s="15">
        <f t="shared" si="108"/>
        <v>807</v>
      </c>
      <c r="C831" s="145" t="s">
        <v>3583</v>
      </c>
      <c r="D831" s="145" t="s">
        <v>2930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3596</v>
      </c>
      <c r="L831" s="148" t="s">
        <v>4353</v>
      </c>
      <c r="M831" s="148" t="s">
        <v>4410</v>
      </c>
      <c r="N831" s="22" t="s">
        <v>2134</v>
      </c>
      <c r="O831" s="22"/>
      <c r="P831" s="248" t="s">
        <v>2930</v>
      </c>
      <c r="Q831" s="192"/>
      <c r="R831" s="1"/>
      <c r="S831" s="1" t="str">
        <f t="shared" si="110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09"/>
        <v>#VALUE!</v>
      </c>
    </row>
    <row r="832" spans="1:23">
      <c r="A832" s="16">
        <f t="shared" si="111"/>
        <v>832</v>
      </c>
      <c r="B832" s="15">
        <f t="shared" si="108"/>
        <v>808</v>
      </c>
      <c r="C832" s="145" t="s">
        <v>3583</v>
      </c>
      <c r="D832" s="145" t="s">
        <v>2931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3596</v>
      </c>
      <c r="L832" s="148" t="s">
        <v>4353</v>
      </c>
      <c r="M832" s="148" t="s">
        <v>4410</v>
      </c>
      <c r="N832" s="22" t="s">
        <v>2134</v>
      </c>
      <c r="O832" s="22"/>
      <c r="P832" s="248" t="s">
        <v>2931</v>
      </c>
      <c r="Q832" s="192"/>
      <c r="R832" s="1"/>
      <c r="S832" s="1" t="str">
        <f t="shared" si="110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09"/>
        <v>#VALUE!</v>
      </c>
    </row>
    <row r="833" spans="1:23">
      <c r="A833" s="16">
        <f t="shared" si="111"/>
        <v>833</v>
      </c>
      <c r="B833" s="15">
        <f t="shared" si="108"/>
        <v>809</v>
      </c>
      <c r="C833" s="145" t="s">
        <v>3583</v>
      </c>
      <c r="D833" s="145" t="s">
        <v>2932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3596</v>
      </c>
      <c r="L833" s="148" t="s">
        <v>4353</v>
      </c>
      <c r="M833" s="148" t="s">
        <v>4410</v>
      </c>
      <c r="N833" s="22" t="s">
        <v>2134</v>
      </c>
      <c r="O833" s="22"/>
      <c r="P833" s="248" t="s">
        <v>2932</v>
      </c>
      <c r="Q833" s="192"/>
      <c r="R833" s="1"/>
      <c r="S833" s="1" t="str">
        <f t="shared" si="110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09"/>
        <v>#VALUE!</v>
      </c>
    </row>
    <row r="834" spans="1:23">
      <c r="A834" s="16">
        <f t="shared" si="111"/>
        <v>834</v>
      </c>
      <c r="B834" s="15">
        <f t="shared" si="108"/>
        <v>810</v>
      </c>
      <c r="C834" s="145" t="s">
        <v>3583</v>
      </c>
      <c r="D834" s="145" t="s">
        <v>2933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3596</v>
      </c>
      <c r="L834" s="148" t="s">
        <v>4353</v>
      </c>
      <c r="M834" s="148" t="s">
        <v>4410</v>
      </c>
      <c r="N834" s="22" t="s">
        <v>2134</v>
      </c>
      <c r="O834" s="22"/>
      <c r="P834" s="248" t="s">
        <v>2933</v>
      </c>
      <c r="Q834" s="192"/>
      <c r="R834" s="1"/>
      <c r="S834" s="1" t="str">
        <f t="shared" si="110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09"/>
        <v>#VALUE!</v>
      </c>
    </row>
    <row r="835" spans="1:23">
      <c r="A835" s="16">
        <f t="shared" si="111"/>
        <v>835</v>
      </c>
      <c r="B835" s="15">
        <f t="shared" si="108"/>
        <v>811</v>
      </c>
      <c r="C835" s="145" t="s">
        <v>3583</v>
      </c>
      <c r="D835" s="145" t="s">
        <v>2934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3596</v>
      </c>
      <c r="L835" s="148" t="s">
        <v>4353</v>
      </c>
      <c r="M835" s="148" t="s">
        <v>4410</v>
      </c>
      <c r="N835" s="22" t="s">
        <v>2134</v>
      </c>
      <c r="O835" s="22"/>
      <c r="P835" s="248" t="s">
        <v>2934</v>
      </c>
      <c r="Q835" s="192"/>
      <c r="R835" s="1"/>
      <c r="S835" s="1" t="str">
        <f t="shared" si="110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09"/>
        <v>#VALUE!</v>
      </c>
    </row>
    <row r="836" spans="1:23">
      <c r="A836" s="16">
        <f t="shared" si="111"/>
        <v>836</v>
      </c>
      <c r="B836" s="15">
        <f t="shared" ref="B836:B899" si="112">IF(AND(MID(C836,2,1)&lt;&gt;"/",MID(C836,1,1)="/"),INT(B835)+1,B835+0.01)</f>
        <v>812</v>
      </c>
      <c r="C836" s="145" t="s">
        <v>3583</v>
      </c>
      <c r="D836" s="145" t="s">
        <v>2935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3596</v>
      </c>
      <c r="L836" s="148" t="s">
        <v>4353</v>
      </c>
      <c r="M836" s="148" t="s">
        <v>4410</v>
      </c>
      <c r="N836" s="22" t="s">
        <v>2134</v>
      </c>
      <c r="O836" s="22"/>
      <c r="P836" s="248" t="s">
        <v>2935</v>
      </c>
      <c r="Q836" s="192"/>
      <c r="R836" s="1"/>
      <c r="S836" s="1" t="str">
        <f t="shared" si="110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09"/>
        <v>#VALUE!</v>
      </c>
    </row>
    <row r="837" spans="1:23">
      <c r="A837" s="16">
        <f t="shared" si="111"/>
        <v>837</v>
      </c>
      <c r="B837" s="15">
        <f t="shared" si="112"/>
        <v>813</v>
      </c>
      <c r="C837" s="145" t="s">
        <v>3583</v>
      </c>
      <c r="D837" s="145" t="s">
        <v>2936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3596</v>
      </c>
      <c r="L837" s="148" t="s">
        <v>4353</v>
      </c>
      <c r="M837" s="148" t="s">
        <v>4410</v>
      </c>
      <c r="N837" s="22" t="s">
        <v>2134</v>
      </c>
      <c r="O837" s="22"/>
      <c r="P837" s="248" t="s">
        <v>2936</v>
      </c>
      <c r="Q837" s="192"/>
      <c r="R837" s="1"/>
      <c r="S837" s="1" t="str">
        <f t="shared" si="110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13">SUBSTITUTE(IF(AND(T837="--",FIND("STD",E837),FIND("fn",C837)&gt;0,FIND("ITM_",P837),I837="CAT_FNCT"),E837,""),"""","")</f>
        <v>#VALUE!</v>
      </c>
    </row>
    <row r="838" spans="1:23">
      <c r="A838" s="16">
        <f t="shared" si="111"/>
        <v>838</v>
      </c>
      <c r="B838" s="15">
        <f t="shared" si="112"/>
        <v>814</v>
      </c>
      <c r="C838" s="145" t="s">
        <v>3583</v>
      </c>
      <c r="D838" s="145" t="s">
        <v>2937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3596</v>
      </c>
      <c r="L838" s="148" t="s">
        <v>4353</v>
      </c>
      <c r="M838" s="148" t="s">
        <v>4410</v>
      </c>
      <c r="N838" s="22" t="s">
        <v>2134</v>
      </c>
      <c r="O838" s="22"/>
      <c r="P838" s="248" t="s">
        <v>2937</v>
      </c>
      <c r="Q838" s="192"/>
      <c r="R838" s="1"/>
      <c r="S838" s="1" t="str">
        <f t="shared" si="110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13"/>
        <v>#VALUE!</v>
      </c>
    </row>
    <row r="839" spans="1:23">
      <c r="A839" s="16">
        <f t="shared" si="111"/>
        <v>839</v>
      </c>
      <c r="B839" s="15">
        <f t="shared" si="112"/>
        <v>815</v>
      </c>
      <c r="C839" s="145" t="s">
        <v>3583</v>
      </c>
      <c r="D839" s="145" t="s">
        <v>2938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3596</v>
      </c>
      <c r="L839" s="148" t="s">
        <v>4353</v>
      </c>
      <c r="M839" s="148" t="s">
        <v>4410</v>
      </c>
      <c r="N839" s="22" t="s">
        <v>2134</v>
      </c>
      <c r="O839" s="22"/>
      <c r="P839" s="248" t="s">
        <v>2938</v>
      </c>
      <c r="Q839" s="192"/>
      <c r="R839" s="1"/>
      <c r="S839" s="1" t="str">
        <f t="shared" si="110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13"/>
        <v>#VALUE!</v>
      </c>
    </row>
    <row r="840" spans="1:23">
      <c r="A840" s="16">
        <f t="shared" si="111"/>
        <v>840</v>
      </c>
      <c r="B840" s="15">
        <f t="shared" si="112"/>
        <v>816</v>
      </c>
      <c r="C840" s="145" t="s">
        <v>3583</v>
      </c>
      <c r="D840" s="145" t="s">
        <v>2939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3596</v>
      </c>
      <c r="L840" s="148" t="s">
        <v>4353</v>
      </c>
      <c r="M840" s="148" t="s">
        <v>4410</v>
      </c>
      <c r="N840" s="22" t="s">
        <v>2134</v>
      </c>
      <c r="O840" s="22"/>
      <c r="P840" s="248" t="s">
        <v>2939</v>
      </c>
      <c r="Q840" s="192"/>
      <c r="R840" s="1"/>
      <c r="S840" s="1" t="str">
        <f t="shared" si="110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13"/>
        <v>#VALUE!</v>
      </c>
    </row>
    <row r="841" spans="1:23">
      <c r="A841" s="16">
        <f t="shared" si="111"/>
        <v>841</v>
      </c>
      <c r="B841" s="15">
        <f t="shared" si="112"/>
        <v>817</v>
      </c>
      <c r="C841" s="145" t="s">
        <v>3583</v>
      </c>
      <c r="D841" s="145" t="s">
        <v>2940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3596</v>
      </c>
      <c r="L841" s="148" t="s">
        <v>4353</v>
      </c>
      <c r="M841" s="148" t="s">
        <v>4410</v>
      </c>
      <c r="N841" s="22" t="s">
        <v>2134</v>
      </c>
      <c r="O841" s="22"/>
      <c r="P841" s="248" t="s">
        <v>2940</v>
      </c>
      <c r="Q841" s="192"/>
      <c r="R841" s="1"/>
      <c r="S841" s="1" t="str">
        <f t="shared" si="110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13"/>
        <v>#VALUE!</v>
      </c>
    </row>
    <row r="842" spans="1:23">
      <c r="A842" s="16">
        <f t="shared" si="111"/>
        <v>842</v>
      </c>
      <c r="B842" s="15">
        <f t="shared" si="112"/>
        <v>818</v>
      </c>
      <c r="C842" s="145" t="s">
        <v>3583</v>
      </c>
      <c r="D842" s="145" t="s">
        <v>2941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3596</v>
      </c>
      <c r="L842" s="148" t="s">
        <v>4353</v>
      </c>
      <c r="M842" s="148" t="s">
        <v>4410</v>
      </c>
      <c r="N842" s="22" t="s">
        <v>2134</v>
      </c>
      <c r="O842" s="22"/>
      <c r="P842" s="248" t="s">
        <v>2941</v>
      </c>
      <c r="Q842" s="192"/>
      <c r="R842" s="1"/>
      <c r="S842" s="1" t="str">
        <f t="shared" si="110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13"/>
        <v>#VALUE!</v>
      </c>
    </row>
    <row r="843" spans="1:23">
      <c r="A843" s="16">
        <f t="shared" si="111"/>
        <v>843</v>
      </c>
      <c r="B843" s="15">
        <f t="shared" si="112"/>
        <v>819</v>
      </c>
      <c r="C843" s="145" t="s">
        <v>3583</v>
      </c>
      <c r="D843" s="145" t="s">
        <v>2942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3596</v>
      </c>
      <c r="L843" s="148" t="s">
        <v>4353</v>
      </c>
      <c r="M843" s="148" t="s">
        <v>4410</v>
      </c>
      <c r="N843" s="22" t="s">
        <v>2134</v>
      </c>
      <c r="O843" s="22"/>
      <c r="P843" s="248" t="s">
        <v>2942</v>
      </c>
      <c r="Q843" s="192"/>
      <c r="R843" s="1"/>
      <c r="S843" s="1" t="str">
        <f t="shared" si="110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13"/>
        <v>#VALUE!</v>
      </c>
    </row>
    <row r="844" spans="1:23">
      <c r="A844" s="16">
        <f t="shared" si="111"/>
        <v>844</v>
      </c>
      <c r="B844" s="15">
        <f t="shared" si="112"/>
        <v>820</v>
      </c>
      <c r="C844" s="145" t="s">
        <v>3583</v>
      </c>
      <c r="D844" s="145" t="s">
        <v>2943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3596</v>
      </c>
      <c r="L844" s="148" t="s">
        <v>4353</v>
      </c>
      <c r="M844" s="148" t="s">
        <v>4410</v>
      </c>
      <c r="N844" s="22" t="s">
        <v>2134</v>
      </c>
      <c r="O844" s="22"/>
      <c r="P844" s="248" t="s">
        <v>2943</v>
      </c>
      <c r="Q844" s="192"/>
      <c r="R844" s="1"/>
      <c r="S844" s="1" t="str">
        <f t="shared" si="110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13"/>
        <v>#VALUE!</v>
      </c>
    </row>
    <row r="845" spans="1:23">
      <c r="A845" s="16">
        <f t="shared" si="111"/>
        <v>845</v>
      </c>
      <c r="B845" s="15">
        <f t="shared" si="112"/>
        <v>821</v>
      </c>
      <c r="C845" s="145" t="s">
        <v>3583</v>
      </c>
      <c r="D845" s="145" t="s">
        <v>2944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3596</v>
      </c>
      <c r="L845" s="148" t="s">
        <v>4353</v>
      </c>
      <c r="M845" s="148" t="s">
        <v>4410</v>
      </c>
      <c r="N845" s="22" t="s">
        <v>2134</v>
      </c>
      <c r="O845" s="22"/>
      <c r="P845" s="248" t="s">
        <v>2944</v>
      </c>
      <c r="Q845" s="192"/>
      <c r="R845" s="1"/>
      <c r="S845" s="1" t="str">
        <f t="shared" si="110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13"/>
        <v>#VALUE!</v>
      </c>
    </row>
    <row r="846" spans="1:23">
      <c r="A846" s="16">
        <f t="shared" si="111"/>
        <v>846</v>
      </c>
      <c r="B846" s="15">
        <f t="shared" si="112"/>
        <v>822</v>
      </c>
      <c r="C846" s="145" t="s">
        <v>3583</v>
      </c>
      <c r="D846" s="145" t="s">
        <v>2945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3596</v>
      </c>
      <c r="L846" s="148" t="s">
        <v>4353</v>
      </c>
      <c r="M846" s="148" t="s">
        <v>4410</v>
      </c>
      <c r="N846" s="22" t="s">
        <v>2134</v>
      </c>
      <c r="O846" s="22"/>
      <c r="P846" s="248" t="s">
        <v>2945</v>
      </c>
      <c r="Q846" s="192"/>
      <c r="R846" s="1"/>
      <c r="S846" s="1" t="str">
        <f t="shared" si="110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13"/>
        <v>#VALUE!</v>
      </c>
    </row>
    <row r="847" spans="1:23">
      <c r="A847" s="16">
        <f t="shared" si="111"/>
        <v>847</v>
      </c>
      <c r="B847" s="15">
        <f t="shared" si="112"/>
        <v>823</v>
      </c>
      <c r="C847" s="145" t="s">
        <v>3583</v>
      </c>
      <c r="D847" s="145" t="s">
        <v>2946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3596</v>
      </c>
      <c r="L847" s="148" t="s">
        <v>4353</v>
      </c>
      <c r="M847" s="148" t="s">
        <v>4410</v>
      </c>
      <c r="N847" s="22" t="s">
        <v>2134</v>
      </c>
      <c r="O847" s="22"/>
      <c r="P847" s="248" t="s">
        <v>2946</v>
      </c>
      <c r="Q847" s="192"/>
      <c r="R847" s="1"/>
      <c r="S847" s="1" t="str">
        <f t="shared" si="110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13"/>
        <v>#VALUE!</v>
      </c>
    </row>
    <row r="848" spans="1:23">
      <c r="A848" s="16">
        <f t="shared" si="111"/>
        <v>848</v>
      </c>
      <c r="B848" s="15">
        <f t="shared" si="112"/>
        <v>824</v>
      </c>
      <c r="C848" s="145" t="s">
        <v>3583</v>
      </c>
      <c r="D848" s="145" t="s">
        <v>2947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3596</v>
      </c>
      <c r="L848" s="148" t="s">
        <v>4353</v>
      </c>
      <c r="M848" s="148" t="s">
        <v>4410</v>
      </c>
      <c r="N848" s="22" t="s">
        <v>2134</v>
      </c>
      <c r="O848" s="22"/>
      <c r="P848" s="248" t="s">
        <v>2947</v>
      </c>
      <c r="Q848" s="192"/>
      <c r="R848" s="1"/>
      <c r="S848" s="1" t="str">
        <f t="shared" si="110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13"/>
        <v>#VALUE!</v>
      </c>
    </row>
    <row r="849" spans="1:23">
      <c r="A849" s="16">
        <f t="shared" si="111"/>
        <v>849</v>
      </c>
      <c r="B849" s="15">
        <f t="shared" si="112"/>
        <v>825</v>
      </c>
      <c r="C849" s="145" t="s">
        <v>3583</v>
      </c>
      <c r="D849" s="145" t="s">
        <v>2948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3596</v>
      </c>
      <c r="L849" s="148" t="s">
        <v>4353</v>
      </c>
      <c r="M849" s="148" t="s">
        <v>4410</v>
      </c>
      <c r="N849" s="22" t="s">
        <v>2134</v>
      </c>
      <c r="O849" s="22"/>
      <c r="P849" s="248" t="s">
        <v>2948</v>
      </c>
      <c r="Q849" s="192"/>
      <c r="R849" s="1"/>
      <c r="S849" s="1" t="str">
        <f t="shared" si="110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13"/>
        <v>#VALUE!</v>
      </c>
    </row>
    <row r="850" spans="1:23">
      <c r="A850" s="16">
        <f t="shared" si="111"/>
        <v>850</v>
      </c>
      <c r="B850" s="15">
        <f t="shared" si="112"/>
        <v>826</v>
      </c>
      <c r="C850" s="145" t="s">
        <v>3583</v>
      </c>
      <c r="D850" s="145" t="s">
        <v>2949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3596</v>
      </c>
      <c r="L850" s="148" t="s">
        <v>4353</v>
      </c>
      <c r="M850" s="148" t="s">
        <v>4410</v>
      </c>
      <c r="N850" s="22" t="s">
        <v>2134</v>
      </c>
      <c r="O850" s="22"/>
      <c r="P850" s="248" t="s">
        <v>2949</v>
      </c>
      <c r="Q850" s="192"/>
      <c r="R850" s="1"/>
      <c r="S850" s="1" t="str">
        <f t="shared" si="110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13"/>
        <v>#VALUE!</v>
      </c>
    </row>
    <row r="851" spans="1:23">
      <c r="A851" s="16">
        <f t="shared" si="111"/>
        <v>851</v>
      </c>
      <c r="B851" s="15">
        <f t="shared" si="112"/>
        <v>827</v>
      </c>
      <c r="C851" s="145" t="s">
        <v>3583</v>
      </c>
      <c r="D851" s="145" t="s">
        <v>2950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3596</v>
      </c>
      <c r="L851" s="148" t="s">
        <v>4353</v>
      </c>
      <c r="M851" s="148" t="s">
        <v>4410</v>
      </c>
      <c r="N851" s="22" t="s">
        <v>2134</v>
      </c>
      <c r="O851" s="22"/>
      <c r="P851" s="248" t="s">
        <v>2950</v>
      </c>
      <c r="Q851" s="192"/>
      <c r="R851" s="1"/>
      <c r="S851" s="1" t="str">
        <f t="shared" si="110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13"/>
        <v>#VALUE!</v>
      </c>
    </row>
    <row r="852" spans="1:23">
      <c r="A852" s="16">
        <f t="shared" si="111"/>
        <v>852</v>
      </c>
      <c r="B852" s="15">
        <f t="shared" si="112"/>
        <v>828</v>
      </c>
      <c r="C852" s="145" t="s">
        <v>3583</v>
      </c>
      <c r="D852" s="145" t="s">
        <v>2951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3596</v>
      </c>
      <c r="L852" s="148" t="s">
        <v>4353</v>
      </c>
      <c r="M852" s="148" t="s">
        <v>4410</v>
      </c>
      <c r="N852" s="22" t="s">
        <v>2134</v>
      </c>
      <c r="O852" s="22"/>
      <c r="P852" s="248" t="s">
        <v>2951</v>
      </c>
      <c r="Q852" s="192"/>
      <c r="R852" s="1"/>
      <c r="S852" s="1" t="str">
        <f t="shared" si="110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13"/>
        <v>#VALUE!</v>
      </c>
    </row>
    <row r="853" spans="1:23">
      <c r="A853" s="16">
        <f t="shared" si="111"/>
        <v>853</v>
      </c>
      <c r="B853" s="15">
        <f t="shared" si="112"/>
        <v>829</v>
      </c>
      <c r="C853" s="145" t="s">
        <v>3583</v>
      </c>
      <c r="D853" s="145" t="s">
        <v>2952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3596</v>
      </c>
      <c r="L853" s="148" t="s">
        <v>4353</v>
      </c>
      <c r="M853" s="148" t="s">
        <v>4410</v>
      </c>
      <c r="N853" s="22" t="s">
        <v>2134</v>
      </c>
      <c r="O853" s="22"/>
      <c r="P853" s="248" t="s">
        <v>2952</v>
      </c>
      <c r="Q853" s="192"/>
      <c r="R853" s="1"/>
      <c r="S853" s="1" t="str">
        <f t="shared" si="110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13"/>
        <v>#VALUE!</v>
      </c>
    </row>
    <row r="854" spans="1:23">
      <c r="A854" s="16">
        <f t="shared" si="111"/>
        <v>854</v>
      </c>
      <c r="B854" s="15">
        <f t="shared" si="112"/>
        <v>830</v>
      </c>
      <c r="C854" s="145" t="s">
        <v>3583</v>
      </c>
      <c r="D854" s="145" t="s">
        <v>2953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3596</v>
      </c>
      <c r="L854" s="148" t="s">
        <v>4353</v>
      </c>
      <c r="M854" s="148" t="s">
        <v>4410</v>
      </c>
      <c r="N854" s="22" t="s">
        <v>2134</v>
      </c>
      <c r="O854" s="22"/>
      <c r="P854" s="248" t="s">
        <v>2953</v>
      </c>
      <c r="Q854" s="192"/>
      <c r="R854" s="1"/>
      <c r="S854" s="1" t="str">
        <f t="shared" si="110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13"/>
        <v>#VALUE!</v>
      </c>
    </row>
    <row r="855" spans="1:23">
      <c r="A855" s="16">
        <f t="shared" si="111"/>
        <v>855</v>
      </c>
      <c r="B855" s="15">
        <f t="shared" si="112"/>
        <v>831</v>
      </c>
      <c r="C855" s="145" t="s">
        <v>3583</v>
      </c>
      <c r="D855" s="145" t="s">
        <v>2954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3596</v>
      </c>
      <c r="L855" s="148" t="s">
        <v>4353</v>
      </c>
      <c r="M855" s="148" t="s">
        <v>4410</v>
      </c>
      <c r="N855" s="22" t="s">
        <v>2134</v>
      </c>
      <c r="O855" s="22"/>
      <c r="P855" s="248" t="s">
        <v>2954</v>
      </c>
      <c r="Q855" s="192"/>
      <c r="R855" s="1"/>
      <c r="S855" s="1" t="str">
        <f t="shared" si="110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13"/>
        <v>#VALUE!</v>
      </c>
    </row>
    <row r="856" spans="1:23">
      <c r="A856" s="16">
        <f t="shared" si="111"/>
        <v>856</v>
      </c>
      <c r="B856" s="15">
        <f t="shared" si="112"/>
        <v>832</v>
      </c>
      <c r="C856" s="145" t="s">
        <v>3583</v>
      </c>
      <c r="D856" s="145" t="s">
        <v>2955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3596</v>
      </c>
      <c r="L856" s="148" t="s">
        <v>4353</v>
      </c>
      <c r="M856" s="148" t="s">
        <v>4410</v>
      </c>
      <c r="N856" s="22" t="s">
        <v>2134</v>
      </c>
      <c r="O856" s="22"/>
      <c r="P856" s="248" t="s">
        <v>2955</v>
      </c>
      <c r="Q856" s="192"/>
      <c r="R856" s="1"/>
      <c r="S856" s="1" t="str">
        <f t="shared" si="110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13"/>
        <v>#VALUE!</v>
      </c>
    </row>
    <row r="857" spans="1:23">
      <c r="A857" s="16">
        <f t="shared" si="111"/>
        <v>857</v>
      </c>
      <c r="B857" s="15">
        <f t="shared" si="112"/>
        <v>833</v>
      </c>
      <c r="C857" s="145" t="s">
        <v>3583</v>
      </c>
      <c r="D857" s="145" t="s">
        <v>2956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3596</v>
      </c>
      <c r="L857" s="148" t="s">
        <v>4353</v>
      </c>
      <c r="M857" s="148" t="s">
        <v>4410</v>
      </c>
      <c r="N857" s="22" t="s">
        <v>2134</v>
      </c>
      <c r="O857" s="22"/>
      <c r="P857" s="248" t="s">
        <v>2956</v>
      </c>
      <c r="Q857" s="192"/>
      <c r="R857" s="1"/>
      <c r="S857" s="1" t="str">
        <f t="shared" si="110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13"/>
        <v>#VALUE!</v>
      </c>
    </row>
    <row r="858" spans="1:23">
      <c r="A858" s="16">
        <f t="shared" si="111"/>
        <v>858</v>
      </c>
      <c r="B858" s="15">
        <f t="shared" si="112"/>
        <v>834</v>
      </c>
      <c r="C858" s="145" t="s">
        <v>3583</v>
      </c>
      <c r="D858" s="145" t="s">
        <v>2957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3596</v>
      </c>
      <c r="L858" s="148" t="s">
        <v>4353</v>
      </c>
      <c r="M858" s="148" t="s">
        <v>4410</v>
      </c>
      <c r="N858" s="22" t="s">
        <v>2134</v>
      </c>
      <c r="O858" s="22"/>
      <c r="P858" s="248" t="s">
        <v>2957</v>
      </c>
      <c r="Q858" s="192"/>
      <c r="R858" s="1"/>
      <c r="S858" s="1" t="str">
        <f t="shared" si="110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13"/>
        <v>#VALUE!</v>
      </c>
    </row>
    <row r="859" spans="1:23">
      <c r="A859" s="16">
        <f t="shared" si="111"/>
        <v>859</v>
      </c>
      <c r="B859" s="15">
        <f t="shared" si="112"/>
        <v>835</v>
      </c>
      <c r="C859" s="145" t="s">
        <v>3583</v>
      </c>
      <c r="D859" s="145" t="s">
        <v>2958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3596</v>
      </c>
      <c r="L859" s="148" t="s">
        <v>4353</v>
      </c>
      <c r="M859" s="148" t="s">
        <v>4410</v>
      </c>
      <c r="N859" s="22" t="s">
        <v>2134</v>
      </c>
      <c r="O859" s="22"/>
      <c r="P859" s="248" t="s">
        <v>2958</v>
      </c>
      <c r="Q859" s="192"/>
      <c r="R859" s="1"/>
      <c r="S859" s="1" t="str">
        <f t="shared" si="110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13"/>
        <v>#VALUE!</v>
      </c>
    </row>
    <row r="860" spans="1:23">
      <c r="A860" s="16">
        <f t="shared" si="111"/>
        <v>860</v>
      </c>
      <c r="B860" s="15">
        <f t="shared" si="112"/>
        <v>836</v>
      </c>
      <c r="C860" s="145" t="s">
        <v>3583</v>
      </c>
      <c r="D860" s="145" t="s">
        <v>2959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3596</v>
      </c>
      <c r="L860" s="148" t="s">
        <v>4353</v>
      </c>
      <c r="M860" s="148" t="s">
        <v>4410</v>
      </c>
      <c r="N860" s="22" t="s">
        <v>2134</v>
      </c>
      <c r="O860" s="22"/>
      <c r="P860" s="248" t="s">
        <v>2959</v>
      </c>
      <c r="Q860" s="192"/>
      <c r="R860" s="1"/>
      <c r="S860" s="1" t="str">
        <f t="shared" si="110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13"/>
        <v>#VALUE!</v>
      </c>
    </row>
    <row r="861" spans="1:23">
      <c r="A861" s="16">
        <f t="shared" si="111"/>
        <v>861</v>
      </c>
      <c r="B861" s="15">
        <f t="shared" si="112"/>
        <v>837</v>
      </c>
      <c r="C861" s="145" t="s">
        <v>3583</v>
      </c>
      <c r="D861" s="145" t="s">
        <v>2960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3596</v>
      </c>
      <c r="L861" s="148" t="s">
        <v>4353</v>
      </c>
      <c r="M861" s="148" t="s">
        <v>4410</v>
      </c>
      <c r="N861" s="22" t="s">
        <v>2134</v>
      </c>
      <c r="O861" s="22"/>
      <c r="P861" s="248" t="s">
        <v>2960</v>
      </c>
      <c r="Q861" s="192"/>
      <c r="R861" s="1"/>
      <c r="S861" s="1" t="str">
        <f t="shared" si="110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13"/>
        <v>#VALUE!</v>
      </c>
    </row>
    <row r="862" spans="1:23">
      <c r="A862" s="16">
        <f t="shared" si="111"/>
        <v>862</v>
      </c>
      <c r="B862" s="15">
        <f t="shared" si="112"/>
        <v>838</v>
      </c>
      <c r="C862" s="145" t="s">
        <v>3583</v>
      </c>
      <c r="D862" s="145" t="s">
        <v>2961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3596</v>
      </c>
      <c r="L862" s="148" t="s">
        <v>4353</v>
      </c>
      <c r="M862" s="148" t="s">
        <v>4410</v>
      </c>
      <c r="N862" s="22" t="s">
        <v>2134</v>
      </c>
      <c r="O862" s="22"/>
      <c r="P862" s="248" t="s">
        <v>2961</v>
      </c>
      <c r="Q862" s="192"/>
      <c r="R862" s="1"/>
      <c r="S862" s="1" t="str">
        <f t="shared" si="110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13"/>
        <v>#VALUE!</v>
      </c>
    </row>
    <row r="863" spans="1:23">
      <c r="A863" s="16">
        <f t="shared" si="111"/>
        <v>863</v>
      </c>
      <c r="B863" s="15">
        <f t="shared" si="112"/>
        <v>839</v>
      </c>
      <c r="C863" s="145" t="s">
        <v>3582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3596</v>
      </c>
      <c r="L863" s="148" t="s">
        <v>4353</v>
      </c>
      <c r="M863" s="148" t="s">
        <v>4410</v>
      </c>
      <c r="N863" s="22" t="s">
        <v>2134</v>
      </c>
      <c r="O863" s="22"/>
      <c r="P863" s="248" t="s">
        <v>3139</v>
      </c>
      <c r="Q863" s="192"/>
      <c r="R863" s="1"/>
      <c r="S863" s="1" t="str">
        <f t="shared" si="110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13"/>
        <v>#VALUE!</v>
      </c>
    </row>
    <row r="864" spans="1:23">
      <c r="A864" s="16">
        <f t="shared" si="111"/>
        <v>864</v>
      </c>
      <c r="B864" s="15">
        <f t="shared" si="112"/>
        <v>840</v>
      </c>
      <c r="C864" s="145" t="s">
        <v>3583</v>
      </c>
      <c r="D864" s="145" t="s">
        <v>2962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3596</v>
      </c>
      <c r="L864" s="148" t="s">
        <v>4353</v>
      </c>
      <c r="M864" s="148" t="s">
        <v>4410</v>
      </c>
      <c r="N864" s="22" t="s">
        <v>2134</v>
      </c>
      <c r="O864" s="22"/>
      <c r="P864" s="248" t="s">
        <v>2962</v>
      </c>
      <c r="Q864" s="192"/>
      <c r="R864" s="1"/>
      <c r="S864" s="1" t="str">
        <f t="shared" si="110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13"/>
        <v>#VALUE!</v>
      </c>
    </row>
    <row r="865" spans="1:23">
      <c r="A865" s="16">
        <f t="shared" si="111"/>
        <v>865</v>
      </c>
      <c r="B865" s="15">
        <f t="shared" si="112"/>
        <v>841</v>
      </c>
      <c r="C865" s="145" t="s">
        <v>3583</v>
      </c>
      <c r="D865" s="145" t="s">
        <v>2963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3596</v>
      </c>
      <c r="L865" s="148" t="s">
        <v>4353</v>
      </c>
      <c r="M865" s="148" t="s">
        <v>4410</v>
      </c>
      <c r="N865" s="22" t="s">
        <v>2134</v>
      </c>
      <c r="O865" s="22"/>
      <c r="P865" s="248" t="s">
        <v>2963</v>
      </c>
      <c r="Q865" s="192"/>
      <c r="R865" s="1"/>
      <c r="S865" s="1" t="str">
        <f t="shared" si="110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13"/>
        <v>#VALUE!</v>
      </c>
    </row>
    <row r="866" spans="1:23">
      <c r="A866" s="16">
        <f t="shared" si="111"/>
        <v>866</v>
      </c>
      <c r="B866" s="15">
        <f t="shared" si="112"/>
        <v>842</v>
      </c>
      <c r="C866" s="145" t="s">
        <v>3583</v>
      </c>
      <c r="D866" s="145" t="s">
        <v>2964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3596</v>
      </c>
      <c r="L866" s="148" t="s">
        <v>4353</v>
      </c>
      <c r="M866" s="148" t="s">
        <v>4410</v>
      </c>
      <c r="N866" s="22" t="s">
        <v>2134</v>
      </c>
      <c r="O866" s="11"/>
      <c r="P866" s="248" t="s">
        <v>2964</v>
      </c>
      <c r="Q866" s="192"/>
      <c r="R866" s="1"/>
      <c r="S866" s="1" t="str">
        <f t="shared" si="110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13"/>
        <v>#VALUE!</v>
      </c>
    </row>
    <row r="867" spans="1:23">
      <c r="A867" s="16">
        <f t="shared" si="111"/>
        <v>867</v>
      </c>
      <c r="B867" s="15">
        <f t="shared" si="112"/>
        <v>843</v>
      </c>
      <c r="C867" s="145" t="s">
        <v>3582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3596</v>
      </c>
      <c r="L867" s="148" t="s">
        <v>4353</v>
      </c>
      <c r="M867" s="148" t="s">
        <v>4410</v>
      </c>
      <c r="N867" s="22" t="s">
        <v>2134</v>
      </c>
      <c r="O867" s="11"/>
      <c r="P867" s="248" t="s">
        <v>3140</v>
      </c>
      <c r="Q867" s="192"/>
      <c r="R867" s="1"/>
      <c r="S867" s="1" t="str">
        <f t="shared" si="110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13"/>
        <v>#VALUE!</v>
      </c>
    </row>
    <row r="868" spans="1:23">
      <c r="A868" s="16">
        <f t="shared" si="111"/>
        <v>868</v>
      </c>
      <c r="B868" s="15">
        <f t="shared" si="112"/>
        <v>844</v>
      </c>
      <c r="C868" s="145" t="s">
        <v>3583</v>
      </c>
      <c r="D868" s="145" t="s">
        <v>2965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3596</v>
      </c>
      <c r="L868" s="148" t="s">
        <v>4353</v>
      </c>
      <c r="M868" s="148" t="s">
        <v>4410</v>
      </c>
      <c r="N868" s="22" t="s">
        <v>2134</v>
      </c>
      <c r="O868" s="11"/>
      <c r="P868" s="248" t="s">
        <v>2965</v>
      </c>
      <c r="Q868" s="192"/>
      <c r="R868" s="1"/>
      <c r="S868" s="1" t="str">
        <f t="shared" si="110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13"/>
        <v>#VALUE!</v>
      </c>
    </row>
    <row r="869" spans="1:23">
      <c r="A869" s="16">
        <f t="shared" si="111"/>
        <v>869</v>
      </c>
      <c r="B869" s="15">
        <f t="shared" si="112"/>
        <v>845</v>
      </c>
      <c r="C869" s="145" t="s">
        <v>3583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3596</v>
      </c>
      <c r="L869" s="148" t="s">
        <v>4353</v>
      </c>
      <c r="M869" s="148" t="s">
        <v>4410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10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13"/>
        <v>#VALUE!</v>
      </c>
    </row>
    <row r="870" spans="1:23">
      <c r="A870" s="16">
        <f t="shared" si="111"/>
        <v>870</v>
      </c>
      <c r="B870" s="15">
        <f t="shared" si="112"/>
        <v>846</v>
      </c>
      <c r="C870" s="145" t="s">
        <v>3583</v>
      </c>
      <c r="D870" s="145" t="s">
        <v>3141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3596</v>
      </c>
      <c r="L870" s="148" t="s">
        <v>4353</v>
      </c>
      <c r="M870" s="148" t="s">
        <v>4410</v>
      </c>
      <c r="N870" s="22" t="s">
        <v>2134</v>
      </c>
      <c r="O870" s="11"/>
      <c r="P870" s="248" t="s">
        <v>3141</v>
      </c>
      <c r="Q870" s="192"/>
      <c r="R870" s="1"/>
      <c r="S870" s="1" t="str">
        <f t="shared" si="110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13"/>
        <v>#VALUE!</v>
      </c>
    </row>
    <row r="871" spans="1:23">
      <c r="A871" s="16">
        <f t="shared" si="111"/>
        <v>871</v>
      </c>
      <c r="B871" s="15">
        <f t="shared" si="112"/>
        <v>847</v>
      </c>
      <c r="C871" s="145" t="s">
        <v>3583</v>
      </c>
      <c r="D871" s="145" t="s">
        <v>2966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3596</v>
      </c>
      <c r="L871" s="148" t="s">
        <v>4353</v>
      </c>
      <c r="M871" s="148" t="s">
        <v>4410</v>
      </c>
      <c r="N871" s="22" t="s">
        <v>2134</v>
      </c>
      <c r="O871" s="11"/>
      <c r="P871" s="248" t="s">
        <v>2966</v>
      </c>
      <c r="Q871" s="192"/>
      <c r="R871" s="1"/>
      <c r="S871" s="1" t="str">
        <f t="shared" ref="S871:S934" si="114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13"/>
        <v>#VALUE!</v>
      </c>
    </row>
    <row r="872" spans="1:23">
      <c r="A872" s="16">
        <f t="shared" si="111"/>
        <v>872</v>
      </c>
      <c r="B872" s="15">
        <f t="shared" si="112"/>
        <v>848</v>
      </c>
      <c r="C872" s="145" t="s">
        <v>3582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3596</v>
      </c>
      <c r="L872" s="148" t="s">
        <v>4353</v>
      </c>
      <c r="M872" s="148" t="s">
        <v>4410</v>
      </c>
      <c r="N872" s="22" t="s">
        <v>2134</v>
      </c>
      <c r="O872" s="22"/>
      <c r="P872" s="248" t="s">
        <v>3142</v>
      </c>
      <c r="Q872" s="192"/>
      <c r="R872" s="1"/>
      <c r="S872" s="1" t="str">
        <f t="shared" si="114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13"/>
        <v>#VALUE!</v>
      </c>
    </row>
    <row r="873" spans="1:23">
      <c r="A873" s="16">
        <f t="shared" si="111"/>
        <v>873</v>
      </c>
      <c r="B873" s="15">
        <f t="shared" si="112"/>
        <v>849</v>
      </c>
      <c r="C873" s="145" t="s">
        <v>3583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3596</v>
      </c>
      <c r="L873" s="148" t="s">
        <v>4353</v>
      </c>
      <c r="M873" s="148" t="s">
        <v>4410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14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13"/>
        <v>#VALUE!</v>
      </c>
    </row>
    <row r="874" spans="1:23">
      <c r="A874" s="16">
        <f t="shared" si="111"/>
        <v>874</v>
      </c>
      <c r="B874" s="15">
        <f t="shared" si="112"/>
        <v>850</v>
      </c>
      <c r="C874" s="145" t="s">
        <v>3583</v>
      </c>
      <c r="D874" s="145" t="s">
        <v>2967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3596</v>
      </c>
      <c r="L874" s="148" t="s">
        <v>4353</v>
      </c>
      <c r="M874" s="148" t="s">
        <v>4410</v>
      </c>
      <c r="N874" s="22" t="s">
        <v>2134</v>
      </c>
      <c r="O874" s="22"/>
      <c r="P874" s="248" t="s">
        <v>2967</v>
      </c>
      <c r="Q874" s="192"/>
      <c r="R874" s="1"/>
      <c r="S874" s="1" t="str">
        <f t="shared" si="114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13"/>
        <v>#VALUE!</v>
      </c>
    </row>
    <row r="875" spans="1:23">
      <c r="A875" s="16">
        <f t="shared" si="111"/>
        <v>875</v>
      </c>
      <c r="B875" s="15">
        <f t="shared" si="112"/>
        <v>851</v>
      </c>
      <c r="C875" s="145" t="s">
        <v>3582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3596</v>
      </c>
      <c r="L875" s="148" t="s">
        <v>4353</v>
      </c>
      <c r="M875" s="148" t="s">
        <v>4410</v>
      </c>
      <c r="N875" s="22" t="s">
        <v>2134</v>
      </c>
      <c r="O875" s="22"/>
      <c r="P875" s="248" t="s">
        <v>3143</v>
      </c>
      <c r="Q875" s="192"/>
      <c r="R875" s="1"/>
      <c r="S875" s="1" t="str">
        <f t="shared" si="114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13"/>
        <v>#VALUE!</v>
      </c>
    </row>
    <row r="876" spans="1:23">
      <c r="A876" s="16">
        <f t="shared" si="111"/>
        <v>876</v>
      </c>
      <c r="B876" s="15">
        <f t="shared" si="112"/>
        <v>852</v>
      </c>
      <c r="C876" s="145" t="s">
        <v>3582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3596</v>
      </c>
      <c r="L876" s="148" t="s">
        <v>4353</v>
      </c>
      <c r="M876" s="148" t="s">
        <v>4410</v>
      </c>
      <c r="N876" s="22" t="s">
        <v>2134</v>
      </c>
      <c r="O876" s="11"/>
      <c r="P876" s="248" t="s">
        <v>3144</v>
      </c>
      <c r="Q876" s="192"/>
      <c r="R876" s="1"/>
      <c r="S876" s="1" t="str">
        <f t="shared" si="114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13"/>
        <v>#VALUE!</v>
      </c>
    </row>
    <row r="877" spans="1:23">
      <c r="A877" s="16">
        <f t="shared" si="111"/>
        <v>877</v>
      </c>
      <c r="B877" s="15">
        <f t="shared" si="112"/>
        <v>853</v>
      </c>
      <c r="C877" s="145" t="s">
        <v>3583</v>
      </c>
      <c r="D877" s="145" t="s">
        <v>2968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3596</v>
      </c>
      <c r="L877" s="148" t="s">
        <v>4353</v>
      </c>
      <c r="M877" s="148" t="s">
        <v>4410</v>
      </c>
      <c r="N877" s="22" t="s">
        <v>2134</v>
      </c>
      <c r="O877" s="22"/>
      <c r="P877" s="248" t="s">
        <v>2968</v>
      </c>
      <c r="Q877" s="192"/>
      <c r="R877" s="1"/>
      <c r="S877" s="1" t="str">
        <f t="shared" si="114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13"/>
        <v>#VALUE!</v>
      </c>
    </row>
    <row r="878" spans="1:23">
      <c r="A878" s="16">
        <f t="shared" si="111"/>
        <v>878</v>
      </c>
      <c r="B878" s="15">
        <f t="shared" si="112"/>
        <v>854</v>
      </c>
      <c r="C878" s="145" t="s">
        <v>3582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3596</v>
      </c>
      <c r="L878" s="148" t="s">
        <v>4353</v>
      </c>
      <c r="M878" s="148" t="s">
        <v>4410</v>
      </c>
      <c r="N878" s="22" t="s">
        <v>2134</v>
      </c>
      <c r="O878" s="11"/>
      <c r="P878" s="248" t="s">
        <v>3145</v>
      </c>
      <c r="Q878" s="192"/>
      <c r="R878" s="1"/>
      <c r="S878" s="1" t="str">
        <f t="shared" si="114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13"/>
        <v>#VALUE!</v>
      </c>
    </row>
    <row r="879" spans="1:23">
      <c r="A879" s="16">
        <f t="shared" si="111"/>
        <v>879</v>
      </c>
      <c r="B879" s="15">
        <f t="shared" si="112"/>
        <v>855</v>
      </c>
      <c r="C879" s="145" t="s">
        <v>3583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3596</v>
      </c>
      <c r="L879" s="148" t="s">
        <v>4353</v>
      </c>
      <c r="M879" s="148" t="s">
        <v>4410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14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13"/>
        <v>#VALUE!</v>
      </c>
    </row>
    <row r="880" spans="1:23">
      <c r="A880" s="16">
        <f t="shared" si="111"/>
        <v>880</v>
      </c>
      <c r="B880" s="15">
        <f t="shared" si="112"/>
        <v>856</v>
      </c>
      <c r="C880" s="145" t="s">
        <v>3582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3596</v>
      </c>
      <c r="L880" s="148" t="s">
        <v>4353</v>
      </c>
      <c r="M880" s="148" t="s">
        <v>4410</v>
      </c>
      <c r="N880" s="22" t="s">
        <v>2134</v>
      </c>
      <c r="O880" s="22"/>
      <c r="P880" s="248" t="s">
        <v>3146</v>
      </c>
      <c r="Q880" s="192"/>
      <c r="R880" s="1"/>
      <c r="S880" s="1" t="str">
        <f t="shared" si="114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13"/>
        <v>#VALUE!</v>
      </c>
    </row>
    <row r="881" spans="1:23">
      <c r="A881" s="16">
        <f t="shared" si="111"/>
        <v>881</v>
      </c>
      <c r="B881" s="15">
        <f t="shared" si="112"/>
        <v>857</v>
      </c>
      <c r="C881" s="145" t="s">
        <v>3583</v>
      </c>
      <c r="D881" s="145" t="s">
        <v>2969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3596</v>
      </c>
      <c r="L881" s="148" t="s">
        <v>4353</v>
      </c>
      <c r="M881" s="148" t="s">
        <v>4410</v>
      </c>
      <c r="N881" s="22" t="s">
        <v>2134</v>
      </c>
      <c r="O881" s="22"/>
      <c r="P881" s="248" t="s">
        <v>2969</v>
      </c>
      <c r="Q881" s="192"/>
      <c r="R881" s="1"/>
      <c r="S881" s="1" t="str">
        <f t="shared" si="114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13"/>
        <v>#VALUE!</v>
      </c>
    </row>
    <row r="882" spans="1:23">
      <c r="A882" s="16">
        <f t="shared" si="111"/>
        <v>882</v>
      </c>
      <c r="B882" s="15">
        <f t="shared" si="112"/>
        <v>858</v>
      </c>
      <c r="C882" s="145" t="s">
        <v>3583</v>
      </c>
      <c r="D882" s="145" t="s">
        <v>2970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3596</v>
      </c>
      <c r="L882" s="148" t="s">
        <v>4353</v>
      </c>
      <c r="M882" s="148" t="s">
        <v>4410</v>
      </c>
      <c r="N882" s="22" t="s">
        <v>2134</v>
      </c>
      <c r="O882" s="22"/>
      <c r="P882" s="248" t="s">
        <v>2970</v>
      </c>
      <c r="Q882" s="192"/>
      <c r="R882" s="1"/>
      <c r="S882" s="1" t="str">
        <f t="shared" si="114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13"/>
        <v>#VALUE!</v>
      </c>
    </row>
    <row r="883" spans="1:23">
      <c r="A883" s="16">
        <f t="shared" si="111"/>
        <v>883</v>
      </c>
      <c r="B883" s="15">
        <f t="shared" si="112"/>
        <v>859</v>
      </c>
      <c r="C883" s="145" t="s">
        <v>3583</v>
      </c>
      <c r="D883" s="145" t="s">
        <v>2971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3596</v>
      </c>
      <c r="L883" s="148" t="s">
        <v>4353</v>
      </c>
      <c r="M883" s="148" t="s">
        <v>4410</v>
      </c>
      <c r="N883" s="22" t="s">
        <v>2134</v>
      </c>
      <c r="O883" s="22"/>
      <c r="P883" s="248" t="s">
        <v>2971</v>
      </c>
      <c r="Q883" s="192"/>
      <c r="R883" s="1"/>
      <c r="S883" s="1" t="str">
        <f t="shared" si="114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13"/>
        <v>#VALUE!</v>
      </c>
    </row>
    <row r="884" spans="1:23">
      <c r="A884" s="16">
        <f t="shared" si="111"/>
        <v>884</v>
      </c>
      <c r="B884" s="15">
        <f t="shared" si="112"/>
        <v>860</v>
      </c>
      <c r="C884" s="145" t="s">
        <v>3583</v>
      </c>
      <c r="D884" s="145" t="s">
        <v>2972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3596</v>
      </c>
      <c r="L884" s="148" t="s">
        <v>4353</v>
      </c>
      <c r="M884" s="148" t="s">
        <v>4410</v>
      </c>
      <c r="N884" s="22" t="s">
        <v>2134</v>
      </c>
      <c r="O884" s="22"/>
      <c r="P884" s="248" t="s">
        <v>2972</v>
      </c>
      <c r="Q884" s="192"/>
      <c r="R884" s="1"/>
      <c r="S884" s="1" t="str">
        <f t="shared" si="114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13"/>
        <v>#VALUE!</v>
      </c>
    </row>
    <row r="885" spans="1:23">
      <c r="A885" s="16">
        <f t="shared" si="111"/>
        <v>885</v>
      </c>
      <c r="B885" s="15">
        <f t="shared" si="112"/>
        <v>861</v>
      </c>
      <c r="C885" s="145" t="s">
        <v>3583</v>
      </c>
      <c r="D885" s="145" t="s">
        <v>2973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3596</v>
      </c>
      <c r="L885" s="148" t="s">
        <v>4353</v>
      </c>
      <c r="M885" s="148" t="s">
        <v>4410</v>
      </c>
      <c r="N885" s="22" t="s">
        <v>2134</v>
      </c>
      <c r="O885" s="22"/>
      <c r="P885" s="248" t="s">
        <v>2973</v>
      </c>
      <c r="Q885" s="192"/>
      <c r="R885" s="1"/>
      <c r="S885" s="1" t="str">
        <f t="shared" si="114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13"/>
        <v>#VALUE!</v>
      </c>
    </row>
    <row r="886" spans="1:23">
      <c r="A886" s="16">
        <f t="shared" si="111"/>
        <v>886</v>
      </c>
      <c r="B886" s="15">
        <f t="shared" si="112"/>
        <v>862</v>
      </c>
      <c r="C886" s="145" t="s">
        <v>3583</v>
      </c>
      <c r="D886" s="145" t="s">
        <v>2974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3596</v>
      </c>
      <c r="L886" s="148" t="s">
        <v>4353</v>
      </c>
      <c r="M886" s="148" t="s">
        <v>4410</v>
      </c>
      <c r="N886" s="22" t="s">
        <v>2134</v>
      </c>
      <c r="O886" s="22"/>
      <c r="P886" s="248" t="s">
        <v>2974</v>
      </c>
      <c r="Q886" s="192"/>
      <c r="R886" s="1"/>
      <c r="S886" s="1" t="str">
        <f t="shared" si="114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13"/>
        <v>#VALUE!</v>
      </c>
    </row>
    <row r="887" spans="1:23">
      <c r="A887" s="16">
        <f t="shared" si="111"/>
        <v>887</v>
      </c>
      <c r="B887" s="15">
        <f t="shared" si="112"/>
        <v>863</v>
      </c>
      <c r="C887" s="145" t="s">
        <v>3583</v>
      </c>
      <c r="D887" s="145" t="s">
        <v>2975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3596</v>
      </c>
      <c r="L887" s="148" t="s">
        <v>4353</v>
      </c>
      <c r="M887" s="148" t="s">
        <v>4410</v>
      </c>
      <c r="N887" s="22" t="s">
        <v>2134</v>
      </c>
      <c r="O887" s="22"/>
      <c r="P887" s="248" t="s">
        <v>2975</v>
      </c>
      <c r="Q887" s="192"/>
      <c r="R887" s="1"/>
      <c r="S887" s="1" t="str">
        <f t="shared" si="114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13"/>
        <v>#VALUE!</v>
      </c>
    </row>
    <row r="888" spans="1:23">
      <c r="A888" s="16">
        <f t="shared" si="111"/>
        <v>888</v>
      </c>
      <c r="B888" s="15">
        <f t="shared" si="112"/>
        <v>864</v>
      </c>
      <c r="C888" s="145" t="s">
        <v>3583</v>
      </c>
      <c r="D888" s="145" t="s">
        <v>2976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3596</v>
      </c>
      <c r="L888" s="148" t="s">
        <v>4353</v>
      </c>
      <c r="M888" s="148" t="s">
        <v>4410</v>
      </c>
      <c r="N888" s="22" t="s">
        <v>2134</v>
      </c>
      <c r="O888" s="22"/>
      <c r="P888" s="248" t="s">
        <v>2976</v>
      </c>
      <c r="Q888" s="192"/>
      <c r="R888" s="1"/>
      <c r="S888" s="1" t="str">
        <f t="shared" si="114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13"/>
        <v>#VALUE!</v>
      </c>
    </row>
    <row r="889" spans="1:23">
      <c r="A889" s="16">
        <f t="shared" si="111"/>
        <v>889</v>
      </c>
      <c r="B889" s="15">
        <f t="shared" si="112"/>
        <v>865</v>
      </c>
      <c r="C889" s="145" t="s">
        <v>3583</v>
      </c>
      <c r="D889" s="145" t="s">
        <v>2977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3596</v>
      </c>
      <c r="L889" s="148" t="s">
        <v>4353</v>
      </c>
      <c r="M889" s="148" t="s">
        <v>4410</v>
      </c>
      <c r="N889" s="22" t="s">
        <v>2134</v>
      </c>
      <c r="O889" s="22"/>
      <c r="P889" s="248" t="s">
        <v>2977</v>
      </c>
      <c r="Q889" s="192"/>
      <c r="R889" s="1"/>
      <c r="S889" s="1" t="str">
        <f t="shared" si="114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13"/>
        <v>#VALUE!</v>
      </c>
    </row>
    <row r="890" spans="1:23">
      <c r="A890" s="16">
        <f t="shared" si="111"/>
        <v>890</v>
      </c>
      <c r="B890" s="15">
        <f t="shared" si="112"/>
        <v>866</v>
      </c>
      <c r="C890" s="145" t="s">
        <v>3583</v>
      </c>
      <c r="D890" s="145" t="s">
        <v>2978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3596</v>
      </c>
      <c r="L890" s="148" t="s">
        <v>4353</v>
      </c>
      <c r="M890" s="148" t="s">
        <v>4410</v>
      </c>
      <c r="N890" s="22" t="s">
        <v>2134</v>
      </c>
      <c r="O890" s="22"/>
      <c r="P890" s="248" t="s">
        <v>2978</v>
      </c>
      <c r="Q890" s="192"/>
      <c r="R890" s="1"/>
      <c r="S890" s="1" t="str">
        <f t="shared" si="114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13"/>
        <v>#VALUE!</v>
      </c>
    </row>
    <row r="891" spans="1:23">
      <c r="A891" s="16">
        <f t="shared" si="111"/>
        <v>891</v>
      </c>
      <c r="B891" s="15">
        <f t="shared" si="112"/>
        <v>867</v>
      </c>
      <c r="C891" s="145" t="s">
        <v>3583</v>
      </c>
      <c r="D891" s="145" t="s">
        <v>2979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3596</v>
      </c>
      <c r="L891" s="148" t="s">
        <v>4353</v>
      </c>
      <c r="M891" s="148" t="s">
        <v>4410</v>
      </c>
      <c r="N891" s="22" t="s">
        <v>2134</v>
      </c>
      <c r="O891" s="22"/>
      <c r="P891" s="248" t="s">
        <v>2979</v>
      </c>
      <c r="Q891" s="192"/>
      <c r="R891" s="1"/>
      <c r="S891" s="1" t="str">
        <f t="shared" si="114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13"/>
        <v>#VALUE!</v>
      </c>
    </row>
    <row r="892" spans="1:23">
      <c r="A892" s="16">
        <f t="shared" si="111"/>
        <v>892</v>
      </c>
      <c r="B892" s="15">
        <f t="shared" si="112"/>
        <v>868</v>
      </c>
      <c r="C892" s="145" t="s">
        <v>3582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3596</v>
      </c>
      <c r="L892" s="148" t="s">
        <v>4353</v>
      </c>
      <c r="M892" s="148" t="s">
        <v>4410</v>
      </c>
      <c r="N892" s="22" t="s">
        <v>2134</v>
      </c>
      <c r="O892" s="22"/>
      <c r="P892" s="248" t="s">
        <v>3147</v>
      </c>
      <c r="Q892" s="192"/>
      <c r="R892" s="1"/>
      <c r="S892" s="1" t="str">
        <f t="shared" si="114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13"/>
        <v>#VALUE!</v>
      </c>
    </row>
    <row r="893" spans="1:23">
      <c r="A893" s="16">
        <f t="shared" si="111"/>
        <v>893</v>
      </c>
      <c r="B893" s="15">
        <f t="shared" si="112"/>
        <v>869</v>
      </c>
      <c r="C893" s="145" t="s">
        <v>3582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3596</v>
      </c>
      <c r="L893" s="148" t="s">
        <v>4353</v>
      </c>
      <c r="M893" s="148" t="s">
        <v>4410</v>
      </c>
      <c r="N893" s="22" t="s">
        <v>2134</v>
      </c>
      <c r="O893" s="22"/>
      <c r="P893" s="248" t="s">
        <v>3148</v>
      </c>
      <c r="Q893" s="192"/>
      <c r="R893" s="1"/>
      <c r="S893" s="1" t="str">
        <f t="shared" si="114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13"/>
        <v>#VALUE!</v>
      </c>
    </row>
    <row r="894" spans="1:23">
      <c r="A894" s="16">
        <f t="shared" si="111"/>
        <v>894</v>
      </c>
      <c r="B894" s="15">
        <f t="shared" si="112"/>
        <v>870</v>
      </c>
      <c r="C894" s="145" t="s">
        <v>3582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3596</v>
      </c>
      <c r="L894" s="148" t="s">
        <v>4353</v>
      </c>
      <c r="M894" s="148" t="s">
        <v>4410</v>
      </c>
      <c r="N894" s="22" t="s">
        <v>2134</v>
      </c>
      <c r="O894" s="22"/>
      <c r="P894" s="248" t="s">
        <v>3149</v>
      </c>
      <c r="Q894" s="192"/>
      <c r="R894" s="1"/>
      <c r="S894" s="1" t="str">
        <f t="shared" si="114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13"/>
        <v>#VALUE!</v>
      </c>
    </row>
    <row r="895" spans="1:23">
      <c r="A895" s="16">
        <f t="shared" ref="A895:A958" si="115">IF(B895=INT(B895),ROW(),"")</f>
        <v>895</v>
      </c>
      <c r="B895" s="15">
        <f t="shared" si="112"/>
        <v>871</v>
      </c>
      <c r="C895" s="145" t="s">
        <v>3582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3596</v>
      </c>
      <c r="L895" s="148" t="s">
        <v>4353</v>
      </c>
      <c r="M895" s="148" t="s">
        <v>4410</v>
      </c>
      <c r="N895" s="22" t="s">
        <v>2134</v>
      </c>
      <c r="O895" s="22"/>
      <c r="P895" s="248" t="s">
        <v>3150</v>
      </c>
      <c r="Q895" s="192"/>
      <c r="R895" s="1"/>
      <c r="S895" s="1" t="str">
        <f t="shared" si="114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13"/>
        <v>#VALUE!</v>
      </c>
    </row>
    <row r="896" spans="1:23">
      <c r="A896" s="16">
        <f t="shared" si="115"/>
        <v>896</v>
      </c>
      <c r="B896" s="15">
        <f t="shared" si="112"/>
        <v>872</v>
      </c>
      <c r="C896" s="145" t="s">
        <v>3582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3596</v>
      </c>
      <c r="L896" s="148" t="s">
        <v>4353</v>
      </c>
      <c r="M896" s="148" t="s">
        <v>4410</v>
      </c>
      <c r="N896" s="22" t="s">
        <v>2134</v>
      </c>
      <c r="O896" s="22"/>
      <c r="P896" s="248" t="s">
        <v>3151</v>
      </c>
      <c r="Q896" s="192"/>
      <c r="R896" s="1"/>
      <c r="S896" s="1" t="str">
        <f t="shared" si="114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13"/>
        <v>#VALUE!</v>
      </c>
    </row>
    <row r="897" spans="1:23">
      <c r="A897" s="16">
        <f t="shared" si="115"/>
        <v>897</v>
      </c>
      <c r="B897" s="15">
        <f t="shared" si="112"/>
        <v>873</v>
      </c>
      <c r="C897" s="145" t="s">
        <v>3582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3596</v>
      </c>
      <c r="L897" s="148" t="s">
        <v>4353</v>
      </c>
      <c r="M897" s="148" t="s">
        <v>4410</v>
      </c>
      <c r="N897" s="22" t="s">
        <v>2134</v>
      </c>
      <c r="O897" s="22"/>
      <c r="P897" s="248" t="s">
        <v>3152</v>
      </c>
      <c r="Q897" s="192"/>
      <c r="R897" s="1"/>
      <c r="S897" s="1" t="str">
        <f t="shared" si="114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13"/>
        <v>#VALUE!</v>
      </c>
    </row>
    <row r="898" spans="1:23">
      <c r="A898" s="16">
        <f t="shared" si="115"/>
        <v>898</v>
      </c>
      <c r="B898" s="15">
        <f t="shared" si="112"/>
        <v>874</v>
      </c>
      <c r="C898" s="145" t="s">
        <v>3582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3596</v>
      </c>
      <c r="L898" s="148" t="s">
        <v>4353</v>
      </c>
      <c r="M898" s="148" t="s">
        <v>4410</v>
      </c>
      <c r="N898" s="22" t="s">
        <v>2134</v>
      </c>
      <c r="O898" s="22"/>
      <c r="P898" s="248" t="s">
        <v>3153</v>
      </c>
      <c r="Q898" s="192"/>
      <c r="R898" s="1"/>
      <c r="S898" s="1" t="str">
        <f t="shared" si="114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13"/>
        <v>#VALUE!</v>
      </c>
    </row>
    <row r="899" spans="1:23">
      <c r="A899" s="16">
        <f t="shared" si="115"/>
        <v>899</v>
      </c>
      <c r="B899" s="15">
        <f t="shared" si="112"/>
        <v>875</v>
      </c>
      <c r="C899" s="145" t="s">
        <v>3582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3596</v>
      </c>
      <c r="L899" s="148" t="s">
        <v>4353</v>
      </c>
      <c r="M899" s="148" t="s">
        <v>4410</v>
      </c>
      <c r="N899" s="22" t="s">
        <v>2134</v>
      </c>
      <c r="O899" s="22"/>
      <c r="P899" s="248" t="s">
        <v>3154</v>
      </c>
      <c r="Q899" s="192"/>
      <c r="R899" s="1"/>
      <c r="S899" s="1" t="str">
        <f t="shared" si="114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13"/>
        <v>#VALUE!</v>
      </c>
    </row>
    <row r="900" spans="1:23">
      <c r="A900" s="16">
        <f t="shared" si="115"/>
        <v>900</v>
      </c>
      <c r="B900" s="15">
        <f t="shared" ref="B900:B963" si="116">IF(AND(MID(C900,2,1)&lt;&gt;"/",MID(C900,1,1)="/"),INT(B899)+1,B899+0.01)</f>
        <v>876</v>
      </c>
      <c r="C900" s="145" t="s">
        <v>3582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3596</v>
      </c>
      <c r="L900" s="148" t="s">
        <v>4353</v>
      </c>
      <c r="M900" s="148" t="s">
        <v>4410</v>
      </c>
      <c r="N900" s="22" t="s">
        <v>2134</v>
      </c>
      <c r="O900" s="22"/>
      <c r="P900" s="248" t="s">
        <v>3155</v>
      </c>
      <c r="Q900" s="192"/>
      <c r="R900" s="1"/>
      <c r="S900" s="1" t="str">
        <f t="shared" si="114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13"/>
        <v>#VALUE!</v>
      </c>
    </row>
    <row r="901" spans="1:23">
      <c r="A901" s="16">
        <f t="shared" si="115"/>
        <v>901</v>
      </c>
      <c r="B901" s="15">
        <f t="shared" si="116"/>
        <v>877</v>
      </c>
      <c r="C901" s="145" t="s">
        <v>3582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3596</v>
      </c>
      <c r="L901" s="148" t="s">
        <v>4353</v>
      </c>
      <c r="M901" s="148" t="s">
        <v>4410</v>
      </c>
      <c r="N901" s="22" t="s">
        <v>2134</v>
      </c>
      <c r="O901" s="22"/>
      <c r="P901" s="248" t="s">
        <v>3156</v>
      </c>
      <c r="Q901" s="192"/>
      <c r="R901" s="1"/>
      <c r="S901" s="1" t="str">
        <f t="shared" si="114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17">SUBSTITUTE(IF(AND(T901="--",FIND("STD",E901),FIND("fn",C901)&gt;0,FIND("ITM_",P901),I901="CAT_FNCT"),E901,""),"""","")</f>
        <v>#VALUE!</v>
      </c>
    </row>
    <row r="902" spans="1:23">
      <c r="A902" s="16">
        <f t="shared" si="115"/>
        <v>902</v>
      </c>
      <c r="B902" s="15">
        <f t="shared" si="116"/>
        <v>878</v>
      </c>
      <c r="C902" s="145" t="s">
        <v>3582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3596</v>
      </c>
      <c r="L902" s="148" t="s">
        <v>4353</v>
      </c>
      <c r="M902" s="148" t="s">
        <v>4410</v>
      </c>
      <c r="N902" s="22" t="s">
        <v>2134</v>
      </c>
      <c r="O902" s="22"/>
      <c r="P902" s="248" t="s">
        <v>3157</v>
      </c>
      <c r="Q902" s="192"/>
      <c r="R902" s="1"/>
      <c r="S902" s="1" t="str">
        <f t="shared" si="114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17"/>
        <v>#VALUE!</v>
      </c>
    </row>
    <row r="903" spans="1:23">
      <c r="A903" s="16">
        <f t="shared" si="115"/>
        <v>903</v>
      </c>
      <c r="B903" s="15">
        <f t="shared" si="116"/>
        <v>879</v>
      </c>
      <c r="C903" s="145" t="s">
        <v>3582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3596</v>
      </c>
      <c r="L903" s="148" t="s">
        <v>4353</v>
      </c>
      <c r="M903" s="148" t="s">
        <v>4410</v>
      </c>
      <c r="N903" s="22" t="s">
        <v>2134</v>
      </c>
      <c r="O903" s="22"/>
      <c r="P903" s="248" t="s">
        <v>3158</v>
      </c>
      <c r="Q903" s="192"/>
      <c r="R903" s="1"/>
      <c r="S903" s="1" t="str">
        <f t="shared" si="114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17"/>
        <v>#VALUE!</v>
      </c>
    </row>
    <row r="904" spans="1:23">
      <c r="A904" s="16">
        <f t="shared" si="115"/>
        <v>904</v>
      </c>
      <c r="B904" s="15">
        <f t="shared" si="116"/>
        <v>880</v>
      </c>
      <c r="C904" s="145" t="s">
        <v>3583</v>
      </c>
      <c r="D904" s="145" t="s">
        <v>3159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3596</v>
      </c>
      <c r="L904" s="148" t="s">
        <v>4353</v>
      </c>
      <c r="M904" s="148" t="s">
        <v>4410</v>
      </c>
      <c r="N904" s="22" t="s">
        <v>2134</v>
      </c>
      <c r="O904" s="22"/>
      <c r="P904" s="248" t="s">
        <v>3159</v>
      </c>
      <c r="Q904" s="192"/>
      <c r="R904" s="1"/>
      <c r="S904" s="1" t="str">
        <f t="shared" si="114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17"/>
        <v>#VALUE!</v>
      </c>
    </row>
    <row r="905" spans="1:23">
      <c r="A905" s="16">
        <f t="shared" si="115"/>
        <v>905</v>
      </c>
      <c r="B905" s="15">
        <f t="shared" si="116"/>
        <v>881</v>
      </c>
      <c r="C905" s="145" t="s">
        <v>3583</v>
      </c>
      <c r="D905" s="145" t="s">
        <v>3160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3596</v>
      </c>
      <c r="L905" s="148" t="s">
        <v>4353</v>
      </c>
      <c r="M905" s="148" t="s">
        <v>4410</v>
      </c>
      <c r="N905" s="22" t="s">
        <v>2134</v>
      </c>
      <c r="O905" s="22"/>
      <c r="P905" s="248" t="s">
        <v>3160</v>
      </c>
      <c r="Q905" s="192"/>
      <c r="R905" s="1"/>
      <c r="S905" s="1" t="str">
        <f t="shared" si="114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17"/>
        <v>#VALUE!</v>
      </c>
    </row>
    <row r="906" spans="1:23">
      <c r="A906" s="16">
        <f t="shared" si="115"/>
        <v>906</v>
      </c>
      <c r="B906" s="15">
        <f t="shared" si="116"/>
        <v>882</v>
      </c>
      <c r="C906" s="145" t="s">
        <v>3582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3596</v>
      </c>
      <c r="L906" s="148" t="s">
        <v>4353</v>
      </c>
      <c r="M906" s="148" t="s">
        <v>4410</v>
      </c>
      <c r="N906" s="22" t="s">
        <v>2134</v>
      </c>
      <c r="O906" s="22"/>
      <c r="P906" s="248" t="s">
        <v>3161</v>
      </c>
      <c r="Q906" s="192"/>
      <c r="R906" s="1"/>
      <c r="S906" s="1" t="str">
        <f t="shared" si="114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17"/>
        <v>#VALUE!</v>
      </c>
    </row>
    <row r="907" spans="1:23">
      <c r="A907" s="16">
        <f t="shared" si="115"/>
        <v>907</v>
      </c>
      <c r="B907" s="15">
        <f t="shared" si="116"/>
        <v>883</v>
      </c>
      <c r="C907" s="145" t="s">
        <v>3583</v>
      </c>
      <c r="D907" s="145" t="s">
        <v>3162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3596</v>
      </c>
      <c r="L907" s="148" t="s">
        <v>4353</v>
      </c>
      <c r="M907" s="148" t="s">
        <v>4410</v>
      </c>
      <c r="N907" s="22" t="s">
        <v>2134</v>
      </c>
      <c r="O907" s="22"/>
      <c r="P907" s="248" t="s">
        <v>3162</v>
      </c>
      <c r="Q907" s="192"/>
      <c r="R907" s="1"/>
      <c r="S907" s="1" t="str">
        <f t="shared" si="114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17"/>
        <v>#VALUE!</v>
      </c>
    </row>
    <row r="908" spans="1:23">
      <c r="A908" s="16">
        <f t="shared" si="115"/>
        <v>908</v>
      </c>
      <c r="B908" s="15">
        <f t="shared" si="116"/>
        <v>884</v>
      </c>
      <c r="C908" s="145" t="s">
        <v>3582</v>
      </c>
      <c r="D908" s="145" t="s">
        <v>7</v>
      </c>
      <c r="E908" s="140" t="s">
        <v>499</v>
      </c>
      <c r="F908" s="140" t="s">
        <v>4577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3596</v>
      </c>
      <c r="L908" s="148" t="s">
        <v>4353</v>
      </c>
      <c r="M908" s="148" t="s">
        <v>4410</v>
      </c>
      <c r="N908" s="22" t="s">
        <v>2134</v>
      </c>
      <c r="O908" s="22"/>
      <c r="P908" s="248" t="s">
        <v>4527</v>
      </c>
      <c r="Q908" s="192"/>
      <c r="R908" s="1"/>
      <c r="S908" s="1" t="str">
        <f t="shared" si="114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17"/>
        <v>#VALUE!</v>
      </c>
    </row>
    <row r="909" spans="1:23">
      <c r="A909" s="16">
        <f t="shared" si="115"/>
        <v>909</v>
      </c>
      <c r="B909" s="15">
        <f t="shared" si="116"/>
        <v>885</v>
      </c>
      <c r="C909" s="145" t="s">
        <v>3583</v>
      </c>
      <c r="D909" s="145" t="s">
        <v>2980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3596</v>
      </c>
      <c r="L909" s="148" t="s">
        <v>4353</v>
      </c>
      <c r="M909" s="148" t="s">
        <v>4410</v>
      </c>
      <c r="N909" s="22" t="s">
        <v>2134</v>
      </c>
      <c r="O909" s="22"/>
      <c r="P909" s="248" t="s">
        <v>2980</v>
      </c>
      <c r="Q909" s="192"/>
      <c r="R909" s="1"/>
      <c r="S909" s="1" t="str">
        <f t="shared" si="114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17"/>
        <v>#VALUE!</v>
      </c>
    </row>
    <row r="910" spans="1:23">
      <c r="A910" s="16">
        <f t="shared" si="115"/>
        <v>910</v>
      </c>
      <c r="B910" s="15">
        <f t="shared" si="116"/>
        <v>886</v>
      </c>
      <c r="C910" s="145" t="s">
        <v>3583</v>
      </c>
      <c r="D910" s="145" t="s">
        <v>2981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3596</v>
      </c>
      <c r="L910" s="148" t="s">
        <v>4353</v>
      </c>
      <c r="M910" s="148" t="s">
        <v>4410</v>
      </c>
      <c r="N910" s="22" t="s">
        <v>2134</v>
      </c>
      <c r="O910" s="22"/>
      <c r="P910" s="248" t="s">
        <v>2981</v>
      </c>
      <c r="Q910" s="192"/>
      <c r="R910" s="1"/>
      <c r="S910" s="1" t="str">
        <f t="shared" si="114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17"/>
        <v>#VALUE!</v>
      </c>
    </row>
    <row r="911" spans="1:23">
      <c r="A911" s="16">
        <f t="shared" si="115"/>
        <v>911</v>
      </c>
      <c r="B911" s="15">
        <f t="shared" si="116"/>
        <v>887</v>
      </c>
      <c r="C911" s="145" t="s">
        <v>3582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3596</v>
      </c>
      <c r="L911" s="148" t="s">
        <v>4353</v>
      </c>
      <c r="M911" s="148" t="s">
        <v>4410</v>
      </c>
      <c r="N911" s="22" t="s">
        <v>2134</v>
      </c>
      <c r="O911" s="22"/>
      <c r="P911" s="248" t="s">
        <v>3163</v>
      </c>
      <c r="Q911" s="192"/>
      <c r="R911" s="1"/>
      <c r="S911" s="1" t="str">
        <f t="shared" si="114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17"/>
        <v>#VALUE!</v>
      </c>
    </row>
    <row r="912" spans="1:23">
      <c r="A912" s="16">
        <f t="shared" si="115"/>
        <v>912</v>
      </c>
      <c r="B912" s="15">
        <f t="shared" si="116"/>
        <v>888</v>
      </c>
      <c r="C912" s="145" t="s">
        <v>3583</v>
      </c>
      <c r="D912" s="145" t="s">
        <v>2982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3596</v>
      </c>
      <c r="L912" s="148" t="s">
        <v>4353</v>
      </c>
      <c r="M912" s="148" t="s">
        <v>4410</v>
      </c>
      <c r="N912" s="22" t="s">
        <v>2134</v>
      </c>
      <c r="O912" s="22"/>
      <c r="P912" s="248" t="s">
        <v>2982</v>
      </c>
      <c r="Q912" s="192"/>
      <c r="R912" s="1"/>
      <c r="S912" s="1" t="str">
        <f t="shared" si="114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17"/>
        <v>#VALUE!</v>
      </c>
    </row>
    <row r="913" spans="1:23">
      <c r="A913" s="16">
        <f t="shared" si="115"/>
        <v>913</v>
      </c>
      <c r="B913" s="15">
        <f t="shared" si="116"/>
        <v>889</v>
      </c>
      <c r="C913" s="145" t="s">
        <v>3582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3596</v>
      </c>
      <c r="L913" s="148" t="s">
        <v>4353</v>
      </c>
      <c r="M913" s="148" t="s">
        <v>4410</v>
      </c>
      <c r="N913" s="22" t="s">
        <v>2134</v>
      </c>
      <c r="O913" s="22"/>
      <c r="P913" s="248" t="s">
        <v>3164</v>
      </c>
      <c r="Q913" s="192"/>
      <c r="R913" s="1"/>
      <c r="S913" s="1" t="str">
        <f t="shared" si="114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17"/>
        <v>#VALUE!</v>
      </c>
    </row>
    <row r="914" spans="1:23">
      <c r="A914" s="16">
        <f t="shared" si="115"/>
        <v>914</v>
      </c>
      <c r="B914" s="15">
        <f t="shared" si="116"/>
        <v>890</v>
      </c>
      <c r="C914" s="145" t="s">
        <v>3582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3596</v>
      </c>
      <c r="L914" s="148" t="s">
        <v>4353</v>
      </c>
      <c r="M914" s="148" t="s">
        <v>4410</v>
      </c>
      <c r="N914" s="22" t="s">
        <v>2134</v>
      </c>
      <c r="O914" s="22"/>
      <c r="P914" s="248" t="s">
        <v>3165</v>
      </c>
      <c r="Q914" s="192"/>
      <c r="R914" s="1"/>
      <c r="S914" s="1" t="str">
        <f t="shared" si="114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17"/>
        <v>#VALUE!</v>
      </c>
    </row>
    <row r="915" spans="1:23">
      <c r="A915" s="16">
        <f t="shared" si="115"/>
        <v>915</v>
      </c>
      <c r="B915" s="15">
        <f t="shared" si="116"/>
        <v>891</v>
      </c>
      <c r="C915" s="145" t="s">
        <v>3583</v>
      </c>
      <c r="D915" s="145" t="s">
        <v>2983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3596</v>
      </c>
      <c r="L915" s="148" t="s">
        <v>4353</v>
      </c>
      <c r="M915" s="148" t="s">
        <v>4410</v>
      </c>
      <c r="N915" s="22" t="s">
        <v>2134</v>
      </c>
      <c r="O915" s="22"/>
      <c r="P915" s="248" t="s">
        <v>2983</v>
      </c>
      <c r="Q915" s="192"/>
      <c r="R915" s="1"/>
      <c r="S915" s="1" t="str">
        <f t="shared" si="114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17"/>
        <v>#VALUE!</v>
      </c>
    </row>
    <row r="916" spans="1:23">
      <c r="A916" s="16">
        <f t="shared" si="115"/>
        <v>916</v>
      </c>
      <c r="B916" s="15">
        <f t="shared" si="116"/>
        <v>892</v>
      </c>
      <c r="C916" s="145" t="s">
        <v>3583</v>
      </c>
      <c r="D916" s="145" t="s">
        <v>2984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3596</v>
      </c>
      <c r="L916" s="148" t="s">
        <v>4353</v>
      </c>
      <c r="M916" s="148" t="s">
        <v>4410</v>
      </c>
      <c r="N916" s="22" t="s">
        <v>2134</v>
      </c>
      <c r="O916" s="22"/>
      <c r="P916" s="248" t="s">
        <v>2984</v>
      </c>
      <c r="Q916" s="192"/>
      <c r="R916" s="1"/>
      <c r="S916" s="1" t="str">
        <f t="shared" si="114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17"/>
        <v>#VALUE!</v>
      </c>
    </row>
    <row r="917" spans="1:23">
      <c r="A917" s="16">
        <f t="shared" si="115"/>
        <v>917</v>
      </c>
      <c r="B917" s="15">
        <f t="shared" si="116"/>
        <v>893</v>
      </c>
      <c r="C917" s="145" t="s">
        <v>3583</v>
      </c>
      <c r="D917" s="145" t="s">
        <v>2985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3596</v>
      </c>
      <c r="L917" s="148" t="s">
        <v>4353</v>
      </c>
      <c r="M917" s="148" t="s">
        <v>4410</v>
      </c>
      <c r="N917" s="22" t="s">
        <v>2134</v>
      </c>
      <c r="O917" s="22"/>
      <c r="P917" s="248" t="s">
        <v>2985</v>
      </c>
      <c r="Q917" s="192"/>
      <c r="R917" s="1"/>
      <c r="S917" s="1" t="str">
        <f t="shared" si="114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17"/>
        <v>#VALUE!</v>
      </c>
    </row>
    <row r="918" spans="1:23">
      <c r="A918" s="16">
        <f t="shared" si="115"/>
        <v>918</v>
      </c>
      <c r="B918" s="15">
        <f t="shared" si="116"/>
        <v>894</v>
      </c>
      <c r="C918" s="145" t="s">
        <v>3583</v>
      </c>
      <c r="D918" s="145" t="s">
        <v>2986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3596</v>
      </c>
      <c r="L918" s="148" t="s">
        <v>4353</v>
      </c>
      <c r="M918" s="148" t="s">
        <v>4410</v>
      </c>
      <c r="N918" s="22" t="s">
        <v>2134</v>
      </c>
      <c r="O918" s="22"/>
      <c r="P918" s="248" t="s">
        <v>2986</v>
      </c>
      <c r="Q918" s="192"/>
      <c r="R918" s="1"/>
      <c r="S918" s="1" t="str">
        <f t="shared" si="114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17"/>
        <v>#VALUE!</v>
      </c>
    </row>
    <row r="919" spans="1:23">
      <c r="A919" s="16">
        <f t="shared" si="115"/>
        <v>919</v>
      </c>
      <c r="B919" s="15">
        <f t="shared" si="116"/>
        <v>895</v>
      </c>
      <c r="C919" s="145" t="s">
        <v>3583</v>
      </c>
      <c r="D919" s="145" t="s">
        <v>2987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3596</v>
      </c>
      <c r="L919" s="148" t="s">
        <v>4353</v>
      </c>
      <c r="M919" s="148" t="s">
        <v>4410</v>
      </c>
      <c r="N919" s="22" t="s">
        <v>2134</v>
      </c>
      <c r="O919" s="22"/>
      <c r="P919" s="248" t="s">
        <v>2987</v>
      </c>
      <c r="Q919" s="192"/>
      <c r="R919" s="1"/>
      <c r="S919" s="1" t="str">
        <f t="shared" si="114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17"/>
        <v>#VALUE!</v>
      </c>
    </row>
    <row r="920" spans="1:23">
      <c r="A920" s="16">
        <f t="shared" si="115"/>
        <v>920</v>
      </c>
      <c r="B920" s="15">
        <f t="shared" si="116"/>
        <v>896</v>
      </c>
      <c r="C920" s="145" t="s">
        <v>3583</v>
      </c>
      <c r="D920" s="145" t="s">
        <v>2988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3596</v>
      </c>
      <c r="L920" s="148" t="s">
        <v>4353</v>
      </c>
      <c r="M920" s="148" t="s">
        <v>4410</v>
      </c>
      <c r="N920" s="22" t="s">
        <v>2134</v>
      </c>
      <c r="O920" s="22"/>
      <c r="P920" s="248" t="s">
        <v>2988</v>
      </c>
      <c r="Q920" s="192"/>
      <c r="R920" s="1"/>
      <c r="S920" s="1" t="str">
        <f t="shared" si="114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17"/>
        <v>#VALUE!</v>
      </c>
    </row>
    <row r="921" spans="1:23">
      <c r="A921" s="16">
        <f t="shared" si="115"/>
        <v>921</v>
      </c>
      <c r="B921" s="15">
        <f t="shared" si="116"/>
        <v>897</v>
      </c>
      <c r="C921" s="145" t="s">
        <v>3582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3596</v>
      </c>
      <c r="L921" s="148" t="s">
        <v>4353</v>
      </c>
      <c r="M921" s="148" t="s">
        <v>4410</v>
      </c>
      <c r="N921" s="22" t="s">
        <v>2134</v>
      </c>
      <c r="O921" s="22"/>
      <c r="P921" s="248" t="s">
        <v>3166</v>
      </c>
      <c r="Q921" s="192"/>
      <c r="R921" s="1"/>
      <c r="S921" s="1" t="str">
        <f t="shared" si="114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17"/>
        <v>#VALUE!</v>
      </c>
    </row>
    <row r="922" spans="1:23">
      <c r="A922" s="16">
        <f t="shared" si="115"/>
        <v>922</v>
      </c>
      <c r="B922" s="15">
        <f t="shared" si="116"/>
        <v>898</v>
      </c>
      <c r="C922" s="145" t="s">
        <v>3583</v>
      </c>
      <c r="D922" s="145" t="s">
        <v>3167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3596</v>
      </c>
      <c r="L922" s="148" t="s">
        <v>4353</v>
      </c>
      <c r="M922" s="148" t="s">
        <v>4410</v>
      </c>
      <c r="N922" s="22" t="s">
        <v>2134</v>
      </c>
      <c r="O922" s="22"/>
      <c r="P922" s="248" t="s">
        <v>3167</v>
      </c>
      <c r="Q922" s="192"/>
      <c r="R922" s="1"/>
      <c r="S922" s="1" t="str">
        <f t="shared" si="114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17"/>
        <v>#VALUE!</v>
      </c>
    </row>
    <row r="923" spans="1:23">
      <c r="A923" s="16">
        <f t="shared" si="115"/>
        <v>923</v>
      </c>
      <c r="B923" s="15">
        <f t="shared" si="116"/>
        <v>899</v>
      </c>
      <c r="C923" s="145" t="s">
        <v>3582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3596</v>
      </c>
      <c r="L923" s="148" t="s">
        <v>4353</v>
      </c>
      <c r="M923" s="148" t="s">
        <v>4410</v>
      </c>
      <c r="N923" s="22" t="s">
        <v>2134</v>
      </c>
      <c r="O923" s="22"/>
      <c r="P923" s="248" t="s">
        <v>3168</v>
      </c>
      <c r="Q923" s="192"/>
      <c r="R923" s="1"/>
      <c r="S923" s="1" t="str">
        <f t="shared" si="114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17"/>
        <v>#VALUE!</v>
      </c>
    </row>
    <row r="924" spans="1:23">
      <c r="A924" s="16">
        <f t="shared" si="115"/>
        <v>924</v>
      </c>
      <c r="B924" s="15">
        <f t="shared" si="116"/>
        <v>900</v>
      </c>
      <c r="C924" s="145" t="s">
        <v>3582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3596</v>
      </c>
      <c r="L924" s="148" t="s">
        <v>4353</v>
      </c>
      <c r="M924" s="148" t="s">
        <v>4410</v>
      </c>
      <c r="N924" s="22" t="s">
        <v>2134</v>
      </c>
      <c r="O924" s="22"/>
      <c r="P924" s="248" t="s">
        <v>3169</v>
      </c>
      <c r="Q924" s="192"/>
      <c r="R924" s="1"/>
      <c r="S924" s="1" t="str">
        <f t="shared" si="114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17"/>
        <v>#VALUE!</v>
      </c>
    </row>
    <row r="925" spans="1:23">
      <c r="A925" s="16">
        <f t="shared" si="115"/>
        <v>925</v>
      </c>
      <c r="B925" s="15">
        <f t="shared" si="116"/>
        <v>901</v>
      </c>
      <c r="C925" s="145" t="s">
        <v>3582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3596</v>
      </c>
      <c r="L925" s="148" t="s">
        <v>4353</v>
      </c>
      <c r="M925" s="148" t="s">
        <v>4410</v>
      </c>
      <c r="N925" s="22" t="s">
        <v>2134</v>
      </c>
      <c r="O925" s="22"/>
      <c r="P925" s="248" t="s">
        <v>3170</v>
      </c>
      <c r="Q925" s="192"/>
      <c r="R925" s="1"/>
      <c r="S925" s="1" t="str">
        <f t="shared" si="114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17"/>
        <v>#VALUE!</v>
      </c>
    </row>
    <row r="926" spans="1:23">
      <c r="A926" s="16">
        <f t="shared" si="115"/>
        <v>926</v>
      </c>
      <c r="B926" s="15">
        <f t="shared" si="116"/>
        <v>902</v>
      </c>
      <c r="C926" s="145" t="s">
        <v>3582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3596</v>
      </c>
      <c r="L926" s="148" t="s">
        <v>4353</v>
      </c>
      <c r="M926" s="148" t="s">
        <v>4410</v>
      </c>
      <c r="N926" s="22" t="s">
        <v>2134</v>
      </c>
      <c r="O926" s="22"/>
      <c r="P926" s="248" t="s">
        <v>3171</v>
      </c>
      <c r="Q926" s="192"/>
      <c r="R926" s="1"/>
      <c r="S926" s="1" t="str">
        <f t="shared" si="114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17"/>
        <v>#VALUE!</v>
      </c>
    </row>
    <row r="927" spans="1:23">
      <c r="A927" s="16">
        <f t="shared" si="115"/>
        <v>927</v>
      </c>
      <c r="B927" s="15">
        <f t="shared" si="116"/>
        <v>903</v>
      </c>
      <c r="C927" s="145" t="s">
        <v>3582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3596</v>
      </c>
      <c r="L927" s="148" t="s">
        <v>4353</v>
      </c>
      <c r="M927" s="148" t="s">
        <v>4410</v>
      </c>
      <c r="N927" s="22" t="s">
        <v>2134</v>
      </c>
      <c r="O927" s="22"/>
      <c r="P927" s="248" t="s">
        <v>3172</v>
      </c>
      <c r="Q927" s="192"/>
      <c r="R927" s="1"/>
      <c r="S927" s="1" t="str">
        <f t="shared" si="114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17"/>
        <v>#VALUE!</v>
      </c>
    </row>
    <row r="928" spans="1:23">
      <c r="A928" s="16">
        <f t="shared" si="115"/>
        <v>928</v>
      </c>
      <c r="B928" s="15">
        <f t="shared" si="116"/>
        <v>904</v>
      </c>
      <c r="C928" s="145" t="s">
        <v>3582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3596</v>
      </c>
      <c r="L928" s="148" t="s">
        <v>4353</v>
      </c>
      <c r="M928" s="148" t="s">
        <v>4410</v>
      </c>
      <c r="N928" s="22" t="s">
        <v>2134</v>
      </c>
      <c r="O928" s="22"/>
      <c r="P928" s="248" t="s">
        <v>3173</v>
      </c>
      <c r="Q928" s="192"/>
      <c r="R928" s="1"/>
      <c r="S928" s="1" t="str">
        <f t="shared" si="114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17"/>
        <v>#VALUE!</v>
      </c>
    </row>
    <row r="929" spans="1:23">
      <c r="A929" s="16">
        <f t="shared" si="115"/>
        <v>929</v>
      </c>
      <c r="B929" s="15">
        <f t="shared" si="116"/>
        <v>905</v>
      </c>
      <c r="C929" s="145" t="s">
        <v>3582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3596</v>
      </c>
      <c r="L929" s="148" t="s">
        <v>4353</v>
      </c>
      <c r="M929" s="148" t="s">
        <v>4410</v>
      </c>
      <c r="N929" s="22" t="s">
        <v>2134</v>
      </c>
      <c r="O929" s="22"/>
      <c r="P929" s="248" t="s">
        <v>3174</v>
      </c>
      <c r="Q929" s="192"/>
      <c r="R929" s="1"/>
      <c r="S929" s="1" t="str">
        <f t="shared" si="114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17"/>
        <v>#VALUE!</v>
      </c>
    </row>
    <row r="930" spans="1:23">
      <c r="A930" s="16">
        <f t="shared" si="115"/>
        <v>930</v>
      </c>
      <c r="B930" s="15">
        <f t="shared" si="116"/>
        <v>906</v>
      </c>
      <c r="C930" s="145" t="s">
        <v>3582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3596</v>
      </c>
      <c r="L930" s="148" t="s">
        <v>4353</v>
      </c>
      <c r="M930" s="148" t="s">
        <v>4410</v>
      </c>
      <c r="N930" s="22" t="s">
        <v>2134</v>
      </c>
      <c r="O930" s="22"/>
      <c r="P930" s="248" t="s">
        <v>3175</v>
      </c>
      <c r="Q930" s="192"/>
      <c r="R930" s="1"/>
      <c r="S930" s="1" t="str">
        <f t="shared" si="114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17"/>
        <v>#VALUE!</v>
      </c>
    </row>
    <row r="931" spans="1:23">
      <c r="A931" s="16">
        <f t="shared" si="115"/>
        <v>931</v>
      </c>
      <c r="B931" s="15">
        <f t="shared" si="116"/>
        <v>907</v>
      </c>
      <c r="C931" s="145" t="s">
        <v>3582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3596</v>
      </c>
      <c r="L931" s="148" t="s">
        <v>4353</v>
      </c>
      <c r="M931" s="148" t="s">
        <v>4410</v>
      </c>
      <c r="N931" s="22" t="s">
        <v>2134</v>
      </c>
      <c r="O931" s="22"/>
      <c r="P931" s="248" t="s">
        <v>3176</v>
      </c>
      <c r="Q931" s="192"/>
      <c r="R931" s="1"/>
      <c r="S931" s="1" t="str">
        <f t="shared" si="114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17"/>
        <v>#VALUE!</v>
      </c>
    </row>
    <row r="932" spans="1:23">
      <c r="A932" s="16">
        <f t="shared" si="115"/>
        <v>932</v>
      </c>
      <c r="B932" s="15">
        <f t="shared" si="116"/>
        <v>908</v>
      </c>
      <c r="C932" s="145" t="s">
        <v>3583</v>
      </c>
      <c r="D932" s="145" t="s">
        <v>2989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3596</v>
      </c>
      <c r="L932" s="148" t="s">
        <v>4353</v>
      </c>
      <c r="M932" s="148" t="s">
        <v>4410</v>
      </c>
      <c r="N932" s="22" t="s">
        <v>2134</v>
      </c>
      <c r="O932" s="22"/>
      <c r="P932" s="248" t="s">
        <v>2989</v>
      </c>
      <c r="Q932" s="192"/>
      <c r="R932" s="1"/>
      <c r="S932" s="1" t="str">
        <f t="shared" si="114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17"/>
        <v>#VALUE!</v>
      </c>
    </row>
    <row r="933" spans="1:23">
      <c r="A933" s="16">
        <f t="shared" si="115"/>
        <v>933</v>
      </c>
      <c r="B933" s="15">
        <f t="shared" si="116"/>
        <v>909</v>
      </c>
      <c r="C933" s="145" t="s">
        <v>3582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3596</v>
      </c>
      <c r="L933" s="148" t="s">
        <v>4353</v>
      </c>
      <c r="M933" s="148" t="s">
        <v>4410</v>
      </c>
      <c r="N933" s="22" t="s">
        <v>2134</v>
      </c>
      <c r="O933" s="22"/>
      <c r="P933" s="248" t="s">
        <v>3177</v>
      </c>
      <c r="Q933" s="192"/>
      <c r="R933" s="1"/>
      <c r="S933" s="1" t="str">
        <f t="shared" si="114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17"/>
        <v>#VALUE!</v>
      </c>
    </row>
    <row r="934" spans="1:23">
      <c r="A934" s="16">
        <f t="shared" si="115"/>
        <v>934</v>
      </c>
      <c r="B934" s="15">
        <f t="shared" si="116"/>
        <v>910</v>
      </c>
      <c r="C934" s="145" t="s">
        <v>3582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3596</v>
      </c>
      <c r="L934" s="148" t="s">
        <v>4353</v>
      </c>
      <c r="M934" s="148" t="s">
        <v>4410</v>
      </c>
      <c r="N934" s="22" t="s">
        <v>2134</v>
      </c>
      <c r="O934" s="22"/>
      <c r="P934" s="248" t="s">
        <v>3178</v>
      </c>
      <c r="Q934" s="192"/>
      <c r="R934" s="1"/>
      <c r="S934" s="1" t="str">
        <f t="shared" si="114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17"/>
        <v>#VALUE!</v>
      </c>
    </row>
    <row r="935" spans="1:23">
      <c r="A935" s="16">
        <f t="shared" si="115"/>
        <v>935</v>
      </c>
      <c r="B935" s="15">
        <f t="shared" si="116"/>
        <v>911</v>
      </c>
      <c r="C935" s="145" t="s">
        <v>3582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3596</v>
      </c>
      <c r="L935" s="148" t="s">
        <v>4353</v>
      </c>
      <c r="M935" s="148" t="s">
        <v>4410</v>
      </c>
      <c r="N935" s="22" t="s">
        <v>2134</v>
      </c>
      <c r="O935" s="22"/>
      <c r="P935" s="248" t="s">
        <v>3179</v>
      </c>
      <c r="Q935" s="192"/>
      <c r="R935" s="1"/>
      <c r="S935" s="1" t="str">
        <f t="shared" ref="S935:S998" si="118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17"/>
        <v>#VALUE!</v>
      </c>
    </row>
    <row r="936" spans="1:23">
      <c r="A936" s="16">
        <f t="shared" si="115"/>
        <v>936</v>
      </c>
      <c r="B936" s="15">
        <f t="shared" si="116"/>
        <v>912</v>
      </c>
      <c r="C936" s="145" t="s">
        <v>3582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3596</v>
      </c>
      <c r="L936" s="148" t="s">
        <v>4353</v>
      </c>
      <c r="M936" s="148" t="s">
        <v>4410</v>
      </c>
      <c r="N936" s="22" t="s">
        <v>2134</v>
      </c>
      <c r="O936" s="22"/>
      <c r="P936" s="248" t="s">
        <v>3180</v>
      </c>
      <c r="Q936" s="192"/>
      <c r="R936" s="1"/>
      <c r="S936" s="1" t="str">
        <f t="shared" si="118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17"/>
        <v>#VALUE!</v>
      </c>
    </row>
    <row r="937" spans="1:23">
      <c r="A937" s="16">
        <f t="shared" si="115"/>
        <v>937</v>
      </c>
      <c r="B937" s="15">
        <f t="shared" si="116"/>
        <v>913</v>
      </c>
      <c r="C937" s="145" t="s">
        <v>3582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3596</v>
      </c>
      <c r="L937" s="148" t="s">
        <v>4353</v>
      </c>
      <c r="M937" s="148" t="s">
        <v>4410</v>
      </c>
      <c r="N937" s="22" t="s">
        <v>2134</v>
      </c>
      <c r="O937" s="22"/>
      <c r="P937" s="248" t="s">
        <v>3181</v>
      </c>
      <c r="Q937" s="192"/>
      <c r="R937" s="1"/>
      <c r="S937" s="1" t="str">
        <f t="shared" si="118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17"/>
        <v>#VALUE!</v>
      </c>
    </row>
    <row r="938" spans="1:23">
      <c r="A938" s="16">
        <f t="shared" si="115"/>
        <v>938</v>
      </c>
      <c r="B938" s="15">
        <f t="shared" si="116"/>
        <v>914</v>
      </c>
      <c r="C938" s="145" t="s">
        <v>3582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3596</v>
      </c>
      <c r="L938" s="148" t="s">
        <v>4353</v>
      </c>
      <c r="M938" s="148" t="s">
        <v>4410</v>
      </c>
      <c r="N938" s="22" t="s">
        <v>2134</v>
      </c>
      <c r="O938" s="22"/>
      <c r="P938" s="248" t="s">
        <v>3182</v>
      </c>
      <c r="Q938" s="192"/>
      <c r="R938" s="1"/>
      <c r="S938" s="1" t="str">
        <f t="shared" si="118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17"/>
        <v>#VALUE!</v>
      </c>
    </row>
    <row r="939" spans="1:23">
      <c r="A939" s="16">
        <f t="shared" si="115"/>
        <v>939</v>
      </c>
      <c r="B939" s="15">
        <f t="shared" si="116"/>
        <v>915</v>
      </c>
      <c r="C939" s="145" t="s">
        <v>3582</v>
      </c>
      <c r="D939" s="145" t="s">
        <v>7</v>
      </c>
      <c r="E939" s="140" t="s">
        <v>499</v>
      </c>
      <c r="F939" s="140" t="s">
        <v>4578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3596</v>
      </c>
      <c r="L939" s="148" t="s">
        <v>4353</v>
      </c>
      <c r="M939" s="148" t="s">
        <v>4410</v>
      </c>
      <c r="N939" s="22" t="s">
        <v>2134</v>
      </c>
      <c r="O939" s="22"/>
      <c r="P939" s="248" t="s">
        <v>4528</v>
      </c>
      <c r="Q939" s="192"/>
      <c r="R939" s="1"/>
      <c r="S939" s="1" t="str">
        <f t="shared" si="118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17"/>
        <v>#VALUE!</v>
      </c>
    </row>
    <row r="940" spans="1:23">
      <c r="A940" s="16">
        <f t="shared" si="115"/>
        <v>940</v>
      </c>
      <c r="B940" s="15">
        <f t="shared" si="116"/>
        <v>916</v>
      </c>
      <c r="C940" s="145" t="s">
        <v>3582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3596</v>
      </c>
      <c r="L940" s="148" t="s">
        <v>4353</v>
      </c>
      <c r="M940" s="148" t="s">
        <v>4410</v>
      </c>
      <c r="N940" s="22" t="s">
        <v>2134</v>
      </c>
      <c r="O940" s="22"/>
      <c r="P940" s="248" t="s">
        <v>3183</v>
      </c>
      <c r="Q940" s="192"/>
      <c r="R940" s="1"/>
      <c r="S940" s="1" t="str">
        <f t="shared" si="118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17"/>
        <v>#VALUE!</v>
      </c>
    </row>
    <row r="941" spans="1:23">
      <c r="A941" s="16">
        <f t="shared" si="115"/>
        <v>941</v>
      </c>
      <c r="B941" s="15">
        <f t="shared" si="116"/>
        <v>917</v>
      </c>
      <c r="C941" s="145" t="s">
        <v>3582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3596</v>
      </c>
      <c r="L941" s="148" t="s">
        <v>4353</v>
      </c>
      <c r="M941" s="148" t="s">
        <v>4410</v>
      </c>
      <c r="N941" s="22" t="s">
        <v>2134</v>
      </c>
      <c r="O941" s="22"/>
      <c r="P941" s="248" t="s">
        <v>3184</v>
      </c>
      <c r="Q941" s="192"/>
      <c r="R941" s="1"/>
      <c r="S941" s="1" t="str">
        <f t="shared" si="118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17"/>
        <v>#VALUE!</v>
      </c>
    </row>
    <row r="942" spans="1:23">
      <c r="A942" s="16">
        <f t="shared" si="115"/>
        <v>942</v>
      </c>
      <c r="B942" s="15">
        <f t="shared" si="116"/>
        <v>918</v>
      </c>
      <c r="C942" s="145" t="s">
        <v>3582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3596</v>
      </c>
      <c r="L942" s="148" t="s">
        <v>4353</v>
      </c>
      <c r="M942" s="148" t="s">
        <v>4410</v>
      </c>
      <c r="N942" s="22" t="s">
        <v>2134</v>
      </c>
      <c r="O942" s="22"/>
      <c r="P942" s="248" t="s">
        <v>3185</v>
      </c>
      <c r="Q942" s="192"/>
      <c r="R942" s="1"/>
      <c r="S942" s="1" t="str">
        <f t="shared" si="118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17"/>
        <v>#VALUE!</v>
      </c>
    </row>
    <row r="943" spans="1:23">
      <c r="A943" s="16">
        <f t="shared" si="115"/>
        <v>943</v>
      </c>
      <c r="B943" s="15">
        <f t="shared" si="116"/>
        <v>919</v>
      </c>
      <c r="C943" s="145" t="s">
        <v>3583</v>
      </c>
      <c r="D943" s="145" t="s">
        <v>2990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3596</v>
      </c>
      <c r="L943" s="148" t="s">
        <v>4353</v>
      </c>
      <c r="M943" s="148" t="s">
        <v>4410</v>
      </c>
      <c r="N943" s="22" t="s">
        <v>2134</v>
      </c>
      <c r="O943" s="22"/>
      <c r="P943" s="248" t="s">
        <v>2990</v>
      </c>
      <c r="Q943" s="192"/>
      <c r="R943" s="1"/>
      <c r="S943" s="1" t="str">
        <f t="shared" si="118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17"/>
        <v>#VALUE!</v>
      </c>
    </row>
    <row r="944" spans="1:23">
      <c r="A944" s="16">
        <f t="shared" si="115"/>
        <v>944</v>
      </c>
      <c r="B944" s="15">
        <f t="shared" si="116"/>
        <v>920</v>
      </c>
      <c r="C944" s="145" t="s">
        <v>3583</v>
      </c>
      <c r="D944" s="145" t="s">
        <v>2991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3596</v>
      </c>
      <c r="L944" s="148" t="s">
        <v>4353</v>
      </c>
      <c r="M944" s="148" t="s">
        <v>4410</v>
      </c>
      <c r="N944" s="22" t="s">
        <v>2134</v>
      </c>
      <c r="O944" s="22"/>
      <c r="P944" s="248" t="s">
        <v>2991</v>
      </c>
      <c r="Q944" s="192"/>
      <c r="R944" s="1"/>
      <c r="S944" s="1" t="str">
        <f t="shared" si="118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17"/>
        <v>#VALUE!</v>
      </c>
    </row>
    <row r="945" spans="1:23">
      <c r="A945" s="16">
        <f t="shared" si="115"/>
        <v>945</v>
      </c>
      <c r="B945" s="15">
        <f t="shared" si="116"/>
        <v>921</v>
      </c>
      <c r="C945" s="145" t="s">
        <v>3583</v>
      </c>
      <c r="D945" s="145" t="s">
        <v>2992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3596</v>
      </c>
      <c r="L945" s="148" t="s">
        <v>4353</v>
      </c>
      <c r="M945" s="148" t="s">
        <v>4410</v>
      </c>
      <c r="N945" s="22" t="s">
        <v>2134</v>
      </c>
      <c r="O945" s="22"/>
      <c r="P945" s="248" t="s">
        <v>2992</v>
      </c>
      <c r="Q945" s="192"/>
      <c r="R945" s="1"/>
      <c r="S945" s="1" t="str">
        <f t="shared" si="118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17"/>
        <v>#VALUE!</v>
      </c>
    </row>
    <row r="946" spans="1:23">
      <c r="A946" s="16">
        <f t="shared" si="115"/>
        <v>946</v>
      </c>
      <c r="B946" s="15">
        <f t="shared" si="116"/>
        <v>922</v>
      </c>
      <c r="C946" s="145" t="s">
        <v>3583</v>
      </c>
      <c r="D946" s="145" t="s">
        <v>2993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3596</v>
      </c>
      <c r="L946" s="148" t="s">
        <v>4353</v>
      </c>
      <c r="M946" s="148" t="s">
        <v>4410</v>
      </c>
      <c r="N946" s="22" t="s">
        <v>2134</v>
      </c>
      <c r="O946" s="22"/>
      <c r="P946" s="248" t="s">
        <v>2993</v>
      </c>
      <c r="Q946" s="192"/>
      <c r="R946" s="1"/>
      <c r="S946" s="1" t="str">
        <f t="shared" si="118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17"/>
        <v>#VALUE!</v>
      </c>
    </row>
    <row r="947" spans="1:23">
      <c r="A947" s="16">
        <f t="shared" si="115"/>
        <v>947</v>
      </c>
      <c r="B947" s="15">
        <f t="shared" si="116"/>
        <v>923</v>
      </c>
      <c r="C947" s="145" t="s">
        <v>3582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3596</v>
      </c>
      <c r="L947" s="148" t="s">
        <v>4353</v>
      </c>
      <c r="M947" s="148" t="s">
        <v>4410</v>
      </c>
      <c r="N947" s="22" t="s">
        <v>2134</v>
      </c>
      <c r="O947" s="22"/>
      <c r="P947" s="248" t="s">
        <v>3186</v>
      </c>
      <c r="Q947" s="192"/>
      <c r="R947" s="1"/>
      <c r="S947" s="1" t="str">
        <f t="shared" si="118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17"/>
        <v>#VALUE!</v>
      </c>
    </row>
    <row r="948" spans="1:23">
      <c r="A948" s="16">
        <f t="shared" si="115"/>
        <v>948</v>
      </c>
      <c r="B948" s="15">
        <f t="shared" si="116"/>
        <v>924</v>
      </c>
      <c r="C948" s="145" t="s">
        <v>3583</v>
      </c>
      <c r="D948" s="145" t="s">
        <v>2994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3596</v>
      </c>
      <c r="L948" s="148" t="s">
        <v>4353</v>
      </c>
      <c r="M948" s="148" t="s">
        <v>4410</v>
      </c>
      <c r="N948" s="22" t="s">
        <v>2134</v>
      </c>
      <c r="O948" s="22"/>
      <c r="P948" s="248" t="s">
        <v>2994</v>
      </c>
      <c r="Q948" s="192"/>
      <c r="R948" s="1"/>
      <c r="S948" s="1" t="str">
        <f t="shared" si="118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17"/>
        <v>#VALUE!</v>
      </c>
    </row>
    <row r="949" spans="1:23">
      <c r="A949" s="16">
        <f t="shared" si="115"/>
        <v>949</v>
      </c>
      <c r="B949" s="15">
        <f t="shared" si="116"/>
        <v>925</v>
      </c>
      <c r="C949" s="145" t="s">
        <v>3583</v>
      </c>
      <c r="D949" s="145" t="s">
        <v>2995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3596</v>
      </c>
      <c r="L949" s="148" t="s">
        <v>4353</v>
      </c>
      <c r="M949" s="148" t="s">
        <v>4410</v>
      </c>
      <c r="N949" s="22" t="s">
        <v>2134</v>
      </c>
      <c r="O949" s="22"/>
      <c r="P949" s="248" t="s">
        <v>2995</v>
      </c>
      <c r="Q949" s="192"/>
      <c r="R949" s="1"/>
      <c r="S949" s="1" t="str">
        <f t="shared" si="118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17"/>
        <v>#VALUE!</v>
      </c>
    </row>
    <row r="950" spans="1:23">
      <c r="A950" s="16">
        <f t="shared" si="115"/>
        <v>950</v>
      </c>
      <c r="B950" s="15">
        <f t="shared" si="116"/>
        <v>926</v>
      </c>
      <c r="C950" s="54" t="s">
        <v>3582</v>
      </c>
      <c r="D950" s="54" t="s">
        <v>7</v>
      </c>
      <c r="E950" s="55" t="str">
        <f t="shared" ref="E950" si="119">CHAR(34)&amp;IF(B950&lt;10,"000",IF(B950&lt;100,"00",IF(B950&lt;1000,"0","")))&amp;$B950&amp;CHAR(34)</f>
        <v>"0926"</v>
      </c>
      <c r="F950" s="55" t="str">
        <f t="shared" ref="F950" si="120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3596</v>
      </c>
      <c r="L950" s="11" t="s">
        <v>4353</v>
      </c>
      <c r="M950" s="22" t="s">
        <v>4410</v>
      </c>
      <c r="N950" s="22" t="s">
        <v>2134</v>
      </c>
      <c r="O950" s="11"/>
      <c r="P950" s="248" t="str">
        <f t="shared" ref="P950" si="121">"VAR_"&amp;IF(B950&lt;10,"000",IF(B950&lt;100,"00",IF(B950&lt;1000,"0","")))&amp;$B950</f>
        <v>VAR_0926</v>
      </c>
      <c r="Q950" s="192"/>
      <c r="R950" s="1"/>
      <c r="S950" s="1" t="str">
        <f t="shared" si="118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17"/>
        <v>#VALUE!</v>
      </c>
    </row>
    <row r="951" spans="1:23">
      <c r="A951" s="16">
        <f t="shared" si="115"/>
        <v>951</v>
      </c>
      <c r="B951" s="15">
        <f t="shared" si="116"/>
        <v>927</v>
      </c>
      <c r="C951" s="145" t="s">
        <v>3583</v>
      </c>
      <c r="D951" s="145" t="s">
        <v>2996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3596</v>
      </c>
      <c r="L951" s="148" t="s">
        <v>4353</v>
      </c>
      <c r="M951" s="148" t="s">
        <v>4410</v>
      </c>
      <c r="N951" s="22" t="s">
        <v>2134</v>
      </c>
      <c r="O951" s="22"/>
      <c r="P951" s="248" t="s">
        <v>2996</v>
      </c>
      <c r="Q951" s="192"/>
      <c r="R951" s="1"/>
      <c r="S951" s="1" t="str">
        <f t="shared" si="118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17"/>
        <v>#VALUE!</v>
      </c>
    </row>
    <row r="952" spans="1:23">
      <c r="A952" s="16">
        <f t="shared" si="115"/>
        <v>952</v>
      </c>
      <c r="B952" s="15">
        <f t="shared" si="116"/>
        <v>928</v>
      </c>
      <c r="C952" s="145" t="s">
        <v>3582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3596</v>
      </c>
      <c r="L952" s="148" t="s">
        <v>4353</v>
      </c>
      <c r="M952" s="148" t="s">
        <v>4410</v>
      </c>
      <c r="N952" s="22" t="s">
        <v>2134</v>
      </c>
      <c r="O952" s="22"/>
      <c r="P952" s="248" t="s">
        <v>3187</v>
      </c>
      <c r="Q952" s="192"/>
      <c r="R952" s="1"/>
      <c r="S952" s="1" t="str">
        <f t="shared" si="118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17"/>
        <v>#VALUE!</v>
      </c>
    </row>
    <row r="953" spans="1:23">
      <c r="A953" s="16">
        <f t="shared" si="115"/>
        <v>953</v>
      </c>
      <c r="B953" s="15">
        <f t="shared" si="116"/>
        <v>929</v>
      </c>
      <c r="C953" s="145" t="s">
        <v>3582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3596</v>
      </c>
      <c r="L953" s="148" t="s">
        <v>4353</v>
      </c>
      <c r="M953" s="148" t="s">
        <v>4410</v>
      </c>
      <c r="N953" s="22" t="s">
        <v>2134</v>
      </c>
      <c r="O953" s="22"/>
      <c r="P953" s="248" t="s">
        <v>3188</v>
      </c>
      <c r="Q953" s="192"/>
      <c r="R953" s="1"/>
      <c r="S953" s="1" t="str">
        <f t="shared" si="118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17"/>
        <v>#VALUE!</v>
      </c>
    </row>
    <row r="954" spans="1:23">
      <c r="A954" s="16">
        <f t="shared" si="115"/>
        <v>954</v>
      </c>
      <c r="B954" s="15">
        <f t="shared" si="116"/>
        <v>930</v>
      </c>
      <c r="C954" s="145" t="s">
        <v>3582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3596</v>
      </c>
      <c r="L954" s="148" t="s">
        <v>4353</v>
      </c>
      <c r="M954" s="148" t="s">
        <v>4410</v>
      </c>
      <c r="N954" s="22" t="s">
        <v>2134</v>
      </c>
      <c r="O954" s="22"/>
      <c r="P954" s="248" t="s">
        <v>3189</v>
      </c>
      <c r="Q954" s="192"/>
      <c r="R954" s="1"/>
      <c r="S954" s="1" t="str">
        <f t="shared" si="118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17"/>
        <v>#VALUE!</v>
      </c>
    </row>
    <row r="955" spans="1:23">
      <c r="A955" s="16">
        <f t="shared" si="115"/>
        <v>955</v>
      </c>
      <c r="B955" s="15">
        <f t="shared" si="116"/>
        <v>931</v>
      </c>
      <c r="C955" s="145" t="s">
        <v>3582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3596</v>
      </c>
      <c r="L955" s="148" t="s">
        <v>4353</v>
      </c>
      <c r="M955" s="148" t="s">
        <v>4410</v>
      </c>
      <c r="N955" s="22" t="s">
        <v>2134</v>
      </c>
      <c r="O955" s="22"/>
      <c r="P955" s="248" t="s">
        <v>3190</v>
      </c>
      <c r="Q955" s="192"/>
      <c r="R955" s="1"/>
      <c r="S955" s="1" t="str">
        <f t="shared" si="118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17"/>
        <v>#VALUE!</v>
      </c>
    </row>
    <row r="956" spans="1:23">
      <c r="A956" s="16">
        <f t="shared" si="115"/>
        <v>956</v>
      </c>
      <c r="B956" s="15">
        <f t="shared" si="116"/>
        <v>932</v>
      </c>
      <c r="C956" s="145" t="s">
        <v>3583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3596</v>
      </c>
      <c r="L956" s="148" t="s">
        <v>4353</v>
      </c>
      <c r="M956" s="148" t="s">
        <v>4410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18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17"/>
        <v>#VALUE!</v>
      </c>
    </row>
    <row r="957" spans="1:23">
      <c r="A957" s="16">
        <f t="shared" si="115"/>
        <v>957</v>
      </c>
      <c r="B957" s="15">
        <f t="shared" si="116"/>
        <v>933</v>
      </c>
      <c r="C957" s="145" t="s">
        <v>3583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3596</v>
      </c>
      <c r="L957" s="148" t="s">
        <v>4353</v>
      </c>
      <c r="M957" s="148" t="s">
        <v>4410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18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17"/>
        <v>#VALUE!</v>
      </c>
    </row>
    <row r="958" spans="1:23">
      <c r="A958" s="16">
        <f t="shared" si="115"/>
        <v>958</v>
      </c>
      <c r="B958" s="15">
        <f t="shared" si="116"/>
        <v>934</v>
      </c>
      <c r="C958" s="145" t="s">
        <v>3582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3596</v>
      </c>
      <c r="L958" s="148" t="s">
        <v>4353</v>
      </c>
      <c r="M958" s="148" t="s">
        <v>4410</v>
      </c>
      <c r="N958" s="22" t="s">
        <v>2134</v>
      </c>
      <c r="O958" s="22"/>
      <c r="P958" s="248" t="s">
        <v>3191</v>
      </c>
      <c r="Q958" s="192"/>
      <c r="R958" s="1"/>
      <c r="S958" s="1" t="str">
        <f t="shared" si="118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17"/>
        <v>#VALUE!</v>
      </c>
    </row>
    <row r="959" spans="1:23">
      <c r="A959" s="16">
        <f t="shared" ref="A959:A1022" si="122">IF(B959=INT(B959),ROW(),"")</f>
        <v>959</v>
      </c>
      <c r="B959" s="15">
        <f t="shared" si="116"/>
        <v>935</v>
      </c>
      <c r="C959" s="145" t="s">
        <v>3582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3596</v>
      </c>
      <c r="L959" s="148" t="s">
        <v>4353</v>
      </c>
      <c r="M959" s="148" t="s">
        <v>4410</v>
      </c>
      <c r="N959" s="22" t="s">
        <v>2134</v>
      </c>
      <c r="O959" s="22"/>
      <c r="P959" s="248" t="s">
        <v>3192</v>
      </c>
      <c r="Q959" s="192"/>
      <c r="R959" s="1"/>
      <c r="S959" s="1" t="str">
        <f t="shared" si="118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17"/>
        <v>#VALUE!</v>
      </c>
    </row>
    <row r="960" spans="1:23">
      <c r="A960" s="16">
        <f t="shared" si="122"/>
        <v>960</v>
      </c>
      <c r="B960" s="15">
        <f t="shared" si="116"/>
        <v>936</v>
      </c>
      <c r="C960" s="145" t="s">
        <v>3583</v>
      </c>
      <c r="D960" s="145" t="s">
        <v>2997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3596</v>
      </c>
      <c r="L960" s="148" t="s">
        <v>4353</v>
      </c>
      <c r="M960" s="148" t="s">
        <v>4410</v>
      </c>
      <c r="N960" s="22" t="s">
        <v>2134</v>
      </c>
      <c r="O960" s="22"/>
      <c r="P960" s="248" t="s">
        <v>2997</v>
      </c>
      <c r="Q960" s="192"/>
      <c r="R960" s="1"/>
      <c r="S960" s="1" t="str">
        <f t="shared" si="118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17"/>
        <v>#VALUE!</v>
      </c>
    </row>
    <row r="961" spans="1:23">
      <c r="A961" s="16">
        <f t="shared" si="122"/>
        <v>961</v>
      </c>
      <c r="B961" s="15">
        <f t="shared" si="116"/>
        <v>937</v>
      </c>
      <c r="C961" s="145" t="s">
        <v>3582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3596</v>
      </c>
      <c r="L961" s="148" t="s">
        <v>4353</v>
      </c>
      <c r="M961" s="148" t="s">
        <v>4410</v>
      </c>
      <c r="N961" s="22" t="s">
        <v>2134</v>
      </c>
      <c r="O961" s="22"/>
      <c r="P961" s="248" t="s">
        <v>3193</v>
      </c>
      <c r="Q961" s="192"/>
      <c r="R961" s="1"/>
      <c r="S961" s="1" t="str">
        <f t="shared" si="118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17"/>
        <v>#VALUE!</v>
      </c>
    </row>
    <row r="962" spans="1:23">
      <c r="A962" s="16">
        <f t="shared" si="122"/>
        <v>962</v>
      </c>
      <c r="B962" s="15">
        <f t="shared" si="116"/>
        <v>938</v>
      </c>
      <c r="C962" s="145" t="s">
        <v>3582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3596</v>
      </c>
      <c r="L962" s="148" t="s">
        <v>4353</v>
      </c>
      <c r="M962" s="148" t="s">
        <v>4410</v>
      </c>
      <c r="N962" s="22" t="s">
        <v>2134</v>
      </c>
      <c r="O962" s="22"/>
      <c r="P962" s="248" t="s">
        <v>3194</v>
      </c>
      <c r="Q962" s="192"/>
      <c r="R962" s="1"/>
      <c r="S962" s="1" t="str">
        <f t="shared" si="118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17"/>
        <v>#VALUE!</v>
      </c>
    </row>
    <row r="963" spans="1:23">
      <c r="A963" s="16">
        <f t="shared" si="122"/>
        <v>963</v>
      </c>
      <c r="B963" s="15">
        <f t="shared" si="116"/>
        <v>939</v>
      </c>
      <c r="C963" s="145" t="s">
        <v>3582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3596</v>
      </c>
      <c r="L963" s="148" t="s">
        <v>4353</v>
      </c>
      <c r="M963" s="148" t="s">
        <v>4410</v>
      </c>
      <c r="N963" s="22" t="s">
        <v>2134</v>
      </c>
      <c r="O963" s="22"/>
      <c r="P963" s="248" t="s">
        <v>3195</v>
      </c>
      <c r="Q963" s="192"/>
      <c r="R963" s="1"/>
      <c r="S963" s="1" t="str">
        <f t="shared" si="118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17"/>
        <v>#VALUE!</v>
      </c>
    </row>
    <row r="964" spans="1:23">
      <c r="A964" s="16">
        <f t="shared" si="122"/>
        <v>964</v>
      </c>
      <c r="B964" s="15">
        <f t="shared" ref="B964:B1027" si="123">IF(AND(MID(C964,2,1)&lt;&gt;"/",MID(C964,1,1)="/"),INT(B963)+1,B963+0.01)</f>
        <v>940</v>
      </c>
      <c r="C964" s="145" t="s">
        <v>3582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3596</v>
      </c>
      <c r="L964" s="148" t="s">
        <v>4353</v>
      </c>
      <c r="M964" s="148" t="s">
        <v>4410</v>
      </c>
      <c r="N964" s="22" t="s">
        <v>2134</v>
      </c>
      <c r="O964" s="22"/>
      <c r="P964" s="248" t="s">
        <v>3196</v>
      </c>
      <c r="Q964" s="192"/>
      <c r="R964" s="1"/>
      <c r="S964" s="1" t="str">
        <f t="shared" si="118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17"/>
        <v>#VALUE!</v>
      </c>
    </row>
    <row r="965" spans="1:23">
      <c r="A965" s="16">
        <f t="shared" si="122"/>
        <v>965</v>
      </c>
      <c r="B965" s="15">
        <f t="shared" si="123"/>
        <v>941</v>
      </c>
      <c r="C965" s="145" t="s">
        <v>3583</v>
      </c>
      <c r="D965" s="145" t="s">
        <v>4355</v>
      </c>
      <c r="E965" s="140" t="s">
        <v>499</v>
      </c>
      <c r="F965" s="140" t="s">
        <v>4361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3596</v>
      </c>
      <c r="L965" s="148" t="s">
        <v>4353</v>
      </c>
      <c r="M965" s="148" t="s">
        <v>4410</v>
      </c>
      <c r="N965" s="22" t="s">
        <v>2134</v>
      </c>
      <c r="O965" s="22"/>
      <c r="P965" s="248" t="s">
        <v>4355</v>
      </c>
      <c r="Q965" s="192"/>
      <c r="R965" s="1"/>
      <c r="S965" s="1" t="str">
        <f t="shared" si="118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24">SUBSTITUTE(IF(AND(T965="--",FIND("STD",E965),FIND("fn",C965)&gt;0,FIND("ITM_",P965),I965="CAT_FNCT"),E965,""),"""","")</f>
        <v>#VALUE!</v>
      </c>
    </row>
    <row r="966" spans="1:23">
      <c r="A966" s="16">
        <f t="shared" si="122"/>
        <v>966</v>
      </c>
      <c r="B966" s="15">
        <f t="shared" si="123"/>
        <v>942</v>
      </c>
      <c r="C966" s="145" t="s">
        <v>3582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3596</v>
      </c>
      <c r="L966" s="148" t="s">
        <v>4353</v>
      </c>
      <c r="M966" s="148" t="s">
        <v>4410</v>
      </c>
      <c r="N966" s="22" t="s">
        <v>2134</v>
      </c>
      <c r="O966" s="22"/>
      <c r="P966" s="248" t="s">
        <v>3197</v>
      </c>
      <c r="Q966" s="192"/>
      <c r="R966" s="1"/>
      <c r="S966" s="1" t="str">
        <f t="shared" si="118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24"/>
        <v>#VALUE!</v>
      </c>
    </row>
    <row r="967" spans="1:23">
      <c r="A967" s="16">
        <f t="shared" si="122"/>
        <v>967</v>
      </c>
      <c r="B967" s="15">
        <f t="shared" si="123"/>
        <v>943</v>
      </c>
      <c r="C967" s="145" t="s">
        <v>3583</v>
      </c>
      <c r="D967" s="145" t="s">
        <v>2998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3596</v>
      </c>
      <c r="L967" s="148" t="s">
        <v>4353</v>
      </c>
      <c r="M967" s="148" t="s">
        <v>4410</v>
      </c>
      <c r="N967" s="22" t="s">
        <v>2134</v>
      </c>
      <c r="O967" s="22"/>
      <c r="P967" s="248" t="s">
        <v>2998</v>
      </c>
      <c r="Q967" s="192"/>
      <c r="R967" s="1"/>
      <c r="S967" s="1" t="str">
        <f t="shared" si="118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24"/>
        <v>#VALUE!</v>
      </c>
    </row>
    <row r="968" spans="1:23">
      <c r="A968" s="16">
        <f t="shared" si="122"/>
        <v>968</v>
      </c>
      <c r="B968" s="15">
        <f t="shared" si="123"/>
        <v>944</v>
      </c>
      <c r="C968" s="145" t="s">
        <v>3583</v>
      </c>
      <c r="D968" s="145" t="s">
        <v>2999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3596</v>
      </c>
      <c r="L968" s="148" t="s">
        <v>4353</v>
      </c>
      <c r="M968" s="148" t="s">
        <v>4410</v>
      </c>
      <c r="N968" s="22" t="s">
        <v>2134</v>
      </c>
      <c r="O968" s="22"/>
      <c r="P968" s="248" t="s">
        <v>2999</v>
      </c>
      <c r="Q968" s="192"/>
      <c r="R968" s="1"/>
      <c r="S968" s="1" t="str">
        <f t="shared" si="118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24"/>
        <v>#VALUE!</v>
      </c>
    </row>
    <row r="969" spans="1:23">
      <c r="A969" s="16">
        <f t="shared" si="122"/>
        <v>969</v>
      </c>
      <c r="B969" s="15">
        <f t="shared" si="123"/>
        <v>945</v>
      </c>
      <c r="C969" s="145" t="s">
        <v>3583</v>
      </c>
      <c r="D969" s="145" t="s">
        <v>3000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3596</v>
      </c>
      <c r="L969" s="148" t="s">
        <v>4353</v>
      </c>
      <c r="M969" s="148" t="s">
        <v>4410</v>
      </c>
      <c r="N969" s="22" t="s">
        <v>2134</v>
      </c>
      <c r="O969" s="11"/>
      <c r="P969" s="248" t="s">
        <v>3000</v>
      </c>
      <c r="Q969" s="192"/>
      <c r="R969" s="1"/>
      <c r="S969" s="1" t="str">
        <f t="shared" si="118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24"/>
        <v>#VALUE!</v>
      </c>
    </row>
    <row r="970" spans="1:23">
      <c r="A970" s="16">
        <f t="shared" si="122"/>
        <v>970</v>
      </c>
      <c r="B970" s="15">
        <f t="shared" si="123"/>
        <v>946</v>
      </c>
      <c r="C970" s="145" t="s">
        <v>3583</v>
      </c>
      <c r="D970" s="145" t="s">
        <v>3001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3596</v>
      </c>
      <c r="L970" s="148" t="s">
        <v>4353</v>
      </c>
      <c r="M970" s="148" t="s">
        <v>4410</v>
      </c>
      <c r="N970" s="22" t="s">
        <v>2134</v>
      </c>
      <c r="O970" s="22"/>
      <c r="P970" s="248" t="s">
        <v>3001</v>
      </c>
      <c r="Q970" s="192"/>
      <c r="R970" s="1"/>
      <c r="S970" s="1" t="str">
        <f t="shared" si="118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24"/>
        <v>#VALUE!</v>
      </c>
    </row>
    <row r="971" spans="1:23">
      <c r="A971" s="16">
        <f t="shared" si="122"/>
        <v>971</v>
      </c>
      <c r="B971" s="15">
        <f t="shared" si="123"/>
        <v>947</v>
      </c>
      <c r="C971" s="145" t="s">
        <v>3583</v>
      </c>
      <c r="D971" s="145" t="s">
        <v>3002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3596</v>
      </c>
      <c r="L971" s="148" t="s">
        <v>4353</v>
      </c>
      <c r="M971" s="148" t="s">
        <v>4410</v>
      </c>
      <c r="N971" s="22" t="s">
        <v>2134</v>
      </c>
      <c r="O971" s="22"/>
      <c r="P971" s="248" t="s">
        <v>3002</v>
      </c>
      <c r="Q971" s="192"/>
      <c r="R971" s="1"/>
      <c r="S971" s="1" t="str">
        <f t="shared" si="118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24"/>
        <v>#VALUE!</v>
      </c>
    </row>
    <row r="972" spans="1:23">
      <c r="A972" s="16">
        <f t="shared" si="122"/>
        <v>972</v>
      </c>
      <c r="B972" s="15">
        <f t="shared" si="123"/>
        <v>948</v>
      </c>
      <c r="C972" s="145" t="s">
        <v>3582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3596</v>
      </c>
      <c r="L972" s="148" t="s">
        <v>4353</v>
      </c>
      <c r="M972" s="148" t="s">
        <v>4410</v>
      </c>
      <c r="N972" s="22" t="s">
        <v>2134</v>
      </c>
      <c r="O972" s="22"/>
      <c r="P972" s="248" t="s">
        <v>3198</v>
      </c>
      <c r="Q972" s="192"/>
      <c r="R972" s="1"/>
      <c r="S972" s="1" t="str">
        <f t="shared" si="118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24"/>
        <v>#VALUE!</v>
      </c>
    </row>
    <row r="973" spans="1:23">
      <c r="A973" s="16">
        <f t="shared" si="122"/>
        <v>973</v>
      </c>
      <c r="B973" s="15">
        <f t="shared" si="123"/>
        <v>949</v>
      </c>
      <c r="C973" s="145" t="s">
        <v>3583</v>
      </c>
      <c r="D973" s="145" t="s">
        <v>3003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3596</v>
      </c>
      <c r="L973" s="148" t="s">
        <v>4353</v>
      </c>
      <c r="M973" s="148" t="s">
        <v>4410</v>
      </c>
      <c r="N973" s="22" t="s">
        <v>2134</v>
      </c>
      <c r="O973" s="22"/>
      <c r="P973" s="248" t="s">
        <v>3003</v>
      </c>
      <c r="Q973" s="192"/>
      <c r="R973" s="1"/>
      <c r="S973" s="1" t="str">
        <f t="shared" si="118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24"/>
        <v>#VALUE!</v>
      </c>
    </row>
    <row r="974" spans="1:23">
      <c r="A974" s="16">
        <f t="shared" si="122"/>
        <v>974</v>
      </c>
      <c r="B974" s="15">
        <f t="shared" si="123"/>
        <v>950</v>
      </c>
      <c r="C974" s="145" t="s">
        <v>3583</v>
      </c>
      <c r="D974" s="145" t="s">
        <v>3004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3596</v>
      </c>
      <c r="L974" s="148" t="s">
        <v>4353</v>
      </c>
      <c r="M974" s="148" t="s">
        <v>4410</v>
      </c>
      <c r="N974" s="22" t="s">
        <v>2134</v>
      </c>
      <c r="O974" s="22"/>
      <c r="P974" s="248" t="s">
        <v>3004</v>
      </c>
      <c r="Q974" s="192"/>
      <c r="R974" s="1"/>
      <c r="S974" s="1" t="str">
        <f t="shared" si="118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24"/>
        <v>#VALUE!</v>
      </c>
    </row>
    <row r="975" spans="1:23">
      <c r="A975" s="16">
        <f t="shared" si="122"/>
        <v>975</v>
      </c>
      <c r="B975" s="15">
        <f t="shared" si="123"/>
        <v>951</v>
      </c>
      <c r="C975" s="145" t="s">
        <v>3582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3596</v>
      </c>
      <c r="L975" s="148" t="s">
        <v>4353</v>
      </c>
      <c r="M975" s="148" t="s">
        <v>4410</v>
      </c>
      <c r="N975" s="22" t="s">
        <v>2134</v>
      </c>
      <c r="O975" s="22"/>
      <c r="P975" s="248" t="s">
        <v>3199</v>
      </c>
      <c r="Q975" s="192"/>
      <c r="R975" s="1"/>
      <c r="S975" s="1" t="str">
        <f t="shared" si="118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24"/>
        <v>#VALUE!</v>
      </c>
    </row>
    <row r="976" spans="1:23">
      <c r="A976" s="16">
        <f t="shared" si="122"/>
        <v>976</v>
      </c>
      <c r="B976" s="15">
        <f t="shared" si="123"/>
        <v>952</v>
      </c>
      <c r="C976" s="145" t="s">
        <v>3582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3596</v>
      </c>
      <c r="L976" s="148" t="s">
        <v>4353</v>
      </c>
      <c r="M976" s="148" t="s">
        <v>4410</v>
      </c>
      <c r="N976" s="22" t="s">
        <v>2134</v>
      </c>
      <c r="O976" s="22"/>
      <c r="P976" s="248" t="s">
        <v>3200</v>
      </c>
      <c r="Q976" s="192"/>
      <c r="R976" s="1"/>
      <c r="S976" s="1" t="str">
        <f t="shared" si="118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24"/>
        <v>#VALUE!</v>
      </c>
    </row>
    <row r="977" spans="1:23">
      <c r="A977" s="16">
        <f t="shared" si="122"/>
        <v>977</v>
      </c>
      <c r="B977" s="15">
        <f t="shared" si="123"/>
        <v>953</v>
      </c>
      <c r="C977" s="145" t="s">
        <v>3583</v>
      </c>
      <c r="D977" s="145" t="s">
        <v>3005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3596</v>
      </c>
      <c r="L977" s="148" t="s">
        <v>4353</v>
      </c>
      <c r="M977" s="148" t="s">
        <v>4410</v>
      </c>
      <c r="N977" s="22" t="s">
        <v>2134</v>
      </c>
      <c r="O977" s="22"/>
      <c r="P977" s="248" t="s">
        <v>3005</v>
      </c>
      <c r="Q977" s="192"/>
      <c r="R977" s="1"/>
      <c r="S977" s="1" t="str">
        <f t="shared" si="118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24"/>
        <v>#VALUE!</v>
      </c>
    </row>
    <row r="978" spans="1:23">
      <c r="A978" s="16">
        <f t="shared" si="122"/>
        <v>978</v>
      </c>
      <c r="B978" s="15">
        <f t="shared" si="123"/>
        <v>954</v>
      </c>
      <c r="C978" s="145" t="s">
        <v>3582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3596</v>
      </c>
      <c r="L978" s="148" t="s">
        <v>4353</v>
      </c>
      <c r="M978" s="148" t="s">
        <v>4410</v>
      </c>
      <c r="N978" s="22" t="s">
        <v>2134</v>
      </c>
      <c r="O978" s="22"/>
      <c r="P978" s="248" t="s">
        <v>3201</v>
      </c>
      <c r="Q978" s="192"/>
      <c r="R978" s="1"/>
      <c r="S978" s="1" t="str">
        <f t="shared" si="118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24"/>
        <v>#VALUE!</v>
      </c>
    </row>
    <row r="979" spans="1:23">
      <c r="A979" s="16">
        <f t="shared" si="122"/>
        <v>979</v>
      </c>
      <c r="B979" s="15">
        <f t="shared" si="123"/>
        <v>955</v>
      </c>
      <c r="C979" s="145" t="s">
        <v>3583</v>
      </c>
      <c r="D979" s="145" t="s">
        <v>3006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3596</v>
      </c>
      <c r="L979" s="148" t="s">
        <v>4353</v>
      </c>
      <c r="M979" s="148" t="s">
        <v>4410</v>
      </c>
      <c r="N979" s="22" t="s">
        <v>2134</v>
      </c>
      <c r="O979" s="22"/>
      <c r="P979" s="248" t="s">
        <v>3006</v>
      </c>
      <c r="Q979" s="192"/>
      <c r="R979" s="1"/>
      <c r="S979" s="1" t="str">
        <f t="shared" si="118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24"/>
        <v>#VALUE!</v>
      </c>
    </row>
    <row r="980" spans="1:23">
      <c r="A980" s="16">
        <f t="shared" si="122"/>
        <v>980</v>
      </c>
      <c r="B980" s="15">
        <f t="shared" si="123"/>
        <v>956</v>
      </c>
      <c r="C980" s="145" t="s">
        <v>3582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3596</v>
      </c>
      <c r="L980" s="148" t="s">
        <v>4353</v>
      </c>
      <c r="M980" s="148" t="s">
        <v>4410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18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24"/>
        <v>#VALUE!</v>
      </c>
    </row>
    <row r="981" spans="1:23">
      <c r="A981" s="16">
        <f t="shared" si="122"/>
        <v>981</v>
      </c>
      <c r="B981" s="15">
        <f t="shared" si="123"/>
        <v>957</v>
      </c>
      <c r="C981" s="145" t="s">
        <v>3582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3596</v>
      </c>
      <c r="L981" s="148" t="s">
        <v>4353</v>
      </c>
      <c r="M981" s="148" t="s">
        <v>4410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18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24"/>
        <v>#VALUE!</v>
      </c>
    </row>
    <row r="982" spans="1:23">
      <c r="A982" s="16">
        <f t="shared" si="122"/>
        <v>982</v>
      </c>
      <c r="B982" s="15">
        <f t="shared" si="123"/>
        <v>958</v>
      </c>
      <c r="C982" s="145" t="s">
        <v>3582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3596</v>
      </c>
      <c r="L982" s="148" t="s">
        <v>4353</v>
      </c>
      <c r="M982" s="148" t="s">
        <v>4410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18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24"/>
        <v>#VALUE!</v>
      </c>
    </row>
    <row r="983" spans="1:23">
      <c r="A983" s="16">
        <f t="shared" si="122"/>
        <v>983</v>
      </c>
      <c r="B983" s="15">
        <f t="shared" si="123"/>
        <v>959</v>
      </c>
      <c r="C983" s="145" t="s">
        <v>3583</v>
      </c>
      <c r="D983" s="145" t="s">
        <v>3007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3596</v>
      </c>
      <c r="L983" s="148" t="s">
        <v>4353</v>
      </c>
      <c r="M983" s="148" t="s">
        <v>4410</v>
      </c>
      <c r="N983" s="22" t="s">
        <v>2134</v>
      </c>
      <c r="O983" s="22"/>
      <c r="P983" s="248" t="s">
        <v>3007</v>
      </c>
      <c r="Q983" s="192"/>
      <c r="R983" s="1"/>
      <c r="S983" s="1" t="str">
        <f t="shared" si="118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24"/>
        <v>#VALUE!</v>
      </c>
    </row>
    <row r="984" spans="1:23">
      <c r="A984" s="16">
        <f t="shared" si="122"/>
        <v>984</v>
      </c>
      <c r="B984" s="15">
        <f t="shared" si="123"/>
        <v>960</v>
      </c>
      <c r="C984" s="145" t="s">
        <v>3583</v>
      </c>
      <c r="D984" s="145" t="s">
        <v>3008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3596</v>
      </c>
      <c r="L984" s="148" t="s">
        <v>4353</v>
      </c>
      <c r="M984" s="148" t="s">
        <v>4410</v>
      </c>
      <c r="N984" s="22" t="s">
        <v>2134</v>
      </c>
      <c r="O984" s="22"/>
      <c r="P984" s="248" t="s">
        <v>3008</v>
      </c>
      <c r="Q984" s="192"/>
      <c r="R984" s="1"/>
      <c r="S984" s="1" t="str">
        <f t="shared" si="118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24"/>
        <v>#VALUE!</v>
      </c>
    </row>
    <row r="985" spans="1:23">
      <c r="A985" s="16">
        <f t="shared" si="122"/>
        <v>985</v>
      </c>
      <c r="B985" s="15">
        <f t="shared" si="123"/>
        <v>961</v>
      </c>
      <c r="C985" s="145" t="s">
        <v>3583</v>
      </c>
      <c r="D985" s="145" t="s">
        <v>3009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3596</v>
      </c>
      <c r="L985" s="148" t="s">
        <v>4353</v>
      </c>
      <c r="M985" s="148" t="s">
        <v>4410</v>
      </c>
      <c r="N985" s="22" t="s">
        <v>2134</v>
      </c>
      <c r="O985" s="22"/>
      <c r="P985" s="248" t="s">
        <v>3009</v>
      </c>
      <c r="Q985" s="192"/>
      <c r="R985" s="1"/>
      <c r="S985" s="1" t="str">
        <f t="shared" si="118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24"/>
        <v>#VALUE!</v>
      </c>
    </row>
    <row r="986" spans="1:23">
      <c r="A986" s="16">
        <f t="shared" si="122"/>
        <v>986</v>
      </c>
      <c r="B986" s="15">
        <f t="shared" si="123"/>
        <v>962</v>
      </c>
      <c r="C986" s="145" t="s">
        <v>3582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3596</v>
      </c>
      <c r="L986" s="148" t="s">
        <v>4353</v>
      </c>
      <c r="M986" s="148" t="s">
        <v>4410</v>
      </c>
      <c r="N986" s="22" t="s">
        <v>2134</v>
      </c>
      <c r="O986" s="22"/>
      <c r="P986" s="248" t="s">
        <v>3202</v>
      </c>
      <c r="Q986" s="192"/>
      <c r="R986" s="1"/>
      <c r="S986" s="1" t="str">
        <f t="shared" si="118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24"/>
        <v>#VALUE!</v>
      </c>
    </row>
    <row r="987" spans="1:23">
      <c r="A987" s="16">
        <f t="shared" si="122"/>
        <v>987</v>
      </c>
      <c r="B987" s="15">
        <f t="shared" si="123"/>
        <v>963</v>
      </c>
      <c r="C987" s="145" t="s">
        <v>3582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3596</v>
      </c>
      <c r="L987" s="148" t="s">
        <v>4353</v>
      </c>
      <c r="M987" s="148" t="s">
        <v>4410</v>
      </c>
      <c r="N987" s="22" t="s">
        <v>2134</v>
      </c>
      <c r="O987" s="22"/>
      <c r="P987" s="248" t="s">
        <v>3203</v>
      </c>
      <c r="Q987" s="192"/>
      <c r="R987" s="1"/>
      <c r="S987" s="1" t="str">
        <f t="shared" si="118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24"/>
        <v>#VALUE!</v>
      </c>
    </row>
    <row r="988" spans="1:23">
      <c r="A988" s="16">
        <f t="shared" si="122"/>
        <v>988</v>
      </c>
      <c r="B988" s="15">
        <f t="shared" si="123"/>
        <v>964</v>
      </c>
      <c r="C988" s="145" t="s">
        <v>3582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3596</v>
      </c>
      <c r="L988" s="148" t="s">
        <v>4353</v>
      </c>
      <c r="M988" s="148" t="s">
        <v>4410</v>
      </c>
      <c r="N988" s="22" t="s">
        <v>2134</v>
      </c>
      <c r="O988" s="11"/>
      <c r="P988" s="248" t="s">
        <v>3204</v>
      </c>
      <c r="Q988" s="192"/>
      <c r="R988" s="1"/>
      <c r="S988" s="1" t="str">
        <f t="shared" si="118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24"/>
        <v>#VALUE!</v>
      </c>
    </row>
    <row r="989" spans="1:23">
      <c r="A989" s="16">
        <f t="shared" si="122"/>
        <v>989</v>
      </c>
      <c r="B989" s="15">
        <f t="shared" si="123"/>
        <v>965</v>
      </c>
      <c r="C989" s="145" t="s">
        <v>3582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3596</v>
      </c>
      <c r="L989" s="148" t="s">
        <v>4353</v>
      </c>
      <c r="M989" s="148" t="s">
        <v>4410</v>
      </c>
      <c r="N989" s="22" t="s">
        <v>2134</v>
      </c>
      <c r="O989" s="22"/>
      <c r="P989" s="248" t="s">
        <v>3205</v>
      </c>
      <c r="Q989" s="192"/>
      <c r="R989" s="1"/>
      <c r="S989" s="1" t="str">
        <f t="shared" si="118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24"/>
        <v>#VALUE!</v>
      </c>
    </row>
    <row r="990" spans="1:23">
      <c r="A990" s="16">
        <f t="shared" si="122"/>
        <v>990</v>
      </c>
      <c r="B990" s="15">
        <f t="shared" si="123"/>
        <v>966</v>
      </c>
      <c r="C990" s="145" t="s">
        <v>3582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3596</v>
      </c>
      <c r="L990" s="148" t="s">
        <v>4353</v>
      </c>
      <c r="M990" s="148" t="s">
        <v>4410</v>
      </c>
      <c r="N990" s="22" t="s">
        <v>2134</v>
      </c>
      <c r="O990" s="22"/>
      <c r="P990" s="248" t="s">
        <v>3206</v>
      </c>
      <c r="Q990" s="192"/>
      <c r="R990" s="1"/>
      <c r="S990" s="1" t="str">
        <f t="shared" si="118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24"/>
        <v>#VALUE!</v>
      </c>
    </row>
    <row r="991" spans="1:23">
      <c r="A991" s="16">
        <f t="shared" si="122"/>
        <v>991</v>
      </c>
      <c r="B991" s="15">
        <f t="shared" si="123"/>
        <v>967</v>
      </c>
      <c r="C991" s="145" t="s">
        <v>3582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3596</v>
      </c>
      <c r="L991" s="148" t="s">
        <v>4353</v>
      </c>
      <c r="M991" s="148" t="s">
        <v>4410</v>
      </c>
      <c r="N991" s="22" t="s">
        <v>2134</v>
      </c>
      <c r="O991" s="22"/>
      <c r="P991" s="248" t="s">
        <v>3207</v>
      </c>
      <c r="Q991" s="192"/>
      <c r="R991" s="1"/>
      <c r="S991" s="1" t="str">
        <f t="shared" si="118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24"/>
        <v>#VALUE!</v>
      </c>
    </row>
    <row r="992" spans="1:23">
      <c r="A992" s="16">
        <f t="shared" si="122"/>
        <v>992</v>
      </c>
      <c r="B992" s="15">
        <f t="shared" si="123"/>
        <v>968</v>
      </c>
      <c r="C992" s="145" t="s">
        <v>3582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3596</v>
      </c>
      <c r="L992" s="148" t="s">
        <v>4353</v>
      </c>
      <c r="M992" s="148" t="s">
        <v>4410</v>
      </c>
      <c r="N992" s="22" t="s">
        <v>2134</v>
      </c>
      <c r="O992" s="22"/>
      <c r="P992" s="248" t="s">
        <v>3208</v>
      </c>
      <c r="Q992" s="192"/>
      <c r="R992" s="1"/>
      <c r="S992" s="1" t="str">
        <f t="shared" si="118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24"/>
        <v>#VALUE!</v>
      </c>
    </row>
    <row r="993" spans="1:23">
      <c r="A993" s="16">
        <f t="shared" si="122"/>
        <v>993</v>
      </c>
      <c r="B993" s="15">
        <f t="shared" si="123"/>
        <v>969</v>
      </c>
      <c r="C993" s="145" t="s">
        <v>3582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3596</v>
      </c>
      <c r="L993" s="148" t="s">
        <v>4353</v>
      </c>
      <c r="M993" s="148" t="s">
        <v>4410</v>
      </c>
      <c r="N993" s="22" t="s">
        <v>2134</v>
      </c>
      <c r="O993" s="22"/>
      <c r="P993" s="248" t="s">
        <v>3209</v>
      </c>
      <c r="Q993" s="192"/>
      <c r="R993" s="1"/>
      <c r="S993" s="1" t="str">
        <f t="shared" si="118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24"/>
        <v>#VALUE!</v>
      </c>
    </row>
    <row r="994" spans="1:23">
      <c r="A994" s="16">
        <f t="shared" si="122"/>
        <v>994</v>
      </c>
      <c r="B994" s="15">
        <f t="shared" si="123"/>
        <v>970</v>
      </c>
      <c r="C994" s="145" t="s">
        <v>3582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3596</v>
      </c>
      <c r="L994" s="148" t="s">
        <v>4353</v>
      </c>
      <c r="M994" s="148" t="s">
        <v>4410</v>
      </c>
      <c r="N994" s="22" t="s">
        <v>2134</v>
      </c>
      <c r="O994" s="22"/>
      <c r="P994" s="248" t="s">
        <v>3210</v>
      </c>
      <c r="Q994" s="192"/>
      <c r="R994" s="1"/>
      <c r="S994" s="1" t="str">
        <f t="shared" si="118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24"/>
        <v>#VALUE!</v>
      </c>
    </row>
    <row r="995" spans="1:23">
      <c r="A995" s="16">
        <f t="shared" si="122"/>
        <v>995</v>
      </c>
      <c r="B995" s="15">
        <f t="shared" si="123"/>
        <v>971</v>
      </c>
      <c r="C995" s="145" t="s">
        <v>3582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3596</v>
      </c>
      <c r="L995" s="148" t="s">
        <v>4353</v>
      </c>
      <c r="M995" s="148" t="s">
        <v>4410</v>
      </c>
      <c r="N995" s="22" t="s">
        <v>2134</v>
      </c>
      <c r="O995" s="22"/>
      <c r="P995" s="248" t="s">
        <v>3211</v>
      </c>
      <c r="Q995" s="192"/>
      <c r="R995" s="1"/>
      <c r="S995" s="1" t="str">
        <f t="shared" si="118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24"/>
        <v>#VALUE!</v>
      </c>
    </row>
    <row r="996" spans="1:23">
      <c r="A996" s="16">
        <f t="shared" si="122"/>
        <v>996</v>
      </c>
      <c r="B996" s="15">
        <f t="shared" si="123"/>
        <v>972</v>
      </c>
      <c r="C996" s="145" t="s">
        <v>3582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3596</v>
      </c>
      <c r="L996" s="148" t="s">
        <v>4353</v>
      </c>
      <c r="M996" s="148" t="s">
        <v>4410</v>
      </c>
      <c r="N996" s="22" t="s">
        <v>2134</v>
      </c>
      <c r="O996" s="22"/>
      <c r="P996" s="248" t="s">
        <v>3212</v>
      </c>
      <c r="Q996" s="192"/>
      <c r="R996" s="1"/>
      <c r="S996" s="1" t="str">
        <f t="shared" si="118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24"/>
        <v>#VALUE!</v>
      </c>
    </row>
    <row r="997" spans="1:23">
      <c r="A997" s="16">
        <f t="shared" si="122"/>
        <v>997</v>
      </c>
      <c r="B997" s="15">
        <f t="shared" si="123"/>
        <v>973</v>
      </c>
      <c r="C997" s="145" t="s">
        <v>3582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3596</v>
      </c>
      <c r="L997" s="148" t="s">
        <v>4353</v>
      </c>
      <c r="M997" s="148" t="s">
        <v>4410</v>
      </c>
      <c r="N997" s="22" t="s">
        <v>2134</v>
      </c>
      <c r="O997" s="22"/>
      <c r="P997" s="248" t="s">
        <v>3213</v>
      </c>
      <c r="Q997" s="192"/>
      <c r="R997" s="1"/>
      <c r="S997" s="1" t="str">
        <f t="shared" si="118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24"/>
        <v>#VALUE!</v>
      </c>
    </row>
    <row r="998" spans="1:23">
      <c r="A998" s="16">
        <f t="shared" si="122"/>
        <v>998</v>
      </c>
      <c r="B998" s="15">
        <f t="shared" si="123"/>
        <v>974</v>
      </c>
      <c r="C998" s="145" t="s">
        <v>3582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3596</v>
      </c>
      <c r="L998" s="148" t="s">
        <v>4353</v>
      </c>
      <c r="M998" s="148" t="s">
        <v>4410</v>
      </c>
      <c r="N998" s="22" t="s">
        <v>2134</v>
      </c>
      <c r="O998" s="22"/>
      <c r="P998" s="248" t="s">
        <v>3214</v>
      </c>
      <c r="Q998" s="192"/>
      <c r="R998" s="1"/>
      <c r="S998" s="1" t="str">
        <f t="shared" si="118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24"/>
        <v>#VALUE!</v>
      </c>
    </row>
    <row r="999" spans="1:23">
      <c r="A999" s="16">
        <f t="shared" si="122"/>
        <v>999</v>
      </c>
      <c r="B999" s="15">
        <f t="shared" si="123"/>
        <v>975</v>
      </c>
      <c r="C999" s="145" t="s">
        <v>3583</v>
      </c>
      <c r="D999" s="145" t="s">
        <v>3010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3596</v>
      </c>
      <c r="L999" s="148" t="s">
        <v>4353</v>
      </c>
      <c r="M999" s="148" t="s">
        <v>4410</v>
      </c>
      <c r="N999" s="22" t="s">
        <v>2134</v>
      </c>
      <c r="O999" s="22"/>
      <c r="P999" s="248" t="s">
        <v>3010</v>
      </c>
      <c r="Q999" s="192"/>
      <c r="R999" s="1"/>
      <c r="S999" s="1" t="str">
        <f t="shared" ref="S999:S1062" si="125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24"/>
        <v>#VALUE!</v>
      </c>
    </row>
    <row r="1000" spans="1:23">
      <c r="A1000" s="16">
        <f t="shared" si="122"/>
        <v>1000</v>
      </c>
      <c r="B1000" s="15">
        <f t="shared" si="123"/>
        <v>976</v>
      </c>
      <c r="C1000" s="145" t="s">
        <v>3583</v>
      </c>
      <c r="D1000" s="145" t="s">
        <v>3011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3596</v>
      </c>
      <c r="L1000" s="148" t="s">
        <v>4353</v>
      </c>
      <c r="M1000" s="148" t="s">
        <v>4410</v>
      </c>
      <c r="N1000" s="22" t="s">
        <v>2134</v>
      </c>
      <c r="O1000" s="22"/>
      <c r="P1000" s="248" t="s">
        <v>3011</v>
      </c>
      <c r="Q1000" s="192"/>
      <c r="R1000" s="1"/>
      <c r="S1000" s="1" t="str">
        <f t="shared" si="125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24"/>
        <v>#VALUE!</v>
      </c>
    </row>
    <row r="1001" spans="1:23">
      <c r="A1001" s="16">
        <f t="shared" si="122"/>
        <v>1001</v>
      </c>
      <c r="B1001" s="15">
        <f t="shared" si="123"/>
        <v>977</v>
      </c>
      <c r="C1001" s="145" t="s">
        <v>3583</v>
      </c>
      <c r="D1001" s="145" t="s">
        <v>3012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3596</v>
      </c>
      <c r="L1001" s="148" t="s">
        <v>4353</v>
      </c>
      <c r="M1001" s="148" t="s">
        <v>4410</v>
      </c>
      <c r="N1001" s="22" t="s">
        <v>2134</v>
      </c>
      <c r="O1001" s="22"/>
      <c r="P1001" s="248" t="s">
        <v>3012</v>
      </c>
      <c r="Q1001" s="192"/>
      <c r="R1001" s="1"/>
      <c r="S1001" s="1" t="str">
        <f t="shared" si="125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24"/>
        <v>#VALUE!</v>
      </c>
    </row>
    <row r="1002" spans="1:23">
      <c r="A1002" s="16">
        <f t="shared" si="122"/>
        <v>1002</v>
      </c>
      <c r="B1002" s="15">
        <f t="shared" si="123"/>
        <v>978</v>
      </c>
      <c r="C1002" s="145" t="s">
        <v>3582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3596</v>
      </c>
      <c r="L1002" s="148" t="s">
        <v>4353</v>
      </c>
      <c r="M1002" s="148" t="s">
        <v>4410</v>
      </c>
      <c r="N1002" s="22" t="s">
        <v>2134</v>
      </c>
      <c r="O1002" s="22"/>
      <c r="P1002" s="248" t="s">
        <v>3215</v>
      </c>
      <c r="Q1002" s="192"/>
      <c r="R1002" s="1"/>
      <c r="S1002" s="1" t="str">
        <f t="shared" si="125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24"/>
        <v>#VALUE!</v>
      </c>
    </row>
    <row r="1003" spans="1:23">
      <c r="A1003" s="16">
        <f t="shared" si="122"/>
        <v>1003</v>
      </c>
      <c r="B1003" s="15">
        <f t="shared" si="123"/>
        <v>979</v>
      </c>
      <c r="C1003" s="145" t="s">
        <v>3582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3596</v>
      </c>
      <c r="L1003" s="148" t="s">
        <v>4353</v>
      </c>
      <c r="M1003" s="148" t="s">
        <v>4410</v>
      </c>
      <c r="N1003" s="22" t="s">
        <v>2134</v>
      </c>
      <c r="O1003" s="22"/>
      <c r="P1003" s="248" t="s">
        <v>3216</v>
      </c>
      <c r="Q1003" s="192"/>
      <c r="R1003" s="1"/>
      <c r="S1003" s="1" t="str">
        <f t="shared" si="125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24"/>
        <v>#VALUE!</v>
      </c>
    </row>
    <row r="1004" spans="1:23">
      <c r="A1004" s="16">
        <f t="shared" si="122"/>
        <v>1004</v>
      </c>
      <c r="B1004" s="15">
        <f t="shared" si="123"/>
        <v>980</v>
      </c>
      <c r="C1004" s="145" t="s">
        <v>3583</v>
      </c>
      <c r="D1004" s="145" t="s">
        <v>3013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3596</v>
      </c>
      <c r="L1004" s="148" t="s">
        <v>4353</v>
      </c>
      <c r="M1004" s="148" t="s">
        <v>4410</v>
      </c>
      <c r="N1004" s="22" t="s">
        <v>2134</v>
      </c>
      <c r="O1004" s="22"/>
      <c r="P1004" s="248" t="s">
        <v>3013</v>
      </c>
      <c r="Q1004" s="192"/>
      <c r="R1004" s="1"/>
      <c r="S1004" s="1" t="str">
        <f t="shared" si="125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24"/>
        <v>#VALUE!</v>
      </c>
    </row>
    <row r="1005" spans="1:23">
      <c r="A1005" s="16">
        <f t="shared" si="122"/>
        <v>1005</v>
      </c>
      <c r="B1005" s="15">
        <f t="shared" si="123"/>
        <v>981</v>
      </c>
      <c r="C1005" s="145" t="s">
        <v>3583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3596</v>
      </c>
      <c r="L1005" s="148" t="s">
        <v>4353</v>
      </c>
      <c r="M1005" s="148" t="s">
        <v>4410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25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24"/>
        <v>#VALUE!</v>
      </c>
    </row>
    <row r="1006" spans="1:23">
      <c r="A1006" s="16">
        <f t="shared" si="122"/>
        <v>1006</v>
      </c>
      <c r="B1006" s="15">
        <f t="shared" si="123"/>
        <v>982</v>
      </c>
      <c r="C1006" s="145" t="s">
        <v>3583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3596</v>
      </c>
      <c r="L1006" s="148" t="s">
        <v>4353</v>
      </c>
      <c r="M1006" s="148" t="s">
        <v>4410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25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24"/>
        <v>#VALUE!</v>
      </c>
    </row>
    <row r="1007" spans="1:23">
      <c r="A1007" s="16">
        <f t="shared" si="122"/>
        <v>1007</v>
      </c>
      <c r="B1007" s="15">
        <f t="shared" si="123"/>
        <v>983</v>
      </c>
      <c r="C1007" s="145" t="s">
        <v>3583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3596</v>
      </c>
      <c r="L1007" s="148" t="s">
        <v>4353</v>
      </c>
      <c r="M1007" s="148" t="s">
        <v>4410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25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24"/>
        <v>#VALUE!</v>
      </c>
    </row>
    <row r="1008" spans="1:23">
      <c r="A1008" s="16">
        <f t="shared" si="122"/>
        <v>1008</v>
      </c>
      <c r="B1008" s="15">
        <f t="shared" si="123"/>
        <v>984</v>
      </c>
      <c r="C1008" s="145" t="s">
        <v>3583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3596</v>
      </c>
      <c r="L1008" s="148" t="s">
        <v>4353</v>
      </c>
      <c r="M1008" s="148" t="s">
        <v>4410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25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24"/>
        <v>#VALUE!</v>
      </c>
    </row>
    <row r="1009" spans="1:23">
      <c r="A1009" s="16">
        <f t="shared" si="122"/>
        <v>1009</v>
      </c>
      <c r="B1009" s="15">
        <f t="shared" si="123"/>
        <v>985</v>
      </c>
      <c r="C1009" s="145" t="s">
        <v>3583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3596</v>
      </c>
      <c r="L1009" s="148" t="s">
        <v>4353</v>
      </c>
      <c r="M1009" s="148" t="s">
        <v>4410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25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24"/>
        <v>#VALUE!</v>
      </c>
    </row>
    <row r="1010" spans="1:23">
      <c r="A1010" s="16">
        <f t="shared" si="122"/>
        <v>1010</v>
      </c>
      <c r="B1010" s="15">
        <f t="shared" si="123"/>
        <v>986</v>
      </c>
      <c r="C1010" s="145" t="s">
        <v>3583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3596</v>
      </c>
      <c r="L1010" s="148" t="s">
        <v>4353</v>
      </c>
      <c r="M1010" s="148" t="s">
        <v>4410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25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24"/>
        <v>#VALUE!</v>
      </c>
    </row>
    <row r="1011" spans="1:23">
      <c r="A1011" s="16">
        <f t="shared" si="122"/>
        <v>1011</v>
      </c>
      <c r="B1011" s="15">
        <f t="shared" si="123"/>
        <v>987</v>
      </c>
      <c r="C1011" s="145" t="s">
        <v>3583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3596</v>
      </c>
      <c r="L1011" s="148" t="s">
        <v>4353</v>
      </c>
      <c r="M1011" s="148" t="s">
        <v>4410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25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24"/>
        <v>#VALUE!</v>
      </c>
    </row>
    <row r="1012" spans="1:23">
      <c r="A1012" s="16">
        <f t="shared" si="122"/>
        <v>1012</v>
      </c>
      <c r="B1012" s="15">
        <f t="shared" si="123"/>
        <v>988</v>
      </c>
      <c r="C1012" s="145" t="s">
        <v>3583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3596</v>
      </c>
      <c r="L1012" s="148" t="s">
        <v>4353</v>
      </c>
      <c r="M1012" s="148" t="s">
        <v>4410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25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24"/>
        <v>#VALUE!</v>
      </c>
    </row>
    <row r="1013" spans="1:23">
      <c r="A1013" s="16">
        <f t="shared" si="122"/>
        <v>1013</v>
      </c>
      <c r="B1013" s="15">
        <f t="shared" si="123"/>
        <v>989</v>
      </c>
      <c r="C1013" s="145" t="s">
        <v>3583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3596</v>
      </c>
      <c r="L1013" s="148" t="s">
        <v>4353</v>
      </c>
      <c r="M1013" s="148" t="s">
        <v>4410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25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24"/>
        <v>#VALUE!</v>
      </c>
    </row>
    <row r="1014" spans="1:23">
      <c r="A1014" s="16">
        <f t="shared" si="122"/>
        <v>1014</v>
      </c>
      <c r="B1014" s="15">
        <f t="shared" si="123"/>
        <v>990</v>
      </c>
      <c r="C1014" s="145" t="s">
        <v>3583</v>
      </c>
      <c r="D1014" s="145" t="s">
        <v>4725</v>
      </c>
      <c r="E1014" s="140" t="s">
        <v>499</v>
      </c>
      <c r="F1014" s="140" t="s">
        <v>4724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3596</v>
      </c>
      <c r="L1014" s="148" t="s">
        <v>4353</v>
      </c>
      <c r="M1014" s="148" t="s">
        <v>4410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25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24"/>
        <v>#VALUE!</v>
      </c>
    </row>
    <row r="1015" spans="1:23">
      <c r="A1015" s="16">
        <f t="shared" si="122"/>
        <v>1015</v>
      </c>
      <c r="B1015" s="15">
        <f t="shared" si="123"/>
        <v>991</v>
      </c>
      <c r="C1015" s="145" t="s">
        <v>3583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3596</v>
      </c>
      <c r="L1015" s="148" t="s">
        <v>4353</v>
      </c>
      <c r="M1015" s="148" t="s">
        <v>4410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25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24"/>
        <v>#VALUE!</v>
      </c>
    </row>
    <row r="1016" spans="1:23">
      <c r="A1016" s="16">
        <f t="shared" si="122"/>
        <v>1016</v>
      </c>
      <c r="B1016" s="15">
        <f t="shared" si="123"/>
        <v>992</v>
      </c>
      <c r="C1016" s="145" t="s">
        <v>4095</v>
      </c>
      <c r="D1016" s="145" t="s">
        <v>12</v>
      </c>
      <c r="E1016" s="140" t="s">
        <v>4096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3596</v>
      </c>
      <c r="L1016" s="148" t="s">
        <v>4353</v>
      </c>
      <c r="M1016" s="148" t="s">
        <v>4410</v>
      </c>
      <c r="N1016" s="22" t="s">
        <v>2134</v>
      </c>
      <c r="O1016" s="22"/>
      <c r="P1016" s="248" t="s">
        <v>4131</v>
      </c>
      <c r="Q1016" s="192"/>
      <c r="R1016" s="1"/>
      <c r="S1016" s="1" t="str">
        <f t="shared" si="125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24"/>
        <v>#VALUE!</v>
      </c>
    </row>
    <row r="1017" spans="1:23">
      <c r="A1017" s="16">
        <f t="shared" si="122"/>
        <v>1017</v>
      </c>
      <c r="B1017" s="15">
        <f t="shared" si="123"/>
        <v>993</v>
      </c>
      <c r="C1017" s="145" t="s">
        <v>4098</v>
      </c>
      <c r="D1017" s="145" t="s">
        <v>12</v>
      </c>
      <c r="E1017" s="140" t="s">
        <v>4097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3596</v>
      </c>
      <c r="L1017" s="148" t="s">
        <v>4353</v>
      </c>
      <c r="M1017" s="148" t="s">
        <v>4410</v>
      </c>
      <c r="N1017" s="22" t="s">
        <v>2134</v>
      </c>
      <c r="O1017" s="22"/>
      <c r="P1017" s="248" t="s">
        <v>4132</v>
      </c>
      <c r="Q1017" s="192"/>
      <c r="R1017" s="1"/>
      <c r="S1017" s="1" t="str">
        <f t="shared" si="125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24"/>
        <v>#VALUE!</v>
      </c>
    </row>
    <row r="1018" spans="1:23">
      <c r="A1018" s="16">
        <f t="shared" si="122"/>
        <v>1018</v>
      </c>
      <c r="B1018" s="15">
        <f t="shared" si="123"/>
        <v>994</v>
      </c>
      <c r="C1018" s="145" t="s">
        <v>4303</v>
      </c>
      <c r="D1018" s="145" t="s">
        <v>7</v>
      </c>
      <c r="E1018" s="140" t="s">
        <v>4304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3596</v>
      </c>
      <c r="L1018" s="148" t="s">
        <v>4353</v>
      </c>
      <c r="M1018" s="148" t="s">
        <v>4410</v>
      </c>
      <c r="N1018" s="22" t="s">
        <v>2134</v>
      </c>
      <c r="O1018" s="22"/>
      <c r="P1018" s="248" t="s">
        <v>4306</v>
      </c>
      <c r="Q1018" s="192"/>
      <c r="R1018" s="1"/>
      <c r="S1018" s="1" t="str">
        <f t="shared" si="125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24"/>
        <v>#VALUE!</v>
      </c>
    </row>
    <row r="1019" spans="1:23">
      <c r="A1019" s="16">
        <f t="shared" si="122"/>
        <v>1019</v>
      </c>
      <c r="B1019" s="15">
        <f t="shared" si="123"/>
        <v>995</v>
      </c>
      <c r="C1019" s="145" t="s">
        <v>4308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3596</v>
      </c>
      <c r="L1019" s="148" t="s">
        <v>4353</v>
      </c>
      <c r="M1019" s="148" t="s">
        <v>4410</v>
      </c>
      <c r="N1019" s="22" t="s">
        <v>2134</v>
      </c>
      <c r="O1019" s="22"/>
      <c r="P1019" s="248" t="s">
        <v>4319</v>
      </c>
      <c r="Q1019" s="192"/>
      <c r="R1019" s="1"/>
      <c r="S1019" s="1" t="str">
        <f t="shared" si="125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24"/>
        <v>#VALUE!</v>
      </c>
    </row>
    <row r="1020" spans="1:23">
      <c r="A1020" s="16">
        <f t="shared" si="122"/>
        <v>1020</v>
      </c>
      <c r="B1020" s="15">
        <f t="shared" si="123"/>
        <v>996</v>
      </c>
      <c r="C1020" s="145" t="s">
        <v>4309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3596</v>
      </c>
      <c r="L1020" s="148" t="s">
        <v>4353</v>
      </c>
      <c r="M1020" s="148" t="s">
        <v>4410</v>
      </c>
      <c r="N1020" s="22" t="s">
        <v>2134</v>
      </c>
      <c r="O1020" s="22"/>
      <c r="P1020" s="248" t="s">
        <v>4320</v>
      </c>
      <c r="Q1020" s="192"/>
      <c r="R1020" s="1"/>
      <c r="S1020" s="1" t="str">
        <f t="shared" si="125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24"/>
        <v>#VALUE!</v>
      </c>
    </row>
    <row r="1021" spans="1:23">
      <c r="A1021" s="16">
        <f t="shared" si="122"/>
        <v>1021</v>
      </c>
      <c r="B1021" s="15">
        <f t="shared" si="123"/>
        <v>997</v>
      </c>
      <c r="C1021" s="145" t="s">
        <v>3583</v>
      </c>
      <c r="D1021" s="145" t="s">
        <v>4310</v>
      </c>
      <c r="E1021" s="140" t="s">
        <v>499</v>
      </c>
      <c r="F1021" s="140" t="s">
        <v>4311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3596</v>
      </c>
      <c r="L1021" s="148" t="s">
        <v>4353</v>
      </c>
      <c r="M1021" s="148" t="s">
        <v>4410</v>
      </c>
      <c r="N1021" s="22" t="s">
        <v>2134</v>
      </c>
      <c r="O1021" s="22"/>
      <c r="P1021" s="248" t="s">
        <v>4310</v>
      </c>
      <c r="Q1021" s="192"/>
      <c r="R1021" s="1"/>
      <c r="S1021" s="1" t="str">
        <f t="shared" si="125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24"/>
        <v>#VALUE!</v>
      </c>
    </row>
    <row r="1022" spans="1:23">
      <c r="A1022" s="16">
        <f t="shared" si="122"/>
        <v>1022</v>
      </c>
      <c r="B1022" s="15">
        <f t="shared" si="123"/>
        <v>998</v>
      </c>
      <c r="C1022" s="145" t="s">
        <v>3583</v>
      </c>
      <c r="D1022" s="145" t="s">
        <v>4326</v>
      </c>
      <c r="E1022" s="140" t="s">
        <v>499</v>
      </c>
      <c r="F1022" s="140" t="s">
        <v>4327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3596</v>
      </c>
      <c r="L1022" s="148" t="s">
        <v>4353</v>
      </c>
      <c r="M1022" s="148" t="s">
        <v>4410</v>
      </c>
      <c r="N1022" s="22" t="s">
        <v>2134</v>
      </c>
      <c r="O1022" s="22"/>
      <c r="P1022" s="248" t="s">
        <v>4326</v>
      </c>
      <c r="Q1022" s="192"/>
      <c r="R1022" s="1"/>
      <c r="S1022" s="1" t="str">
        <f t="shared" si="125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24"/>
        <v>#VALUE!</v>
      </c>
    </row>
    <row r="1023" spans="1:23">
      <c r="A1023" s="16">
        <f t="shared" ref="A1023:A1086" si="126">IF(B1023=INT(B1023),ROW(),"")</f>
        <v>1023</v>
      </c>
      <c r="B1023" s="15">
        <f t="shared" si="123"/>
        <v>999</v>
      </c>
      <c r="C1023" s="145" t="s">
        <v>3583</v>
      </c>
      <c r="D1023" s="145" t="s">
        <v>4349</v>
      </c>
      <c r="E1023" s="140" t="s">
        <v>499</v>
      </c>
      <c r="F1023" s="140" t="s">
        <v>6054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3596</v>
      </c>
      <c r="L1023" s="148" t="s">
        <v>4353</v>
      </c>
      <c r="M1023" s="148" t="s">
        <v>4410</v>
      </c>
      <c r="N1023" s="22" t="s">
        <v>2134</v>
      </c>
      <c r="O1023" s="22"/>
      <c r="P1023" s="248" t="s">
        <v>4349</v>
      </c>
      <c r="Q1023" s="192"/>
      <c r="R1023" s="1"/>
      <c r="S1023" s="1" t="str">
        <f t="shared" si="125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24"/>
        <v>#VALUE!</v>
      </c>
    </row>
    <row r="1024" spans="1:23">
      <c r="A1024" s="16">
        <f t="shared" si="126"/>
        <v>1024</v>
      </c>
      <c r="B1024" s="15">
        <f t="shared" si="123"/>
        <v>1000</v>
      </c>
      <c r="C1024" s="145" t="s">
        <v>3583</v>
      </c>
      <c r="D1024" s="145" t="s">
        <v>4324</v>
      </c>
      <c r="E1024" s="140" t="s">
        <v>499</v>
      </c>
      <c r="F1024" s="140" t="s">
        <v>4325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3596</v>
      </c>
      <c r="L1024" s="148" t="s">
        <v>4353</v>
      </c>
      <c r="M1024" s="148" t="s">
        <v>4410</v>
      </c>
      <c r="N1024" s="22" t="s">
        <v>2134</v>
      </c>
      <c r="O1024" s="22"/>
      <c r="P1024" s="248" t="s">
        <v>4324</v>
      </c>
      <c r="Q1024" s="192"/>
      <c r="R1024" s="1"/>
      <c r="S1024" s="1" t="str">
        <f t="shared" si="125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24"/>
        <v>#VALUE!</v>
      </c>
    </row>
    <row r="1025" spans="1:23">
      <c r="A1025" s="16">
        <f t="shared" si="126"/>
        <v>1025</v>
      </c>
      <c r="B1025" s="15">
        <f t="shared" si="123"/>
        <v>1001</v>
      </c>
      <c r="C1025" s="145" t="s">
        <v>3583</v>
      </c>
      <c r="D1025" s="145" t="s">
        <v>4356</v>
      </c>
      <c r="E1025" s="140" t="s">
        <v>499</v>
      </c>
      <c r="F1025" s="140" t="s">
        <v>4362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3596</v>
      </c>
      <c r="L1025" s="148" t="s">
        <v>4353</v>
      </c>
      <c r="M1025" s="148" t="s">
        <v>4410</v>
      </c>
      <c r="N1025" s="22" t="s">
        <v>2134</v>
      </c>
      <c r="O1025" s="22"/>
      <c r="P1025" s="248" t="s">
        <v>4356</v>
      </c>
      <c r="Q1025" s="192"/>
      <c r="R1025" s="1"/>
      <c r="S1025" s="1" t="str">
        <f t="shared" si="125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24"/>
        <v>#VALUE!</v>
      </c>
    </row>
    <row r="1026" spans="1:23">
      <c r="A1026" s="16">
        <f t="shared" si="126"/>
        <v>1026</v>
      </c>
      <c r="B1026" s="15">
        <f t="shared" si="123"/>
        <v>1002</v>
      </c>
      <c r="C1026" s="145" t="s">
        <v>4457</v>
      </c>
      <c r="D1026" s="145" t="s">
        <v>7</v>
      </c>
      <c r="E1026" s="140" t="s">
        <v>4585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3596</v>
      </c>
      <c r="L1026" s="148" t="s">
        <v>4353</v>
      </c>
      <c r="M1026" s="148" t="s">
        <v>4410</v>
      </c>
      <c r="N1026" s="22" t="s">
        <v>2134</v>
      </c>
      <c r="O1026" s="22"/>
      <c r="P1026" s="248" t="s">
        <v>4454</v>
      </c>
      <c r="Q1026" s="192"/>
      <c r="R1026" s="1"/>
      <c r="S1026" s="1" t="str">
        <f t="shared" si="125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24"/>
        <v/>
      </c>
    </row>
    <row r="1027" spans="1:23">
      <c r="A1027" s="16">
        <f t="shared" si="126"/>
        <v>1027</v>
      </c>
      <c r="B1027" s="15">
        <f t="shared" si="123"/>
        <v>1003</v>
      </c>
      <c r="C1027" s="145" t="s">
        <v>3582</v>
      </c>
      <c r="D1027" s="145" t="s">
        <v>7</v>
      </c>
      <c r="E1027" s="140" t="s">
        <v>499</v>
      </c>
      <c r="F1027" s="140" t="s">
        <v>4586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3596</v>
      </c>
      <c r="L1027" s="148" t="s">
        <v>4353</v>
      </c>
      <c r="M1027" s="148" t="s">
        <v>4410</v>
      </c>
      <c r="N1027" s="22" t="s">
        <v>2134</v>
      </c>
      <c r="O1027" s="22"/>
      <c r="P1027" s="248" t="s">
        <v>3121</v>
      </c>
      <c r="Q1027" s="192"/>
      <c r="R1027" s="1"/>
      <c r="S1027" s="1" t="str">
        <f t="shared" si="125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24"/>
        <v>#VALUE!</v>
      </c>
    </row>
    <row r="1028" spans="1:23">
      <c r="A1028" s="16">
        <f t="shared" si="126"/>
        <v>1028</v>
      </c>
      <c r="B1028" s="15">
        <f t="shared" ref="B1028:B1091" si="127">IF(AND(MID(C1028,2,1)&lt;&gt;"/",MID(C1028,1,1)="/"),INT(B1027)+1,B1027+0.01)</f>
        <v>1004</v>
      </c>
      <c r="C1028" s="145" t="s">
        <v>3582</v>
      </c>
      <c r="D1028" s="145" t="s">
        <v>7</v>
      </c>
      <c r="E1028" s="140" t="s">
        <v>499</v>
      </c>
      <c r="F1028" s="140" t="s">
        <v>4587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3596</v>
      </c>
      <c r="L1028" s="148" t="s">
        <v>4353</v>
      </c>
      <c r="M1028" s="148" t="s">
        <v>4410</v>
      </c>
      <c r="N1028" s="22" t="s">
        <v>2134</v>
      </c>
      <c r="O1028" s="22"/>
      <c r="P1028" s="248" t="s">
        <v>3122</v>
      </c>
      <c r="Q1028" s="192"/>
      <c r="R1028" s="1"/>
      <c r="S1028" s="1" t="str">
        <f t="shared" si="125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24"/>
        <v>#VALUE!</v>
      </c>
    </row>
    <row r="1029" spans="1:23">
      <c r="A1029" s="16">
        <f t="shared" si="126"/>
        <v>1029</v>
      </c>
      <c r="B1029" s="15">
        <f t="shared" si="127"/>
        <v>1005</v>
      </c>
      <c r="C1029" s="145" t="s">
        <v>3583</v>
      </c>
      <c r="D1029" s="145" t="s">
        <v>2925</v>
      </c>
      <c r="E1029" s="140" t="s">
        <v>499</v>
      </c>
      <c r="F1029" s="140" t="s">
        <v>4588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3596</v>
      </c>
      <c r="L1029" s="148" t="s">
        <v>4353</v>
      </c>
      <c r="M1029" s="148" t="s">
        <v>4410</v>
      </c>
      <c r="N1029" s="22" t="s">
        <v>2134</v>
      </c>
      <c r="O1029" s="22"/>
      <c r="P1029" s="248" t="s">
        <v>2925</v>
      </c>
      <c r="Q1029" s="192"/>
      <c r="R1029" s="1"/>
      <c r="S1029" s="1" t="str">
        <f t="shared" si="125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28">SUBSTITUTE(IF(AND(T1029="--",FIND("STD",E1029),FIND("fn",C1029)&gt;0,FIND("ITM_",P1029),I1029="CAT_FNCT"),E1029,""),"""","")</f>
        <v>#VALUE!</v>
      </c>
    </row>
    <row r="1030" spans="1:23">
      <c r="A1030" s="16">
        <f t="shared" si="126"/>
        <v>1030</v>
      </c>
      <c r="B1030" s="15">
        <f t="shared" si="127"/>
        <v>1006</v>
      </c>
      <c r="C1030" s="145" t="s">
        <v>3583</v>
      </c>
      <c r="D1030" s="145" t="s">
        <v>2926</v>
      </c>
      <c r="E1030" s="140" t="s">
        <v>499</v>
      </c>
      <c r="F1030" s="140" t="s">
        <v>4589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3596</v>
      </c>
      <c r="L1030" s="148" t="s">
        <v>4353</v>
      </c>
      <c r="M1030" s="148" t="s">
        <v>4410</v>
      </c>
      <c r="N1030" s="22" t="s">
        <v>2134</v>
      </c>
      <c r="O1030" s="22"/>
      <c r="P1030" s="248" t="s">
        <v>2926</v>
      </c>
      <c r="Q1030" s="192"/>
      <c r="R1030" s="1"/>
      <c r="S1030" s="1" t="str">
        <f t="shared" si="125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8"/>
        <v>#VALUE!</v>
      </c>
    </row>
    <row r="1031" spans="1:23">
      <c r="A1031" s="16">
        <f t="shared" si="126"/>
        <v>1031</v>
      </c>
      <c r="B1031" s="15">
        <f t="shared" si="127"/>
        <v>1007</v>
      </c>
      <c r="C1031" s="145" t="s">
        <v>3583</v>
      </c>
      <c r="D1031" s="145" t="s">
        <v>2927</v>
      </c>
      <c r="E1031" s="140" t="s">
        <v>499</v>
      </c>
      <c r="F1031" s="140" t="s">
        <v>4590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3596</v>
      </c>
      <c r="L1031" s="148" t="s">
        <v>4353</v>
      </c>
      <c r="M1031" s="148" t="s">
        <v>4410</v>
      </c>
      <c r="N1031" s="22" t="s">
        <v>2134</v>
      </c>
      <c r="O1031" s="22"/>
      <c r="P1031" s="248" t="s">
        <v>2927</v>
      </c>
      <c r="Q1031" s="192"/>
      <c r="R1031" s="1"/>
      <c r="S1031" s="1" t="str">
        <f t="shared" si="125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28"/>
        <v>#VALUE!</v>
      </c>
    </row>
    <row r="1032" spans="1:23">
      <c r="A1032" s="16">
        <f t="shared" si="126"/>
        <v>1032</v>
      </c>
      <c r="B1032" s="15">
        <f t="shared" si="127"/>
        <v>1008</v>
      </c>
      <c r="C1032" s="145" t="s">
        <v>3582</v>
      </c>
      <c r="D1032" s="145" t="s">
        <v>7</v>
      </c>
      <c r="E1032" s="140" t="s">
        <v>499</v>
      </c>
      <c r="F1032" s="140" t="s">
        <v>4591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3596</v>
      </c>
      <c r="L1032" s="148" t="s">
        <v>4353</v>
      </c>
      <c r="M1032" s="148" t="s">
        <v>4410</v>
      </c>
      <c r="N1032" s="22" t="s">
        <v>2134</v>
      </c>
      <c r="O1032" s="22"/>
      <c r="P1032" s="248" t="s">
        <v>3123</v>
      </c>
      <c r="Q1032" s="192"/>
      <c r="R1032" s="1"/>
      <c r="S1032" s="1" t="str">
        <f t="shared" si="125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28"/>
        <v>#VALUE!</v>
      </c>
    </row>
    <row r="1033" spans="1:23">
      <c r="A1033" s="16">
        <f t="shared" si="126"/>
        <v>1033</v>
      </c>
      <c r="B1033" s="15">
        <f t="shared" si="127"/>
        <v>1009</v>
      </c>
      <c r="C1033" s="145" t="s">
        <v>3582</v>
      </c>
      <c r="D1033" s="145" t="s">
        <v>7</v>
      </c>
      <c r="E1033" s="140" t="s">
        <v>499</v>
      </c>
      <c r="F1033" s="140" t="s">
        <v>4592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3596</v>
      </c>
      <c r="L1033" s="148" t="s">
        <v>4353</v>
      </c>
      <c r="M1033" s="148" t="s">
        <v>4410</v>
      </c>
      <c r="N1033" s="22" t="s">
        <v>2134</v>
      </c>
      <c r="O1033" s="22"/>
      <c r="P1033" s="248" t="s">
        <v>3124</v>
      </c>
      <c r="Q1033" s="192"/>
      <c r="R1033" s="1"/>
      <c r="S1033" s="1" t="str">
        <f t="shared" si="125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28"/>
        <v>#VALUE!</v>
      </c>
    </row>
    <row r="1034" spans="1:23">
      <c r="A1034" s="16">
        <f t="shared" si="126"/>
        <v>1034</v>
      </c>
      <c r="B1034" s="15">
        <f t="shared" si="127"/>
        <v>1010</v>
      </c>
      <c r="C1034" s="145" t="s">
        <v>3582</v>
      </c>
      <c r="D1034" s="145" t="s">
        <v>7</v>
      </c>
      <c r="E1034" s="140" t="s">
        <v>499</v>
      </c>
      <c r="F1034" s="140" t="s">
        <v>4593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3596</v>
      </c>
      <c r="L1034" s="148" t="s">
        <v>4353</v>
      </c>
      <c r="M1034" s="148" t="s">
        <v>4410</v>
      </c>
      <c r="N1034" s="22" t="s">
        <v>2134</v>
      </c>
      <c r="O1034" s="22"/>
      <c r="P1034" s="248" t="s">
        <v>3125</v>
      </c>
      <c r="Q1034" s="192"/>
      <c r="R1034" s="1"/>
      <c r="S1034" s="1" t="str">
        <f t="shared" si="125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28"/>
        <v>#VALUE!</v>
      </c>
    </row>
    <row r="1035" spans="1:23">
      <c r="A1035" s="16">
        <f t="shared" si="126"/>
        <v>1035</v>
      </c>
      <c r="B1035" s="15">
        <f t="shared" si="127"/>
        <v>1011</v>
      </c>
      <c r="C1035" s="145" t="s">
        <v>3582</v>
      </c>
      <c r="D1035" s="145" t="s">
        <v>7</v>
      </c>
      <c r="E1035" s="140" t="s">
        <v>499</v>
      </c>
      <c r="F1035" s="140" t="s">
        <v>4594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3596</v>
      </c>
      <c r="L1035" s="148" t="s">
        <v>4353</v>
      </c>
      <c r="M1035" s="148" t="s">
        <v>4410</v>
      </c>
      <c r="N1035" s="22" t="s">
        <v>2134</v>
      </c>
      <c r="O1035" s="22"/>
      <c r="P1035" s="248" t="s">
        <v>3126</v>
      </c>
      <c r="Q1035" s="192"/>
      <c r="R1035" s="1"/>
      <c r="S1035" s="1" t="str">
        <f t="shared" si="125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28"/>
        <v>#VALUE!</v>
      </c>
    </row>
    <row r="1036" spans="1:23">
      <c r="A1036" s="16">
        <f t="shared" si="126"/>
        <v>1036</v>
      </c>
      <c r="B1036" s="15">
        <f t="shared" si="127"/>
        <v>1012</v>
      </c>
      <c r="C1036" s="145" t="s">
        <v>3582</v>
      </c>
      <c r="D1036" s="145" t="s">
        <v>7</v>
      </c>
      <c r="E1036" s="140" t="s">
        <v>499</v>
      </c>
      <c r="F1036" s="140" t="s">
        <v>4595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3596</v>
      </c>
      <c r="L1036" s="148" t="s">
        <v>4353</v>
      </c>
      <c r="M1036" s="148" t="s">
        <v>4410</v>
      </c>
      <c r="N1036" s="22" t="s">
        <v>2134</v>
      </c>
      <c r="O1036" s="22"/>
      <c r="P1036" s="248" t="s">
        <v>3127</v>
      </c>
      <c r="Q1036" s="192"/>
      <c r="R1036" s="1"/>
      <c r="S1036" s="1" t="str">
        <f t="shared" si="125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28"/>
        <v>#VALUE!</v>
      </c>
    </row>
    <row r="1037" spans="1:23">
      <c r="A1037" s="16">
        <f t="shared" si="126"/>
        <v>1037</v>
      </c>
      <c r="B1037" s="15">
        <f t="shared" si="127"/>
        <v>1013</v>
      </c>
      <c r="C1037" s="145" t="s">
        <v>3582</v>
      </c>
      <c r="D1037" s="145" t="s">
        <v>7</v>
      </c>
      <c r="E1037" s="140" t="s">
        <v>499</v>
      </c>
      <c r="F1037" s="140" t="s">
        <v>4596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3596</v>
      </c>
      <c r="L1037" s="148" t="s">
        <v>4353</v>
      </c>
      <c r="M1037" s="148" t="s">
        <v>4410</v>
      </c>
      <c r="N1037" s="22" t="s">
        <v>2134</v>
      </c>
      <c r="O1037" s="22"/>
      <c r="P1037" s="248" t="s">
        <v>3128</v>
      </c>
      <c r="Q1037" s="192"/>
      <c r="R1037" s="1"/>
      <c r="S1037" s="1" t="str">
        <f t="shared" si="125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28"/>
        <v>#VALUE!</v>
      </c>
    </row>
    <row r="1038" spans="1:23">
      <c r="A1038" s="16">
        <f t="shared" si="126"/>
        <v>1038</v>
      </c>
      <c r="B1038" s="15">
        <f t="shared" si="127"/>
        <v>1014</v>
      </c>
      <c r="C1038" s="145" t="s">
        <v>3582</v>
      </c>
      <c r="D1038" s="145" t="s">
        <v>7</v>
      </c>
      <c r="E1038" s="140" t="s">
        <v>499</v>
      </c>
      <c r="F1038" s="140" t="s">
        <v>4597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3596</v>
      </c>
      <c r="L1038" s="148" t="s">
        <v>4353</v>
      </c>
      <c r="M1038" s="148" t="s">
        <v>4410</v>
      </c>
      <c r="N1038" s="22" t="s">
        <v>2134</v>
      </c>
      <c r="O1038" s="22"/>
      <c r="P1038" s="248" t="s">
        <v>3129</v>
      </c>
      <c r="Q1038" s="192"/>
      <c r="R1038" s="1"/>
      <c r="S1038" s="1" t="str">
        <f t="shared" si="125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28"/>
        <v>#VALUE!</v>
      </c>
    </row>
    <row r="1039" spans="1:23">
      <c r="A1039" s="16">
        <f t="shared" si="126"/>
        <v>1039</v>
      </c>
      <c r="B1039" s="15">
        <f t="shared" si="127"/>
        <v>1015</v>
      </c>
      <c r="C1039" s="145" t="s">
        <v>3582</v>
      </c>
      <c r="D1039" s="145" t="s">
        <v>7</v>
      </c>
      <c r="E1039" s="140" t="s">
        <v>499</v>
      </c>
      <c r="F1039" s="140" t="s">
        <v>4598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3596</v>
      </c>
      <c r="L1039" s="148" t="s">
        <v>4353</v>
      </c>
      <c r="M1039" s="148" t="s">
        <v>4410</v>
      </c>
      <c r="N1039" s="22" t="s">
        <v>2134</v>
      </c>
      <c r="O1039" s="22"/>
      <c r="P1039" s="248" t="s">
        <v>3130</v>
      </c>
      <c r="Q1039" s="192"/>
      <c r="R1039" s="1"/>
      <c r="S1039" s="1" t="str">
        <f t="shared" si="125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28"/>
        <v>#VALUE!</v>
      </c>
    </row>
    <row r="1040" spans="1:23">
      <c r="A1040" s="16">
        <f t="shared" si="126"/>
        <v>1040</v>
      </c>
      <c r="B1040" s="15">
        <f t="shared" si="127"/>
        <v>1016</v>
      </c>
      <c r="C1040" s="145" t="s">
        <v>3582</v>
      </c>
      <c r="D1040" s="145" t="s">
        <v>7</v>
      </c>
      <c r="E1040" s="140" t="s">
        <v>499</v>
      </c>
      <c r="F1040" s="140" t="s">
        <v>4599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3596</v>
      </c>
      <c r="L1040" s="148" t="s">
        <v>4353</v>
      </c>
      <c r="M1040" s="148" t="s">
        <v>4410</v>
      </c>
      <c r="N1040" s="22" t="s">
        <v>2134</v>
      </c>
      <c r="O1040" s="22"/>
      <c r="P1040" s="248" t="s">
        <v>3131</v>
      </c>
      <c r="Q1040" s="192"/>
      <c r="R1040" s="1"/>
      <c r="S1040" s="1" t="str">
        <f t="shared" si="125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28"/>
        <v>#VALUE!</v>
      </c>
    </row>
    <row r="1041" spans="1:23">
      <c r="A1041" s="16">
        <f t="shared" si="126"/>
        <v>1041</v>
      </c>
      <c r="B1041" s="15">
        <f t="shared" si="127"/>
        <v>1017</v>
      </c>
      <c r="C1041" s="145" t="s">
        <v>3582</v>
      </c>
      <c r="D1041" s="145" t="s">
        <v>7</v>
      </c>
      <c r="E1041" s="140" t="s">
        <v>499</v>
      </c>
      <c r="F1041" s="140" t="s">
        <v>4600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3596</v>
      </c>
      <c r="L1041" s="148" t="s">
        <v>4353</v>
      </c>
      <c r="M1041" s="148" t="s">
        <v>4410</v>
      </c>
      <c r="N1041" s="22" t="s">
        <v>2134</v>
      </c>
      <c r="O1041" s="22"/>
      <c r="P1041" s="248" t="s">
        <v>3132</v>
      </c>
      <c r="Q1041" s="192"/>
      <c r="R1041" s="1"/>
      <c r="S1041" s="1" t="str">
        <f t="shared" si="125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28"/>
        <v>#VALUE!</v>
      </c>
    </row>
    <row r="1042" spans="1:23">
      <c r="A1042" s="16">
        <f t="shared" si="126"/>
        <v>1042</v>
      </c>
      <c r="B1042" s="15">
        <f t="shared" si="127"/>
        <v>1018</v>
      </c>
      <c r="C1042" s="145" t="s">
        <v>3582</v>
      </c>
      <c r="D1042" s="145" t="s">
        <v>7</v>
      </c>
      <c r="E1042" s="140" t="s">
        <v>499</v>
      </c>
      <c r="F1042" s="140" t="s">
        <v>4601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3596</v>
      </c>
      <c r="L1042" s="148" t="s">
        <v>4353</v>
      </c>
      <c r="M1042" s="148" t="s">
        <v>4410</v>
      </c>
      <c r="N1042" s="22" t="s">
        <v>2134</v>
      </c>
      <c r="O1042" s="22"/>
      <c r="P1042" s="248" t="s">
        <v>4529</v>
      </c>
      <c r="Q1042" s="192"/>
      <c r="R1042" s="1"/>
      <c r="S1042" s="1" t="str">
        <f t="shared" si="125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28"/>
        <v>#VALUE!</v>
      </c>
    </row>
    <row r="1043" spans="1:23">
      <c r="A1043" s="16">
        <f t="shared" si="126"/>
        <v>1043</v>
      </c>
      <c r="B1043" s="15">
        <f t="shared" si="127"/>
        <v>1019</v>
      </c>
      <c r="C1043" s="145" t="s">
        <v>3582</v>
      </c>
      <c r="D1043" s="145" t="s">
        <v>7</v>
      </c>
      <c r="E1043" s="140" t="s">
        <v>499</v>
      </c>
      <c r="F1043" s="140" t="s">
        <v>4602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3596</v>
      </c>
      <c r="L1043" s="148" t="s">
        <v>4353</v>
      </c>
      <c r="M1043" s="148" t="s">
        <v>4410</v>
      </c>
      <c r="N1043" s="22" t="s">
        <v>2134</v>
      </c>
      <c r="O1043" s="22"/>
      <c r="P1043" s="248" t="s">
        <v>4530</v>
      </c>
      <c r="Q1043" s="192"/>
      <c r="R1043" s="1"/>
      <c r="S1043" s="1" t="str">
        <f t="shared" si="125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28"/>
        <v>#VALUE!</v>
      </c>
    </row>
    <row r="1044" spans="1:23">
      <c r="A1044" s="16">
        <f t="shared" si="126"/>
        <v>1044</v>
      </c>
      <c r="B1044" s="15">
        <f t="shared" si="127"/>
        <v>1020</v>
      </c>
      <c r="C1044" s="145" t="s">
        <v>3582</v>
      </c>
      <c r="D1044" s="145" t="s">
        <v>7</v>
      </c>
      <c r="E1044" s="140" t="s">
        <v>499</v>
      </c>
      <c r="F1044" s="140" t="s">
        <v>4603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3596</v>
      </c>
      <c r="L1044" s="148" t="s">
        <v>4353</v>
      </c>
      <c r="M1044" s="148" t="s">
        <v>4410</v>
      </c>
      <c r="N1044" s="22" t="s">
        <v>2134</v>
      </c>
      <c r="O1044" s="22"/>
      <c r="P1044" s="248" t="s">
        <v>4531</v>
      </c>
      <c r="Q1044" s="192"/>
      <c r="R1044" s="1"/>
      <c r="S1044" s="1" t="str">
        <f t="shared" si="125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28"/>
        <v>#VALUE!</v>
      </c>
    </row>
    <row r="1045" spans="1:23">
      <c r="A1045" s="16">
        <f t="shared" si="126"/>
        <v>1045</v>
      </c>
      <c r="B1045" s="15">
        <f t="shared" si="127"/>
        <v>1021</v>
      </c>
      <c r="C1045" s="145" t="s">
        <v>3582</v>
      </c>
      <c r="D1045" s="145" t="s">
        <v>7</v>
      </c>
      <c r="E1045" s="140" t="s">
        <v>499</v>
      </c>
      <c r="F1045" s="140" t="s">
        <v>4604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3596</v>
      </c>
      <c r="L1045" s="148" t="s">
        <v>4353</v>
      </c>
      <c r="M1045" s="148" t="s">
        <v>4410</v>
      </c>
      <c r="N1045" s="22" t="s">
        <v>2134</v>
      </c>
      <c r="O1045" s="22"/>
      <c r="P1045" s="248" t="s">
        <v>4532</v>
      </c>
      <c r="Q1045" s="192"/>
      <c r="R1045" s="1"/>
      <c r="S1045" s="1" t="str">
        <f t="shared" si="125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28"/>
        <v>#VALUE!</v>
      </c>
    </row>
    <row r="1046" spans="1:23">
      <c r="A1046" s="16">
        <f t="shared" si="126"/>
        <v>1046</v>
      </c>
      <c r="B1046" s="15">
        <f t="shared" si="127"/>
        <v>1022</v>
      </c>
      <c r="C1046" s="145" t="s">
        <v>3582</v>
      </c>
      <c r="D1046" s="145" t="s">
        <v>7</v>
      </c>
      <c r="E1046" s="140" t="s">
        <v>499</v>
      </c>
      <c r="F1046" s="140" t="s">
        <v>4605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3596</v>
      </c>
      <c r="L1046" s="148" t="s">
        <v>4353</v>
      </c>
      <c r="M1046" s="148" t="s">
        <v>4410</v>
      </c>
      <c r="N1046" s="22" t="s">
        <v>2134</v>
      </c>
      <c r="O1046" s="22"/>
      <c r="P1046" s="248" t="s">
        <v>4533</v>
      </c>
      <c r="Q1046" s="192"/>
      <c r="R1046" s="1"/>
      <c r="S1046" s="1" t="str">
        <f t="shared" si="125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28"/>
        <v>#VALUE!</v>
      </c>
    </row>
    <row r="1047" spans="1:23">
      <c r="A1047" s="16">
        <f t="shared" si="126"/>
        <v>1047</v>
      </c>
      <c r="B1047" s="15">
        <f t="shared" si="127"/>
        <v>1023</v>
      </c>
      <c r="C1047" s="145" t="s">
        <v>3582</v>
      </c>
      <c r="D1047" s="145" t="s">
        <v>7</v>
      </c>
      <c r="E1047" s="140" t="s">
        <v>499</v>
      </c>
      <c r="F1047" s="140" t="s">
        <v>4606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3596</v>
      </c>
      <c r="L1047" s="148" t="s">
        <v>4353</v>
      </c>
      <c r="M1047" s="148" t="s">
        <v>4410</v>
      </c>
      <c r="N1047" s="22" t="s">
        <v>2134</v>
      </c>
      <c r="O1047" s="22"/>
      <c r="P1047" s="248" t="s">
        <v>4534</v>
      </c>
      <c r="Q1047" s="192"/>
      <c r="R1047" s="1"/>
      <c r="S1047" s="1" t="str">
        <f t="shared" si="125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28"/>
        <v>#VALUE!</v>
      </c>
    </row>
    <row r="1048" spans="1:23">
      <c r="A1048" s="16">
        <f t="shared" si="126"/>
        <v>1048</v>
      </c>
      <c r="B1048" s="15">
        <f t="shared" si="127"/>
        <v>1024</v>
      </c>
      <c r="C1048" s="145" t="s">
        <v>3582</v>
      </c>
      <c r="D1048" s="145" t="s">
        <v>7</v>
      </c>
      <c r="E1048" s="140" t="s">
        <v>499</v>
      </c>
      <c r="F1048" s="140" t="s">
        <v>4607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3596</v>
      </c>
      <c r="L1048" s="148" t="s">
        <v>4353</v>
      </c>
      <c r="M1048" s="148" t="s">
        <v>4410</v>
      </c>
      <c r="N1048" s="22" t="s">
        <v>2134</v>
      </c>
      <c r="O1048" s="22"/>
      <c r="P1048" s="248" t="s">
        <v>4535</v>
      </c>
      <c r="Q1048" s="192"/>
      <c r="R1048" s="1"/>
      <c r="S1048" s="1" t="str">
        <f t="shared" si="125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28"/>
        <v>#VALUE!</v>
      </c>
    </row>
    <row r="1049" spans="1:23">
      <c r="A1049" s="16">
        <f t="shared" si="126"/>
        <v>1049</v>
      </c>
      <c r="B1049" s="15">
        <f t="shared" si="127"/>
        <v>1025</v>
      </c>
      <c r="C1049" s="145" t="s">
        <v>3582</v>
      </c>
      <c r="D1049" s="145" t="s">
        <v>7</v>
      </c>
      <c r="E1049" s="140" t="s">
        <v>499</v>
      </c>
      <c r="F1049" s="140" t="s">
        <v>4608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3596</v>
      </c>
      <c r="L1049" s="148" t="s">
        <v>4353</v>
      </c>
      <c r="M1049" s="148" t="s">
        <v>4410</v>
      </c>
      <c r="N1049" s="22" t="s">
        <v>2134</v>
      </c>
      <c r="O1049" s="22"/>
      <c r="P1049" s="248" t="s">
        <v>4536</v>
      </c>
      <c r="Q1049" s="192"/>
      <c r="R1049" s="1"/>
      <c r="S1049" s="1" t="str">
        <f t="shared" si="125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28"/>
        <v>#VALUE!</v>
      </c>
    </row>
    <row r="1050" spans="1:23">
      <c r="A1050" s="16">
        <f t="shared" si="126"/>
        <v>1050</v>
      </c>
      <c r="B1050" s="15">
        <f t="shared" si="127"/>
        <v>1026</v>
      </c>
      <c r="C1050" s="145" t="s">
        <v>3582</v>
      </c>
      <c r="D1050" s="145" t="s">
        <v>7</v>
      </c>
      <c r="E1050" s="140" t="s">
        <v>499</v>
      </c>
      <c r="F1050" s="140" t="s">
        <v>4609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3596</v>
      </c>
      <c r="L1050" s="148" t="s">
        <v>4353</v>
      </c>
      <c r="M1050" s="148" t="s">
        <v>4410</v>
      </c>
      <c r="N1050" s="22" t="s">
        <v>2134</v>
      </c>
      <c r="O1050" s="22"/>
      <c r="P1050" s="248" t="s">
        <v>4537</v>
      </c>
      <c r="Q1050" s="192"/>
      <c r="R1050" s="1"/>
      <c r="S1050" s="1" t="str">
        <f t="shared" si="125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28"/>
        <v>#VALUE!</v>
      </c>
    </row>
    <row r="1051" spans="1:23">
      <c r="A1051" s="16">
        <f t="shared" si="126"/>
        <v>1051</v>
      </c>
      <c r="B1051" s="15">
        <f t="shared" si="127"/>
        <v>1027</v>
      </c>
      <c r="C1051" s="145" t="s">
        <v>3582</v>
      </c>
      <c r="D1051" s="145" t="s">
        <v>7</v>
      </c>
      <c r="E1051" s="140" t="s">
        <v>499</v>
      </c>
      <c r="F1051" s="140" t="s">
        <v>4610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3596</v>
      </c>
      <c r="L1051" s="148" t="s">
        <v>4353</v>
      </c>
      <c r="M1051" s="148" t="s">
        <v>4410</v>
      </c>
      <c r="N1051" s="22" t="s">
        <v>2134</v>
      </c>
      <c r="O1051" s="22"/>
      <c r="P1051" s="248" t="s">
        <v>4538</v>
      </c>
      <c r="Q1051" s="192"/>
      <c r="R1051" s="1"/>
      <c r="S1051" s="1" t="str">
        <f t="shared" si="125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28"/>
        <v>#VALUE!</v>
      </c>
    </row>
    <row r="1052" spans="1:23">
      <c r="A1052" s="16">
        <f t="shared" si="126"/>
        <v>1052</v>
      </c>
      <c r="B1052" s="15">
        <f t="shared" si="127"/>
        <v>1028</v>
      </c>
      <c r="C1052" s="145" t="s">
        <v>3582</v>
      </c>
      <c r="D1052" s="145" t="s">
        <v>7</v>
      </c>
      <c r="E1052" s="140" t="s">
        <v>499</v>
      </c>
      <c r="F1052" s="140" t="s">
        <v>4611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3596</v>
      </c>
      <c r="L1052" s="148" t="s">
        <v>4353</v>
      </c>
      <c r="M1052" s="148" t="s">
        <v>4410</v>
      </c>
      <c r="N1052" s="22" t="s">
        <v>2134</v>
      </c>
      <c r="O1052" s="22"/>
      <c r="P1052" s="248" t="s">
        <v>4539</v>
      </c>
      <c r="Q1052" s="192"/>
      <c r="R1052" s="1"/>
      <c r="S1052" s="1" t="str">
        <f t="shared" si="125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28"/>
        <v>#VALUE!</v>
      </c>
    </row>
    <row r="1053" spans="1:23">
      <c r="A1053" s="16">
        <f t="shared" si="126"/>
        <v>1053</v>
      </c>
      <c r="B1053" s="15">
        <f t="shared" si="127"/>
        <v>1029</v>
      </c>
      <c r="C1053" s="145" t="s">
        <v>3582</v>
      </c>
      <c r="D1053" s="145" t="s">
        <v>7</v>
      </c>
      <c r="E1053" s="140" t="s">
        <v>499</v>
      </c>
      <c r="F1053" s="140" t="s">
        <v>4612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3596</v>
      </c>
      <c r="L1053" s="148" t="s">
        <v>4353</v>
      </c>
      <c r="M1053" s="148" t="s">
        <v>4410</v>
      </c>
      <c r="N1053" s="22" t="s">
        <v>2134</v>
      </c>
      <c r="O1053" s="22"/>
      <c r="P1053" s="248" t="s">
        <v>4540</v>
      </c>
      <c r="Q1053" s="192"/>
      <c r="R1053" s="1"/>
      <c r="S1053" s="1" t="str">
        <f t="shared" si="125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28"/>
        <v>#VALUE!</v>
      </c>
    </row>
    <row r="1054" spans="1:23">
      <c r="A1054" s="16">
        <f t="shared" si="126"/>
        <v>1054</v>
      </c>
      <c r="B1054" s="15">
        <f t="shared" si="127"/>
        <v>1030</v>
      </c>
      <c r="C1054" s="145" t="s">
        <v>3582</v>
      </c>
      <c r="D1054" s="145" t="s">
        <v>7</v>
      </c>
      <c r="E1054" s="140" t="s">
        <v>499</v>
      </c>
      <c r="F1054" s="140" t="s">
        <v>4613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3596</v>
      </c>
      <c r="L1054" s="148" t="s">
        <v>4353</v>
      </c>
      <c r="M1054" s="148" t="s">
        <v>4410</v>
      </c>
      <c r="N1054" s="22" t="s">
        <v>2134</v>
      </c>
      <c r="O1054" s="22"/>
      <c r="P1054" s="248" t="s">
        <v>4541</v>
      </c>
      <c r="Q1054" s="192"/>
      <c r="R1054" s="1"/>
      <c r="S1054" s="1" t="str">
        <f t="shared" si="125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28"/>
        <v>#VALUE!</v>
      </c>
    </row>
    <row r="1055" spans="1:23">
      <c r="A1055" s="16">
        <f t="shared" si="126"/>
        <v>1055</v>
      </c>
      <c r="B1055" s="15">
        <f t="shared" si="127"/>
        <v>1031</v>
      </c>
      <c r="C1055" s="145" t="s">
        <v>3582</v>
      </c>
      <c r="D1055" s="145" t="s">
        <v>7</v>
      </c>
      <c r="E1055" s="140" t="s">
        <v>499</v>
      </c>
      <c r="F1055" s="140" t="s">
        <v>4614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3596</v>
      </c>
      <c r="L1055" s="148" t="s">
        <v>4353</v>
      </c>
      <c r="M1055" s="148" t="s">
        <v>4410</v>
      </c>
      <c r="N1055" s="22" t="s">
        <v>2134</v>
      </c>
      <c r="O1055" s="22"/>
      <c r="P1055" s="248" t="s">
        <v>4542</v>
      </c>
      <c r="Q1055" s="192"/>
      <c r="R1055" s="1"/>
      <c r="S1055" s="1" t="str">
        <f t="shared" si="125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28"/>
        <v>#VALUE!</v>
      </c>
    </row>
    <row r="1056" spans="1:23">
      <c r="A1056" s="16">
        <f t="shared" si="126"/>
        <v>1056</v>
      </c>
      <c r="B1056" s="15">
        <f t="shared" si="127"/>
        <v>1032</v>
      </c>
      <c r="C1056" s="145" t="s">
        <v>3582</v>
      </c>
      <c r="D1056" s="145" t="s">
        <v>7</v>
      </c>
      <c r="E1056" s="140" t="s">
        <v>499</v>
      </c>
      <c r="F1056" s="140" t="s">
        <v>4615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3596</v>
      </c>
      <c r="L1056" s="148" t="s">
        <v>4353</v>
      </c>
      <c r="M1056" s="148" t="s">
        <v>4410</v>
      </c>
      <c r="N1056" s="22" t="s">
        <v>2134</v>
      </c>
      <c r="O1056" s="22"/>
      <c r="P1056" s="248" t="s">
        <v>4543</v>
      </c>
      <c r="Q1056" s="192"/>
      <c r="R1056" s="1"/>
      <c r="S1056" s="1" t="str">
        <f t="shared" si="125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28"/>
        <v>#VALUE!</v>
      </c>
    </row>
    <row r="1057" spans="1:23">
      <c r="A1057" s="16">
        <f t="shared" si="126"/>
        <v>1057</v>
      </c>
      <c r="B1057" s="15">
        <f t="shared" si="127"/>
        <v>1033</v>
      </c>
      <c r="C1057" s="145" t="s">
        <v>3582</v>
      </c>
      <c r="D1057" s="145" t="s">
        <v>7</v>
      </c>
      <c r="E1057" s="140" t="s">
        <v>499</v>
      </c>
      <c r="F1057" s="140" t="s">
        <v>4616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3596</v>
      </c>
      <c r="L1057" s="148" t="s">
        <v>4353</v>
      </c>
      <c r="M1057" s="148" t="s">
        <v>4410</v>
      </c>
      <c r="N1057" s="22" t="s">
        <v>2134</v>
      </c>
      <c r="O1057" s="22"/>
      <c r="P1057" s="248" t="s">
        <v>4544</v>
      </c>
      <c r="Q1057" s="192"/>
      <c r="R1057" s="1"/>
      <c r="S1057" s="1" t="str">
        <f t="shared" si="125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28"/>
        <v>#VALUE!</v>
      </c>
    </row>
    <row r="1058" spans="1:23">
      <c r="A1058" s="16">
        <f t="shared" si="126"/>
        <v>1058</v>
      </c>
      <c r="B1058" s="15">
        <f t="shared" si="127"/>
        <v>1034</v>
      </c>
      <c r="C1058" s="145" t="s">
        <v>3582</v>
      </c>
      <c r="D1058" s="145" t="s">
        <v>7</v>
      </c>
      <c r="E1058" s="140" t="s">
        <v>499</v>
      </c>
      <c r="F1058" s="140" t="s">
        <v>4617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3596</v>
      </c>
      <c r="L1058" s="148" t="s">
        <v>4353</v>
      </c>
      <c r="M1058" s="148" t="s">
        <v>4410</v>
      </c>
      <c r="N1058" s="22" t="s">
        <v>2134</v>
      </c>
      <c r="O1058" s="22"/>
      <c r="P1058" s="248" t="s">
        <v>4545</v>
      </c>
      <c r="Q1058" s="192"/>
      <c r="R1058" s="1"/>
      <c r="S1058" s="1" t="str">
        <f t="shared" si="125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28"/>
        <v>#VALUE!</v>
      </c>
    </row>
    <row r="1059" spans="1:23">
      <c r="A1059" s="16">
        <f t="shared" si="126"/>
        <v>1059</v>
      </c>
      <c r="B1059" s="15">
        <f t="shared" si="127"/>
        <v>1035</v>
      </c>
      <c r="C1059" s="145" t="s">
        <v>3582</v>
      </c>
      <c r="D1059" s="145" t="s">
        <v>7</v>
      </c>
      <c r="E1059" s="140" t="s">
        <v>499</v>
      </c>
      <c r="F1059" s="140" t="s">
        <v>4618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3596</v>
      </c>
      <c r="L1059" s="148" t="s">
        <v>4353</v>
      </c>
      <c r="M1059" s="148" t="s">
        <v>4410</v>
      </c>
      <c r="N1059" s="22" t="s">
        <v>2134</v>
      </c>
      <c r="O1059" s="22"/>
      <c r="P1059" s="248" t="s">
        <v>4546</v>
      </c>
      <c r="Q1059" s="192"/>
      <c r="R1059" s="1"/>
      <c r="S1059" s="1" t="str">
        <f t="shared" si="125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28"/>
        <v>#VALUE!</v>
      </c>
    </row>
    <row r="1060" spans="1:23">
      <c r="A1060" s="16">
        <f t="shared" si="126"/>
        <v>1060</v>
      </c>
      <c r="B1060" s="15">
        <f t="shared" si="127"/>
        <v>1036</v>
      </c>
      <c r="C1060" s="145" t="s">
        <v>3582</v>
      </c>
      <c r="D1060" s="145" t="s">
        <v>7</v>
      </c>
      <c r="E1060" s="140" t="s">
        <v>499</v>
      </c>
      <c r="F1060" s="140" t="s">
        <v>4619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3596</v>
      </c>
      <c r="L1060" s="148" t="s">
        <v>4353</v>
      </c>
      <c r="M1060" s="148" t="s">
        <v>4410</v>
      </c>
      <c r="N1060" s="22" t="s">
        <v>2134</v>
      </c>
      <c r="O1060" s="22"/>
      <c r="P1060" s="248" t="s">
        <v>4547</v>
      </c>
      <c r="Q1060" s="192"/>
      <c r="R1060" s="1"/>
      <c r="S1060" s="1" t="str">
        <f t="shared" si="125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28"/>
        <v>#VALUE!</v>
      </c>
    </row>
    <row r="1061" spans="1:23">
      <c r="A1061" s="16">
        <f t="shared" si="126"/>
        <v>1061</v>
      </c>
      <c r="B1061" s="15">
        <f t="shared" si="127"/>
        <v>1037</v>
      </c>
      <c r="C1061" s="145" t="s">
        <v>3583</v>
      </c>
      <c r="D1061" s="145" t="s">
        <v>2928</v>
      </c>
      <c r="E1061" s="140" t="s">
        <v>499</v>
      </c>
      <c r="F1061" s="140" t="s">
        <v>4620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3596</v>
      </c>
      <c r="L1061" s="148" t="s">
        <v>4353</v>
      </c>
      <c r="M1061" s="148" t="s">
        <v>4410</v>
      </c>
      <c r="N1061" s="22" t="s">
        <v>2134</v>
      </c>
      <c r="O1061" s="22"/>
      <c r="P1061" s="248" t="s">
        <v>2928</v>
      </c>
      <c r="Q1061" s="192"/>
      <c r="R1061" s="1"/>
      <c r="S1061" s="1" t="str">
        <f t="shared" si="125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28"/>
        <v>#VALUE!</v>
      </c>
    </row>
    <row r="1062" spans="1:23">
      <c r="A1062" s="16">
        <f t="shared" si="126"/>
        <v>1062</v>
      </c>
      <c r="B1062" s="15">
        <f t="shared" si="127"/>
        <v>1038</v>
      </c>
      <c r="C1062" s="145" t="s">
        <v>3582</v>
      </c>
      <c r="D1062" s="145" t="s">
        <v>7</v>
      </c>
      <c r="E1062" s="140" t="s">
        <v>499</v>
      </c>
      <c r="F1062" s="140" t="s">
        <v>4621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3596</v>
      </c>
      <c r="L1062" s="148" t="s">
        <v>4353</v>
      </c>
      <c r="M1062" s="148" t="s">
        <v>4410</v>
      </c>
      <c r="N1062" s="22" t="s">
        <v>2134</v>
      </c>
      <c r="O1062" s="22"/>
      <c r="P1062" s="248" t="s">
        <v>4548</v>
      </c>
      <c r="Q1062" s="192"/>
      <c r="R1062" s="1"/>
      <c r="S1062" s="1" t="str">
        <f t="shared" si="125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28"/>
        <v>#VALUE!</v>
      </c>
    </row>
    <row r="1063" spans="1:23">
      <c r="A1063" s="16">
        <f t="shared" si="126"/>
        <v>1063</v>
      </c>
      <c r="B1063" s="15">
        <f t="shared" si="127"/>
        <v>1039</v>
      </c>
      <c r="C1063" s="145" t="s">
        <v>3582</v>
      </c>
      <c r="D1063" s="145" t="s">
        <v>7</v>
      </c>
      <c r="E1063" s="140" t="s">
        <v>499</v>
      </c>
      <c r="F1063" s="140" t="s">
        <v>4622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3596</v>
      </c>
      <c r="L1063" s="148" t="s">
        <v>4353</v>
      </c>
      <c r="M1063" s="148" t="s">
        <v>4410</v>
      </c>
      <c r="N1063" s="22" t="s">
        <v>2134</v>
      </c>
      <c r="O1063" s="22"/>
      <c r="P1063" s="248" t="s">
        <v>4549</v>
      </c>
      <c r="Q1063" s="192"/>
      <c r="R1063" s="1"/>
      <c r="S1063" s="1" t="str">
        <f t="shared" ref="S1063:S1126" si="129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28"/>
        <v>#VALUE!</v>
      </c>
    </row>
    <row r="1064" spans="1:23">
      <c r="A1064" s="16">
        <f t="shared" si="126"/>
        <v>1064</v>
      </c>
      <c r="B1064" s="15">
        <f t="shared" si="127"/>
        <v>1040</v>
      </c>
      <c r="C1064" s="145" t="s">
        <v>3582</v>
      </c>
      <c r="D1064" s="145" t="s">
        <v>7</v>
      </c>
      <c r="E1064" s="140" t="s">
        <v>499</v>
      </c>
      <c r="F1064" s="140" t="s">
        <v>4623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3596</v>
      </c>
      <c r="L1064" s="148" t="s">
        <v>4353</v>
      </c>
      <c r="M1064" s="148" t="s">
        <v>4410</v>
      </c>
      <c r="N1064" s="22" t="s">
        <v>2134</v>
      </c>
      <c r="O1064" s="22"/>
      <c r="P1064" s="248" t="s">
        <v>4550</v>
      </c>
      <c r="Q1064" s="192"/>
      <c r="R1064" s="1"/>
      <c r="S1064" s="1" t="str">
        <f t="shared" si="129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28"/>
        <v>#VALUE!</v>
      </c>
    </row>
    <row r="1065" spans="1:23">
      <c r="A1065" s="16">
        <f t="shared" si="126"/>
        <v>1065</v>
      </c>
      <c r="B1065" s="15">
        <f t="shared" si="127"/>
        <v>1041</v>
      </c>
      <c r="C1065" s="145" t="s">
        <v>3582</v>
      </c>
      <c r="D1065" s="145" t="s">
        <v>7</v>
      </c>
      <c r="E1065" s="140" t="s">
        <v>499</v>
      </c>
      <c r="F1065" s="140" t="s">
        <v>4624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3596</v>
      </c>
      <c r="L1065" s="148" t="s">
        <v>4353</v>
      </c>
      <c r="M1065" s="148" t="s">
        <v>4410</v>
      </c>
      <c r="N1065" s="22" t="s">
        <v>2134</v>
      </c>
      <c r="O1065" s="22"/>
      <c r="P1065" s="248" t="s">
        <v>4551</v>
      </c>
      <c r="Q1065" s="192"/>
      <c r="R1065" s="1"/>
      <c r="S1065" s="1" t="str">
        <f t="shared" si="129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28"/>
        <v>#VALUE!</v>
      </c>
    </row>
    <row r="1066" spans="1:23">
      <c r="A1066" s="16">
        <f t="shared" si="126"/>
        <v>1066</v>
      </c>
      <c r="B1066" s="15">
        <f t="shared" si="127"/>
        <v>1042</v>
      </c>
      <c r="C1066" s="145" t="s">
        <v>3582</v>
      </c>
      <c r="D1066" s="145" t="s">
        <v>7</v>
      </c>
      <c r="E1066" s="140" t="s">
        <v>499</v>
      </c>
      <c r="F1066" s="140" t="s">
        <v>4625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3596</v>
      </c>
      <c r="L1066" s="148" t="s">
        <v>4353</v>
      </c>
      <c r="M1066" s="148" t="s">
        <v>4410</v>
      </c>
      <c r="N1066" s="22" t="s">
        <v>2134</v>
      </c>
      <c r="O1066" s="22"/>
      <c r="P1066" s="248" t="s">
        <v>4552</v>
      </c>
      <c r="Q1066" s="192"/>
      <c r="R1066" s="1"/>
      <c r="S1066" s="1" t="str">
        <f t="shared" si="129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28"/>
        <v>#VALUE!</v>
      </c>
    </row>
    <row r="1067" spans="1:23">
      <c r="A1067" s="16">
        <f t="shared" si="126"/>
        <v>1067</v>
      </c>
      <c r="B1067" s="15">
        <f t="shared" si="127"/>
        <v>1043</v>
      </c>
      <c r="C1067" s="145" t="s">
        <v>3582</v>
      </c>
      <c r="D1067" s="145" t="s">
        <v>7</v>
      </c>
      <c r="E1067" s="140" t="s">
        <v>499</v>
      </c>
      <c r="F1067" s="141" t="s">
        <v>4626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3596</v>
      </c>
      <c r="L1067" s="148" t="s">
        <v>4353</v>
      </c>
      <c r="M1067" s="148" t="s">
        <v>4410</v>
      </c>
      <c r="N1067" s="22" t="s">
        <v>2134</v>
      </c>
      <c r="O1067" s="11"/>
      <c r="P1067" s="248" t="s">
        <v>4553</v>
      </c>
      <c r="Q1067" s="192"/>
      <c r="R1067" s="1"/>
      <c r="S1067" s="1" t="str">
        <f t="shared" si="129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28"/>
        <v>#VALUE!</v>
      </c>
    </row>
    <row r="1068" spans="1:23">
      <c r="A1068" s="16">
        <f t="shared" si="126"/>
        <v>1068</v>
      </c>
      <c r="B1068" s="15">
        <f t="shared" si="127"/>
        <v>1044</v>
      </c>
      <c r="C1068" s="145" t="s">
        <v>3582</v>
      </c>
      <c r="D1068" s="145" t="s">
        <v>7</v>
      </c>
      <c r="E1068" s="140" t="s">
        <v>499</v>
      </c>
      <c r="F1068" s="140" t="s">
        <v>4627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3596</v>
      </c>
      <c r="L1068" s="148" t="s">
        <v>4353</v>
      </c>
      <c r="M1068" s="148" t="s">
        <v>4410</v>
      </c>
      <c r="N1068" s="22" t="s">
        <v>2134</v>
      </c>
      <c r="O1068" s="22"/>
      <c r="P1068" s="248" t="s">
        <v>3133</v>
      </c>
      <c r="Q1068" s="192"/>
      <c r="R1068" s="1"/>
      <c r="S1068" s="1" t="str">
        <f t="shared" si="129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28"/>
        <v>#VALUE!</v>
      </c>
    </row>
    <row r="1069" spans="1:23">
      <c r="A1069" s="16">
        <f t="shared" si="126"/>
        <v>1069</v>
      </c>
      <c r="B1069" s="15">
        <f t="shared" si="127"/>
        <v>1045</v>
      </c>
      <c r="C1069" s="145" t="s">
        <v>3582</v>
      </c>
      <c r="D1069" s="145" t="s">
        <v>7</v>
      </c>
      <c r="E1069" s="140" t="s">
        <v>499</v>
      </c>
      <c r="F1069" s="140" t="s">
        <v>4628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3596</v>
      </c>
      <c r="L1069" s="148" t="s">
        <v>4353</v>
      </c>
      <c r="M1069" s="148" t="s">
        <v>4410</v>
      </c>
      <c r="N1069" s="22" t="s">
        <v>2134</v>
      </c>
      <c r="O1069" s="22"/>
      <c r="P1069" s="248" t="s">
        <v>4554</v>
      </c>
      <c r="Q1069" s="192"/>
      <c r="R1069" s="1"/>
      <c r="S1069" s="1" t="str">
        <f t="shared" si="129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28"/>
        <v>#VALUE!</v>
      </c>
    </row>
    <row r="1070" spans="1:23">
      <c r="A1070" s="16">
        <f t="shared" si="126"/>
        <v>1070</v>
      </c>
      <c r="B1070" s="15">
        <f t="shared" si="127"/>
        <v>1046</v>
      </c>
      <c r="C1070" s="145" t="s">
        <v>3582</v>
      </c>
      <c r="D1070" s="145" t="s">
        <v>7</v>
      </c>
      <c r="E1070" s="140" t="s">
        <v>499</v>
      </c>
      <c r="F1070" s="141" t="s">
        <v>4629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3596</v>
      </c>
      <c r="L1070" s="148" t="s">
        <v>4353</v>
      </c>
      <c r="M1070" s="148" t="s">
        <v>4410</v>
      </c>
      <c r="N1070" s="22" t="s">
        <v>2134</v>
      </c>
      <c r="O1070" s="11"/>
      <c r="P1070" s="248" t="s">
        <v>4555</v>
      </c>
      <c r="Q1070" s="192"/>
      <c r="R1070" s="1"/>
      <c r="S1070" s="1" t="str">
        <f t="shared" si="129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28"/>
        <v>#VALUE!</v>
      </c>
    </row>
    <row r="1071" spans="1:23">
      <c r="A1071" s="16">
        <f t="shared" si="126"/>
        <v>1071</v>
      </c>
      <c r="B1071" s="15">
        <f t="shared" si="127"/>
        <v>1047</v>
      </c>
      <c r="C1071" s="145" t="s">
        <v>3582</v>
      </c>
      <c r="D1071" s="145" t="s">
        <v>7</v>
      </c>
      <c r="E1071" s="140" t="s">
        <v>499</v>
      </c>
      <c r="F1071" s="140" t="s">
        <v>4630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3596</v>
      </c>
      <c r="L1071" s="148" t="s">
        <v>4353</v>
      </c>
      <c r="M1071" s="148" t="s">
        <v>4410</v>
      </c>
      <c r="N1071" s="22" t="s">
        <v>2134</v>
      </c>
      <c r="O1071" s="22"/>
      <c r="P1071" s="248" t="s">
        <v>4556</v>
      </c>
      <c r="Q1071" s="192"/>
      <c r="R1071" s="1"/>
      <c r="S1071" s="1" t="str">
        <f t="shared" si="129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28"/>
        <v>#VALUE!</v>
      </c>
    </row>
    <row r="1072" spans="1:23">
      <c r="A1072" s="16">
        <f t="shared" si="126"/>
        <v>1072</v>
      </c>
      <c r="B1072" s="15">
        <f t="shared" si="127"/>
        <v>1048</v>
      </c>
      <c r="C1072" s="145" t="s">
        <v>3582</v>
      </c>
      <c r="D1072" s="145" t="s">
        <v>7</v>
      </c>
      <c r="E1072" s="140" t="s">
        <v>499</v>
      </c>
      <c r="F1072" s="140" t="s">
        <v>4631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3596</v>
      </c>
      <c r="L1072" s="148" t="s">
        <v>4353</v>
      </c>
      <c r="M1072" s="148" t="s">
        <v>4410</v>
      </c>
      <c r="N1072" s="22" t="s">
        <v>2134</v>
      </c>
      <c r="O1072" s="22"/>
      <c r="P1072" s="248" t="s">
        <v>4557</v>
      </c>
      <c r="Q1072" s="192"/>
      <c r="R1072" s="1"/>
      <c r="S1072" s="1" t="str">
        <f t="shared" si="129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28"/>
        <v>#VALUE!</v>
      </c>
    </row>
    <row r="1073" spans="1:23">
      <c r="A1073" s="16">
        <f t="shared" si="126"/>
        <v>1073</v>
      </c>
      <c r="B1073" s="15">
        <f t="shared" si="127"/>
        <v>1049</v>
      </c>
      <c r="C1073" s="145" t="s">
        <v>3582</v>
      </c>
      <c r="D1073" s="145" t="s">
        <v>7</v>
      </c>
      <c r="E1073" s="140" t="s">
        <v>499</v>
      </c>
      <c r="F1073" s="140" t="s">
        <v>4632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3596</v>
      </c>
      <c r="L1073" s="148" t="s">
        <v>4353</v>
      </c>
      <c r="M1073" s="148" t="s">
        <v>4410</v>
      </c>
      <c r="N1073" s="22" t="s">
        <v>2134</v>
      </c>
      <c r="O1073" s="22"/>
      <c r="P1073" s="248" t="s">
        <v>3134</v>
      </c>
      <c r="Q1073" s="192"/>
      <c r="R1073" s="1"/>
      <c r="S1073" s="1" t="str">
        <f t="shared" si="129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28"/>
        <v>#VALUE!</v>
      </c>
    </row>
    <row r="1074" spans="1:23">
      <c r="A1074" s="16">
        <f t="shared" si="126"/>
        <v>1074</v>
      </c>
      <c r="B1074" s="15">
        <f t="shared" si="127"/>
        <v>1050</v>
      </c>
      <c r="C1074" s="145" t="s">
        <v>3582</v>
      </c>
      <c r="D1074" s="145" t="s">
        <v>7</v>
      </c>
      <c r="E1074" s="140" t="s">
        <v>499</v>
      </c>
      <c r="F1074" s="140" t="s">
        <v>4633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3596</v>
      </c>
      <c r="L1074" s="148" t="s">
        <v>4353</v>
      </c>
      <c r="M1074" s="148" t="s">
        <v>4410</v>
      </c>
      <c r="N1074" s="22" t="s">
        <v>2134</v>
      </c>
      <c r="O1074" s="22"/>
      <c r="P1074" s="248" t="s">
        <v>3135</v>
      </c>
      <c r="Q1074" s="192"/>
      <c r="R1074" s="1"/>
      <c r="S1074" s="1" t="str">
        <f t="shared" si="129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8"/>
        <v>#VALUE!</v>
      </c>
    </row>
    <row r="1075" spans="1:23">
      <c r="A1075" s="16">
        <f t="shared" si="126"/>
        <v>1075</v>
      </c>
      <c r="B1075" s="15">
        <f t="shared" si="127"/>
        <v>1051</v>
      </c>
      <c r="C1075" s="145" t="s">
        <v>3582</v>
      </c>
      <c r="D1075" s="145" t="s">
        <v>7</v>
      </c>
      <c r="E1075" s="140" t="s">
        <v>499</v>
      </c>
      <c r="F1075" s="140" t="s">
        <v>4634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3596</v>
      </c>
      <c r="L1075" s="148" t="s">
        <v>4353</v>
      </c>
      <c r="M1075" s="148" t="s">
        <v>4410</v>
      </c>
      <c r="N1075" s="22" t="s">
        <v>2134</v>
      </c>
      <c r="O1075" s="22"/>
      <c r="P1075" s="248" t="s">
        <v>3136</v>
      </c>
      <c r="Q1075" s="192"/>
      <c r="R1075" s="1"/>
      <c r="S1075" s="1" t="str">
        <f t="shared" si="129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8"/>
        <v>#VALUE!</v>
      </c>
    </row>
    <row r="1076" spans="1:23">
      <c r="A1076" s="16">
        <f t="shared" si="126"/>
        <v>1076</v>
      </c>
      <c r="B1076" s="15">
        <f t="shared" si="127"/>
        <v>1052</v>
      </c>
      <c r="C1076" s="145" t="s">
        <v>3582</v>
      </c>
      <c r="D1076" s="145" t="s">
        <v>7</v>
      </c>
      <c r="E1076" s="140" t="s">
        <v>499</v>
      </c>
      <c r="F1076" s="140" t="s">
        <v>4635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3596</v>
      </c>
      <c r="L1076" s="148" t="s">
        <v>4353</v>
      </c>
      <c r="M1076" s="148" t="s">
        <v>4410</v>
      </c>
      <c r="N1076" s="22" t="s">
        <v>2134</v>
      </c>
      <c r="O1076" s="22"/>
      <c r="P1076" s="248" t="s">
        <v>4558</v>
      </c>
      <c r="Q1076" s="192"/>
      <c r="R1076" s="1"/>
      <c r="S1076" s="1" t="str">
        <f t="shared" si="129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28"/>
        <v>#VALUE!</v>
      </c>
    </row>
    <row r="1077" spans="1:23">
      <c r="A1077" s="16">
        <f t="shared" si="126"/>
        <v>1077</v>
      </c>
      <c r="B1077" s="15">
        <f t="shared" si="127"/>
        <v>1053</v>
      </c>
      <c r="C1077" s="145" t="s">
        <v>3582</v>
      </c>
      <c r="D1077" s="145" t="s">
        <v>7</v>
      </c>
      <c r="E1077" s="140" t="s">
        <v>499</v>
      </c>
      <c r="F1077" s="140" t="s">
        <v>4636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3596</v>
      </c>
      <c r="L1077" s="148" t="s">
        <v>4353</v>
      </c>
      <c r="M1077" s="148" t="s">
        <v>4410</v>
      </c>
      <c r="N1077" s="22" t="s">
        <v>2134</v>
      </c>
      <c r="O1077" s="22"/>
      <c r="P1077" s="248" t="s">
        <v>4559</v>
      </c>
      <c r="Q1077" s="192"/>
      <c r="R1077" s="1"/>
      <c r="S1077" s="1" t="str">
        <f t="shared" si="129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8"/>
        <v>#VALUE!</v>
      </c>
    </row>
    <row r="1078" spans="1:23">
      <c r="A1078" s="16">
        <f t="shared" si="126"/>
        <v>1078</v>
      </c>
      <c r="B1078" s="15">
        <f t="shared" si="127"/>
        <v>1054</v>
      </c>
      <c r="C1078" s="145" t="s">
        <v>3582</v>
      </c>
      <c r="D1078" s="145" t="s">
        <v>7</v>
      </c>
      <c r="E1078" s="140" t="s">
        <v>499</v>
      </c>
      <c r="F1078" s="140" t="s">
        <v>4637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3596</v>
      </c>
      <c r="L1078" s="148" t="s">
        <v>4353</v>
      </c>
      <c r="M1078" s="148" t="s">
        <v>4410</v>
      </c>
      <c r="N1078" s="22" t="s">
        <v>2134</v>
      </c>
      <c r="O1078" s="22"/>
      <c r="P1078" s="248" t="s">
        <v>4560</v>
      </c>
      <c r="Q1078" s="192"/>
      <c r="R1078" s="1"/>
      <c r="S1078" s="1" t="str">
        <f t="shared" si="129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28"/>
        <v>#VALUE!</v>
      </c>
    </row>
    <row r="1079" spans="1:23">
      <c r="A1079" s="16">
        <f t="shared" si="126"/>
        <v>1079</v>
      </c>
      <c r="B1079" s="15">
        <f t="shared" si="127"/>
        <v>1055</v>
      </c>
      <c r="C1079" s="145" t="s">
        <v>3582</v>
      </c>
      <c r="D1079" s="145" t="s">
        <v>7</v>
      </c>
      <c r="E1079" s="140" t="s">
        <v>499</v>
      </c>
      <c r="F1079" s="140" t="s">
        <v>4638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3596</v>
      </c>
      <c r="L1079" s="148" t="s">
        <v>4353</v>
      </c>
      <c r="M1079" s="148" t="s">
        <v>4410</v>
      </c>
      <c r="N1079" s="22" t="s">
        <v>2134</v>
      </c>
      <c r="O1079" s="22"/>
      <c r="P1079" s="248" t="s">
        <v>4561</v>
      </c>
      <c r="Q1079" s="192"/>
      <c r="R1079" s="1"/>
      <c r="S1079" s="1" t="str">
        <f t="shared" si="129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28"/>
        <v>#VALUE!</v>
      </c>
    </row>
    <row r="1080" spans="1:23">
      <c r="A1080" s="16">
        <f t="shared" si="126"/>
        <v>1080</v>
      </c>
      <c r="B1080" s="15">
        <f t="shared" si="127"/>
        <v>1056</v>
      </c>
      <c r="C1080" s="145" t="s">
        <v>3582</v>
      </c>
      <c r="D1080" s="145" t="s">
        <v>7</v>
      </c>
      <c r="E1080" s="140" t="s">
        <v>499</v>
      </c>
      <c r="F1080" s="140" t="s">
        <v>4639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3596</v>
      </c>
      <c r="L1080" s="148" t="s">
        <v>4353</v>
      </c>
      <c r="M1080" s="148" t="s">
        <v>4410</v>
      </c>
      <c r="N1080" s="22" t="s">
        <v>2134</v>
      </c>
      <c r="O1080" s="22"/>
      <c r="P1080" s="248" t="s">
        <v>4562</v>
      </c>
      <c r="Q1080" s="192"/>
      <c r="R1080" s="1"/>
      <c r="S1080" s="1" t="str">
        <f t="shared" si="129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28"/>
        <v>#VALUE!</v>
      </c>
    </row>
    <row r="1081" spans="1:23">
      <c r="A1081" s="16">
        <f t="shared" si="126"/>
        <v>1081</v>
      </c>
      <c r="B1081" s="15">
        <f t="shared" si="127"/>
        <v>1057</v>
      </c>
      <c r="C1081" s="145" t="s">
        <v>3582</v>
      </c>
      <c r="D1081" s="145" t="s">
        <v>7</v>
      </c>
      <c r="E1081" s="140" t="s">
        <v>499</v>
      </c>
      <c r="F1081" s="140" t="s">
        <v>4640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3596</v>
      </c>
      <c r="L1081" s="148" t="s">
        <v>4353</v>
      </c>
      <c r="M1081" s="148" t="s">
        <v>4410</v>
      </c>
      <c r="N1081" s="22" t="s">
        <v>2134</v>
      </c>
      <c r="O1081" s="22"/>
      <c r="P1081" s="248" t="s">
        <v>4563</v>
      </c>
      <c r="Q1081" s="192"/>
      <c r="R1081" s="1"/>
      <c r="S1081" s="1" t="str">
        <f t="shared" si="129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28"/>
        <v>#VALUE!</v>
      </c>
    </row>
    <row r="1082" spans="1:23">
      <c r="A1082" s="16">
        <f t="shared" si="126"/>
        <v>1082</v>
      </c>
      <c r="B1082" s="15">
        <f t="shared" si="127"/>
        <v>1058</v>
      </c>
      <c r="C1082" s="145" t="s">
        <v>3582</v>
      </c>
      <c r="D1082" s="145" t="s">
        <v>7</v>
      </c>
      <c r="E1082" s="140" t="s">
        <v>499</v>
      </c>
      <c r="F1082" s="140" t="s">
        <v>4641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3596</v>
      </c>
      <c r="L1082" s="148" t="s">
        <v>4353</v>
      </c>
      <c r="M1082" s="148" t="s">
        <v>4410</v>
      </c>
      <c r="N1082" s="22" t="s">
        <v>2134</v>
      </c>
      <c r="O1082" s="22"/>
      <c r="P1082" s="248" t="s">
        <v>4564</v>
      </c>
      <c r="Q1082" s="192"/>
      <c r="R1082" s="1"/>
      <c r="S1082" s="1" t="str">
        <f t="shared" si="129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28"/>
        <v>#VALUE!</v>
      </c>
    </row>
    <row r="1083" spans="1:23">
      <c r="A1083" s="16">
        <f t="shared" si="126"/>
        <v>1083</v>
      </c>
      <c r="B1083" s="15">
        <f t="shared" si="127"/>
        <v>1059</v>
      </c>
      <c r="C1083" s="145" t="s">
        <v>3582</v>
      </c>
      <c r="D1083" s="145" t="s">
        <v>7</v>
      </c>
      <c r="E1083" s="140" t="s">
        <v>499</v>
      </c>
      <c r="F1083" s="140" t="s">
        <v>4642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3596</v>
      </c>
      <c r="L1083" s="148" t="s">
        <v>4353</v>
      </c>
      <c r="M1083" s="148" t="s">
        <v>4410</v>
      </c>
      <c r="N1083" s="22" t="s">
        <v>2134</v>
      </c>
      <c r="O1083" s="22"/>
      <c r="P1083" s="248" t="s">
        <v>4565</v>
      </c>
      <c r="Q1083" s="192"/>
      <c r="R1083" s="1"/>
      <c r="S1083" s="1" t="str">
        <f t="shared" si="129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28"/>
        <v>#VALUE!</v>
      </c>
    </row>
    <row r="1084" spans="1:23">
      <c r="A1084" s="16">
        <f t="shared" si="126"/>
        <v>1084</v>
      </c>
      <c r="B1084" s="15">
        <f t="shared" si="127"/>
        <v>1060</v>
      </c>
      <c r="C1084" s="145" t="s">
        <v>3582</v>
      </c>
      <c r="D1084" s="145" t="s">
        <v>7</v>
      </c>
      <c r="E1084" s="140" t="s">
        <v>499</v>
      </c>
      <c r="F1084" s="140" t="s">
        <v>4643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3596</v>
      </c>
      <c r="L1084" s="148" t="s">
        <v>4353</v>
      </c>
      <c r="M1084" s="148" t="s">
        <v>4410</v>
      </c>
      <c r="N1084" s="22" t="s">
        <v>2134</v>
      </c>
      <c r="O1084" s="22"/>
      <c r="P1084" s="248" t="s">
        <v>4566</v>
      </c>
      <c r="Q1084" s="192"/>
      <c r="R1084" s="1"/>
      <c r="S1084" s="1" t="str">
        <f t="shared" si="129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28"/>
        <v>#VALUE!</v>
      </c>
    </row>
    <row r="1085" spans="1:23">
      <c r="A1085" s="16">
        <f t="shared" si="126"/>
        <v>1085</v>
      </c>
      <c r="B1085" s="15">
        <f t="shared" si="127"/>
        <v>1061</v>
      </c>
      <c r="C1085" s="145" t="s">
        <v>3582</v>
      </c>
      <c r="D1085" s="145" t="s">
        <v>7</v>
      </c>
      <c r="E1085" s="140" t="s">
        <v>499</v>
      </c>
      <c r="F1085" s="140" t="s">
        <v>4644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3596</v>
      </c>
      <c r="L1085" s="148" t="s">
        <v>4353</v>
      </c>
      <c r="M1085" s="148" t="s">
        <v>4410</v>
      </c>
      <c r="N1085" s="22" t="s">
        <v>2134</v>
      </c>
      <c r="O1085" s="22"/>
      <c r="P1085" s="248" t="s">
        <v>3137</v>
      </c>
      <c r="Q1085" s="192"/>
      <c r="R1085" s="1"/>
      <c r="S1085" s="1" t="str">
        <f t="shared" si="129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28"/>
        <v>#VALUE!</v>
      </c>
    </row>
    <row r="1086" spans="1:23">
      <c r="A1086" s="16">
        <f t="shared" si="126"/>
        <v>1086</v>
      </c>
      <c r="B1086" s="15">
        <f t="shared" si="127"/>
        <v>1062</v>
      </c>
      <c r="C1086" s="145" t="s">
        <v>3582</v>
      </c>
      <c r="D1086" s="145" t="s">
        <v>7</v>
      </c>
      <c r="E1086" s="140" t="s">
        <v>499</v>
      </c>
      <c r="F1086" s="140" t="s">
        <v>4645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3596</v>
      </c>
      <c r="L1086" s="148" t="s">
        <v>4353</v>
      </c>
      <c r="M1086" s="148" t="s">
        <v>4410</v>
      </c>
      <c r="N1086" s="22" t="s">
        <v>2134</v>
      </c>
      <c r="O1086" s="22"/>
      <c r="P1086" s="248" t="s">
        <v>4567</v>
      </c>
      <c r="Q1086" s="192"/>
      <c r="R1086" s="1"/>
      <c r="S1086" s="1" t="str">
        <f t="shared" si="129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28"/>
        <v>#VALUE!</v>
      </c>
    </row>
    <row r="1087" spans="1:23">
      <c r="A1087" s="16">
        <f t="shared" ref="A1087:A1150" si="130">IF(B1087=INT(B1087),ROW(),"")</f>
        <v>1087</v>
      </c>
      <c r="B1087" s="15">
        <f t="shared" si="127"/>
        <v>1063</v>
      </c>
      <c r="C1087" s="145" t="s">
        <v>3582</v>
      </c>
      <c r="D1087" s="145" t="s">
        <v>7</v>
      </c>
      <c r="E1087" s="140" t="s">
        <v>499</v>
      </c>
      <c r="F1087" s="140" t="s">
        <v>4646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3596</v>
      </c>
      <c r="L1087" s="148" t="s">
        <v>4353</v>
      </c>
      <c r="M1087" s="148" t="s">
        <v>4410</v>
      </c>
      <c r="N1087" s="22" t="s">
        <v>2134</v>
      </c>
      <c r="O1087" s="22"/>
      <c r="P1087" s="248" t="s">
        <v>4568</v>
      </c>
      <c r="Q1087" s="192"/>
      <c r="R1087" s="1"/>
      <c r="S1087" s="1" t="str">
        <f t="shared" si="129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28"/>
        <v>#VALUE!</v>
      </c>
    </row>
    <row r="1088" spans="1:23">
      <c r="A1088" s="16">
        <f t="shared" si="130"/>
        <v>1088</v>
      </c>
      <c r="B1088" s="15">
        <f t="shared" si="127"/>
        <v>1064</v>
      </c>
      <c r="C1088" s="145" t="s">
        <v>3582</v>
      </c>
      <c r="D1088" s="145" t="s">
        <v>7</v>
      </c>
      <c r="E1088" s="140" t="s">
        <v>499</v>
      </c>
      <c r="F1088" s="140" t="s">
        <v>4647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3596</v>
      </c>
      <c r="L1088" s="148" t="s">
        <v>4353</v>
      </c>
      <c r="M1088" s="148" t="s">
        <v>4410</v>
      </c>
      <c r="N1088" s="22" t="s">
        <v>2134</v>
      </c>
      <c r="O1088" s="22"/>
      <c r="P1088" s="248" t="s">
        <v>4569</v>
      </c>
      <c r="Q1088" s="192"/>
      <c r="R1088" s="1"/>
      <c r="S1088" s="1" t="str">
        <f t="shared" si="129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28"/>
        <v>#VALUE!</v>
      </c>
    </row>
    <row r="1089" spans="1:23">
      <c r="A1089" s="16">
        <f t="shared" si="130"/>
        <v>1089</v>
      </c>
      <c r="B1089" s="15">
        <f t="shared" si="127"/>
        <v>1065</v>
      </c>
      <c r="C1089" s="145" t="s">
        <v>3582</v>
      </c>
      <c r="D1089" s="145" t="s">
        <v>7</v>
      </c>
      <c r="E1089" s="140" t="s">
        <v>499</v>
      </c>
      <c r="F1089" s="140" t="s">
        <v>4648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3596</v>
      </c>
      <c r="L1089" s="148" t="s">
        <v>4353</v>
      </c>
      <c r="M1089" s="148" t="s">
        <v>4410</v>
      </c>
      <c r="N1089" s="22" t="s">
        <v>2134</v>
      </c>
      <c r="O1089" s="22"/>
      <c r="P1089" s="248" t="s">
        <v>4570</v>
      </c>
      <c r="Q1089" s="192"/>
      <c r="R1089" s="1"/>
      <c r="S1089" s="1" t="str">
        <f t="shared" si="129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28"/>
        <v>#VALUE!</v>
      </c>
    </row>
    <row r="1090" spans="1:23">
      <c r="A1090" s="16">
        <f t="shared" si="130"/>
        <v>1090</v>
      </c>
      <c r="B1090" s="15">
        <f t="shared" si="127"/>
        <v>1066</v>
      </c>
      <c r="C1090" s="145" t="s">
        <v>3582</v>
      </c>
      <c r="D1090" s="145" t="s">
        <v>7</v>
      </c>
      <c r="E1090" s="140" t="s">
        <v>499</v>
      </c>
      <c r="F1090" s="140" t="s">
        <v>4649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3596</v>
      </c>
      <c r="L1090" s="148" t="s">
        <v>4353</v>
      </c>
      <c r="M1090" s="148" t="s">
        <v>4410</v>
      </c>
      <c r="N1090" s="22" t="s">
        <v>2134</v>
      </c>
      <c r="O1090" s="22"/>
      <c r="P1090" s="248" t="s">
        <v>4571</v>
      </c>
      <c r="Q1090" s="192"/>
      <c r="R1090" s="1"/>
      <c r="S1090" s="1" t="str">
        <f t="shared" si="129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28"/>
        <v>#VALUE!</v>
      </c>
    </row>
    <row r="1091" spans="1:23">
      <c r="A1091" s="16">
        <f t="shared" si="130"/>
        <v>1091</v>
      </c>
      <c r="B1091" s="15">
        <f t="shared" si="127"/>
        <v>1067</v>
      </c>
      <c r="C1091" s="145" t="s">
        <v>3582</v>
      </c>
      <c r="D1091" s="145" t="s">
        <v>7</v>
      </c>
      <c r="E1091" s="140" t="s">
        <v>499</v>
      </c>
      <c r="F1091" s="140" t="s">
        <v>4650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3596</v>
      </c>
      <c r="L1091" s="148" t="s">
        <v>4353</v>
      </c>
      <c r="M1091" s="148" t="s">
        <v>4410</v>
      </c>
      <c r="N1091" s="22" t="s">
        <v>2134</v>
      </c>
      <c r="O1091" s="22"/>
      <c r="P1091" s="248" t="s">
        <v>3138</v>
      </c>
      <c r="Q1091" s="192"/>
      <c r="R1091" s="1"/>
      <c r="S1091" s="1" t="str">
        <f t="shared" si="129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28"/>
        <v>#VALUE!</v>
      </c>
    </row>
    <row r="1092" spans="1:23">
      <c r="A1092" s="16">
        <f t="shared" si="130"/>
        <v>1092</v>
      </c>
      <c r="B1092" s="15">
        <f t="shared" ref="B1092:B1155" si="131">IF(AND(MID(C1092,2,1)&lt;&gt;"/",MID(C1092,1,1)="/"),INT(B1091)+1,B1091+0.01)</f>
        <v>1068</v>
      </c>
      <c r="C1092" s="145" t="s">
        <v>3582</v>
      </c>
      <c r="D1092" s="145" t="s">
        <v>7</v>
      </c>
      <c r="E1092" s="140" t="s">
        <v>499</v>
      </c>
      <c r="F1092" s="141" t="s">
        <v>4651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3596</v>
      </c>
      <c r="L1092" s="148" t="s">
        <v>4353</v>
      </c>
      <c r="M1092" s="148" t="s">
        <v>4410</v>
      </c>
      <c r="N1092" s="22" t="s">
        <v>2134</v>
      </c>
      <c r="O1092" s="11"/>
      <c r="P1092" s="248" t="s">
        <v>4572</v>
      </c>
      <c r="Q1092" s="192"/>
      <c r="R1092" s="1"/>
      <c r="S1092" s="1" t="str">
        <f t="shared" si="129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28"/>
        <v>#VALUE!</v>
      </c>
    </row>
    <row r="1093" spans="1:23">
      <c r="A1093" s="16">
        <f t="shared" si="130"/>
        <v>1093</v>
      </c>
      <c r="B1093" s="15">
        <f t="shared" si="131"/>
        <v>1069</v>
      </c>
      <c r="C1093" s="145" t="s">
        <v>3582</v>
      </c>
      <c r="D1093" s="145" t="s">
        <v>7</v>
      </c>
      <c r="E1093" s="140" t="s">
        <v>499</v>
      </c>
      <c r="F1093" s="141" t="s">
        <v>4652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3596</v>
      </c>
      <c r="L1093" s="148" t="s">
        <v>4353</v>
      </c>
      <c r="M1093" s="148" t="s">
        <v>4410</v>
      </c>
      <c r="N1093" s="22" t="s">
        <v>2134</v>
      </c>
      <c r="O1093" s="11"/>
      <c r="P1093" s="248" t="s">
        <v>4573</v>
      </c>
      <c r="Q1093" s="192"/>
      <c r="R1093" s="1"/>
      <c r="S1093" s="1" t="str">
        <f t="shared" si="129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32">SUBSTITUTE(IF(AND(T1093="--",FIND("STD",E1093),FIND("fn",C1093)&gt;0,FIND("ITM_",P1093),I1093="CAT_FNCT"),E1093,""),"""","")</f>
        <v>#VALUE!</v>
      </c>
    </row>
    <row r="1094" spans="1:23">
      <c r="A1094" s="16">
        <f t="shared" si="130"/>
        <v>1094</v>
      </c>
      <c r="B1094" s="15">
        <f t="shared" si="131"/>
        <v>1070</v>
      </c>
      <c r="C1094" s="145" t="s">
        <v>3582</v>
      </c>
      <c r="D1094" s="145" t="s">
        <v>7</v>
      </c>
      <c r="E1094" s="140" t="s">
        <v>499</v>
      </c>
      <c r="F1094" s="140" t="s">
        <v>4653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3596</v>
      </c>
      <c r="L1094" s="148" t="s">
        <v>4353</v>
      </c>
      <c r="M1094" s="148" t="s">
        <v>4410</v>
      </c>
      <c r="N1094" s="22" t="s">
        <v>2134</v>
      </c>
      <c r="O1094" s="22"/>
      <c r="P1094" s="248" t="s">
        <v>3056</v>
      </c>
      <c r="Q1094" s="192"/>
      <c r="R1094" s="1"/>
      <c r="S1094" s="1" t="str">
        <f t="shared" si="129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32"/>
        <v>#VALUE!</v>
      </c>
    </row>
    <row r="1095" spans="1:23">
      <c r="A1095" s="16">
        <f t="shared" si="130"/>
        <v>1095</v>
      </c>
      <c r="B1095" s="15">
        <f t="shared" si="131"/>
        <v>1071</v>
      </c>
      <c r="C1095" s="145" t="s">
        <v>3582</v>
      </c>
      <c r="D1095" s="145" t="s">
        <v>7</v>
      </c>
      <c r="E1095" s="140" t="s">
        <v>499</v>
      </c>
      <c r="F1095" s="141" t="s">
        <v>4654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3596</v>
      </c>
      <c r="L1095" s="148" t="s">
        <v>4353</v>
      </c>
      <c r="M1095" s="148" t="s">
        <v>4410</v>
      </c>
      <c r="N1095" s="22" t="s">
        <v>2134</v>
      </c>
      <c r="O1095" s="11"/>
      <c r="P1095" s="248" t="s">
        <v>3057</v>
      </c>
      <c r="Q1095" s="192"/>
      <c r="R1095" s="1"/>
      <c r="S1095" s="1" t="str">
        <f t="shared" si="129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32"/>
        <v>#VALUE!</v>
      </c>
    </row>
    <row r="1096" spans="1:23">
      <c r="A1096" s="16">
        <f t="shared" si="130"/>
        <v>1096</v>
      </c>
      <c r="B1096" s="15">
        <f t="shared" si="131"/>
        <v>1072</v>
      </c>
      <c r="C1096" s="145" t="s">
        <v>3582</v>
      </c>
      <c r="D1096" s="145" t="s">
        <v>7</v>
      </c>
      <c r="E1096" s="140" t="s">
        <v>499</v>
      </c>
      <c r="F1096" s="141" t="s">
        <v>4655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3596</v>
      </c>
      <c r="L1096" s="148" t="s">
        <v>4353</v>
      </c>
      <c r="M1096" s="148" t="s">
        <v>4410</v>
      </c>
      <c r="N1096" s="22" t="s">
        <v>2134</v>
      </c>
      <c r="O1096" s="11"/>
      <c r="P1096" s="248" t="s">
        <v>3058</v>
      </c>
      <c r="Q1096" s="192"/>
      <c r="R1096" s="1"/>
      <c r="S1096" s="1" t="str">
        <f t="shared" si="129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32"/>
        <v>#VALUE!</v>
      </c>
    </row>
    <row r="1097" spans="1:23">
      <c r="A1097" s="16">
        <f t="shared" si="130"/>
        <v>1097</v>
      </c>
      <c r="B1097" s="15">
        <f t="shared" si="131"/>
        <v>1073</v>
      </c>
      <c r="C1097" s="145" t="s">
        <v>3583</v>
      </c>
      <c r="D1097" s="145" t="s">
        <v>2921</v>
      </c>
      <c r="E1097" s="140" t="s">
        <v>499</v>
      </c>
      <c r="F1097" s="140" t="s">
        <v>4656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3596</v>
      </c>
      <c r="L1097" s="148" t="s">
        <v>4353</v>
      </c>
      <c r="M1097" s="148" t="s">
        <v>4410</v>
      </c>
      <c r="N1097" s="22" t="s">
        <v>2134</v>
      </c>
      <c r="O1097" s="22"/>
      <c r="P1097" s="248" t="s">
        <v>2921</v>
      </c>
      <c r="Q1097" s="192"/>
      <c r="R1097" s="1"/>
      <c r="S1097" s="1" t="str">
        <f t="shared" si="129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32"/>
        <v>#VALUE!</v>
      </c>
    </row>
    <row r="1098" spans="1:23">
      <c r="A1098" s="16">
        <f t="shared" si="130"/>
        <v>1098</v>
      </c>
      <c r="B1098" s="15">
        <f t="shared" si="131"/>
        <v>1074</v>
      </c>
      <c r="C1098" s="145" t="s">
        <v>3583</v>
      </c>
      <c r="D1098" s="145" t="s">
        <v>2922</v>
      </c>
      <c r="E1098" s="140" t="s">
        <v>499</v>
      </c>
      <c r="F1098" s="140" t="s">
        <v>4657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3596</v>
      </c>
      <c r="L1098" s="148" t="s">
        <v>4353</v>
      </c>
      <c r="M1098" s="148" t="s">
        <v>4410</v>
      </c>
      <c r="N1098" s="22" t="s">
        <v>2134</v>
      </c>
      <c r="O1098" s="22"/>
      <c r="P1098" s="248" t="s">
        <v>2922</v>
      </c>
      <c r="Q1098" s="192"/>
      <c r="R1098" s="1"/>
      <c r="S1098" s="1" t="str">
        <f t="shared" si="129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32"/>
        <v>#VALUE!</v>
      </c>
    </row>
    <row r="1099" spans="1:23">
      <c r="A1099" s="16">
        <f t="shared" si="130"/>
        <v>1099</v>
      </c>
      <c r="B1099" s="15">
        <f t="shared" si="131"/>
        <v>1075</v>
      </c>
      <c r="C1099" s="145" t="s">
        <v>3582</v>
      </c>
      <c r="D1099" s="145" t="s">
        <v>7</v>
      </c>
      <c r="E1099" s="140" t="s">
        <v>499</v>
      </c>
      <c r="F1099" s="140" t="s">
        <v>4658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3596</v>
      </c>
      <c r="L1099" s="148" t="s">
        <v>4353</v>
      </c>
      <c r="M1099" s="148" t="s">
        <v>4410</v>
      </c>
      <c r="N1099" s="22" t="s">
        <v>2134</v>
      </c>
      <c r="O1099" s="22"/>
      <c r="P1099" s="248" t="s">
        <v>3059</v>
      </c>
      <c r="Q1099" s="192"/>
      <c r="R1099" s="1"/>
      <c r="S1099" s="1" t="str">
        <f t="shared" si="129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32"/>
        <v>#VALUE!</v>
      </c>
    </row>
    <row r="1100" spans="1:23">
      <c r="A1100" s="16">
        <f t="shared" si="130"/>
        <v>1100</v>
      </c>
      <c r="B1100" s="15">
        <f t="shared" si="131"/>
        <v>1076</v>
      </c>
      <c r="C1100" s="145" t="s">
        <v>3582</v>
      </c>
      <c r="D1100" s="145" t="s">
        <v>7</v>
      </c>
      <c r="E1100" s="140" t="s">
        <v>499</v>
      </c>
      <c r="F1100" s="140" t="s">
        <v>4659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3596</v>
      </c>
      <c r="L1100" s="148" t="s">
        <v>4353</v>
      </c>
      <c r="M1100" s="148" t="s">
        <v>4410</v>
      </c>
      <c r="N1100" s="22" t="s">
        <v>2134</v>
      </c>
      <c r="O1100" s="22"/>
      <c r="P1100" s="248" t="s">
        <v>3060</v>
      </c>
      <c r="Q1100" s="192"/>
      <c r="R1100" s="1"/>
      <c r="S1100" s="1" t="str">
        <f t="shared" si="129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32"/>
        <v>#VALUE!</v>
      </c>
    </row>
    <row r="1101" spans="1:23">
      <c r="A1101" s="16">
        <f t="shared" si="130"/>
        <v>1101</v>
      </c>
      <c r="B1101" s="15">
        <f t="shared" si="131"/>
        <v>1077</v>
      </c>
      <c r="C1101" s="145" t="s">
        <v>3583</v>
      </c>
      <c r="D1101" s="145" t="s">
        <v>2923</v>
      </c>
      <c r="E1101" s="140" t="s">
        <v>499</v>
      </c>
      <c r="F1101" s="140" t="s">
        <v>4660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3596</v>
      </c>
      <c r="L1101" s="148" t="s">
        <v>4353</v>
      </c>
      <c r="M1101" s="148" t="s">
        <v>4410</v>
      </c>
      <c r="N1101" s="22" t="s">
        <v>2134</v>
      </c>
      <c r="O1101" s="22"/>
      <c r="P1101" s="248" t="s">
        <v>2923</v>
      </c>
      <c r="Q1101" s="192"/>
      <c r="R1101" s="1"/>
      <c r="S1101" s="1" t="str">
        <f t="shared" si="129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32"/>
        <v>#VALUE!</v>
      </c>
    </row>
    <row r="1102" spans="1:23">
      <c r="A1102" s="16">
        <f t="shared" si="130"/>
        <v>1102</v>
      </c>
      <c r="B1102" s="15">
        <f t="shared" si="131"/>
        <v>1078</v>
      </c>
      <c r="C1102" s="145" t="s">
        <v>3582</v>
      </c>
      <c r="D1102" s="145" t="s">
        <v>7</v>
      </c>
      <c r="E1102" s="140" t="s">
        <v>499</v>
      </c>
      <c r="F1102" s="140" t="s">
        <v>4661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3596</v>
      </c>
      <c r="L1102" s="148" t="s">
        <v>4353</v>
      </c>
      <c r="M1102" s="148" t="s">
        <v>4410</v>
      </c>
      <c r="N1102" s="22" t="s">
        <v>2134</v>
      </c>
      <c r="O1102" s="22"/>
      <c r="P1102" s="248" t="s">
        <v>3071</v>
      </c>
      <c r="Q1102" s="192"/>
      <c r="R1102" s="1"/>
      <c r="S1102" s="1" t="str">
        <f t="shared" si="129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32"/>
        <v>#VALUE!</v>
      </c>
    </row>
    <row r="1103" spans="1:23">
      <c r="A1103" s="16">
        <f t="shared" si="130"/>
        <v>1103</v>
      </c>
      <c r="B1103" s="15">
        <f t="shared" si="131"/>
        <v>1079</v>
      </c>
      <c r="C1103" s="145" t="s">
        <v>3583</v>
      </c>
      <c r="D1103" s="145" t="s">
        <v>2924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3596</v>
      </c>
      <c r="L1103" s="148" t="s">
        <v>4353</v>
      </c>
      <c r="M1103" s="148" t="s">
        <v>4410</v>
      </c>
      <c r="N1103" s="22" t="s">
        <v>2134</v>
      </c>
      <c r="O1103" s="22"/>
      <c r="P1103" s="248" t="s">
        <v>2924</v>
      </c>
      <c r="Q1103" s="192"/>
      <c r="R1103" s="1"/>
      <c r="S1103" s="1" t="str">
        <f t="shared" si="129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32"/>
        <v>#VALUE!</v>
      </c>
    </row>
    <row r="1104" spans="1:23">
      <c r="A1104" s="16">
        <f t="shared" si="130"/>
        <v>1104</v>
      </c>
      <c r="B1104" s="15">
        <f t="shared" si="131"/>
        <v>1080</v>
      </c>
      <c r="C1104" s="145" t="s">
        <v>3582</v>
      </c>
      <c r="D1104" s="145" t="s">
        <v>7</v>
      </c>
      <c r="E1104" s="140" t="s">
        <v>499</v>
      </c>
      <c r="F1104" s="140" t="s">
        <v>4662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3596</v>
      </c>
      <c r="L1104" s="148" t="s">
        <v>4353</v>
      </c>
      <c r="M1104" s="148" t="s">
        <v>4410</v>
      </c>
      <c r="N1104" s="22" t="s">
        <v>2134</v>
      </c>
      <c r="O1104" s="22"/>
      <c r="P1104" s="248" t="s">
        <v>3061</v>
      </c>
      <c r="Q1104" s="192"/>
      <c r="R1104" s="1"/>
      <c r="S1104" s="1" t="str">
        <f t="shared" si="129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32"/>
        <v>#VALUE!</v>
      </c>
    </row>
    <row r="1105" spans="1:23">
      <c r="A1105" s="16">
        <f t="shared" si="130"/>
        <v>1105</v>
      </c>
      <c r="B1105" s="15">
        <f t="shared" si="131"/>
        <v>1081</v>
      </c>
      <c r="C1105" s="145" t="s">
        <v>3582</v>
      </c>
      <c r="D1105" s="145" t="s">
        <v>7</v>
      </c>
      <c r="E1105" s="140" t="s">
        <v>499</v>
      </c>
      <c r="F1105" s="140" t="s">
        <v>4663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3596</v>
      </c>
      <c r="L1105" s="148" t="s">
        <v>4353</v>
      </c>
      <c r="M1105" s="148" t="s">
        <v>4410</v>
      </c>
      <c r="N1105" s="22" t="s">
        <v>2134</v>
      </c>
      <c r="O1105" s="22"/>
      <c r="P1105" s="248" t="s">
        <v>3062</v>
      </c>
      <c r="Q1105" s="192"/>
      <c r="R1105" s="1"/>
      <c r="S1105" s="1" t="str">
        <f t="shared" si="129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2"/>
        <v>#VALUE!</v>
      </c>
    </row>
    <row r="1106" spans="1:23">
      <c r="A1106" s="16">
        <f t="shared" si="130"/>
        <v>1106</v>
      </c>
      <c r="B1106" s="15">
        <f t="shared" si="131"/>
        <v>1082</v>
      </c>
      <c r="C1106" s="145" t="s">
        <v>3582</v>
      </c>
      <c r="D1106" s="145" t="s">
        <v>7</v>
      </c>
      <c r="E1106" s="140" t="s">
        <v>499</v>
      </c>
      <c r="F1106" s="140" t="s">
        <v>4664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3596</v>
      </c>
      <c r="L1106" s="148" t="s">
        <v>4353</v>
      </c>
      <c r="M1106" s="148" t="s">
        <v>4410</v>
      </c>
      <c r="N1106" s="22" t="s">
        <v>2134</v>
      </c>
      <c r="O1106" s="22"/>
      <c r="P1106" s="248" t="s">
        <v>3063</v>
      </c>
      <c r="Q1106" s="192"/>
      <c r="R1106" s="1"/>
      <c r="S1106" s="1" t="str">
        <f t="shared" si="129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32"/>
        <v>#VALUE!</v>
      </c>
    </row>
    <row r="1107" spans="1:23">
      <c r="A1107" s="16">
        <f t="shared" si="130"/>
        <v>1107</v>
      </c>
      <c r="B1107" s="15">
        <f t="shared" si="131"/>
        <v>1083</v>
      </c>
      <c r="C1107" s="145" t="s">
        <v>3582</v>
      </c>
      <c r="D1107" s="145" t="s">
        <v>7</v>
      </c>
      <c r="E1107" s="140" t="s">
        <v>499</v>
      </c>
      <c r="F1107" s="140" t="s">
        <v>4665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3596</v>
      </c>
      <c r="L1107" s="148" t="s">
        <v>4353</v>
      </c>
      <c r="M1107" s="148" t="s">
        <v>4410</v>
      </c>
      <c r="N1107" s="22" t="s">
        <v>2134</v>
      </c>
      <c r="O1107" s="22"/>
      <c r="P1107" s="248" t="s">
        <v>3064</v>
      </c>
      <c r="Q1107" s="192"/>
      <c r="R1107" s="1"/>
      <c r="S1107" s="1" t="str">
        <f t="shared" si="129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32"/>
        <v>#VALUE!</v>
      </c>
    </row>
    <row r="1108" spans="1:23">
      <c r="A1108" s="16">
        <f t="shared" si="130"/>
        <v>1108</v>
      </c>
      <c r="B1108" s="15">
        <f t="shared" si="131"/>
        <v>1084</v>
      </c>
      <c r="C1108" s="145" t="s">
        <v>3582</v>
      </c>
      <c r="D1108" s="145" t="s">
        <v>7</v>
      </c>
      <c r="E1108" s="140" t="s">
        <v>499</v>
      </c>
      <c r="F1108" s="140" t="s">
        <v>4666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3596</v>
      </c>
      <c r="L1108" s="148" t="s">
        <v>4353</v>
      </c>
      <c r="M1108" s="148" t="s">
        <v>4410</v>
      </c>
      <c r="N1108" s="22" t="s">
        <v>2134</v>
      </c>
      <c r="O1108" s="22"/>
      <c r="P1108" s="248" t="s">
        <v>3065</v>
      </c>
      <c r="Q1108" s="192"/>
      <c r="R1108" s="1"/>
      <c r="S1108" s="1" t="str">
        <f t="shared" si="129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32"/>
        <v>#VALUE!</v>
      </c>
    </row>
    <row r="1109" spans="1:23">
      <c r="A1109" s="16">
        <f t="shared" si="130"/>
        <v>1109</v>
      </c>
      <c r="B1109" s="15">
        <f t="shared" si="131"/>
        <v>1085</v>
      </c>
      <c r="C1109" s="145" t="s">
        <v>3582</v>
      </c>
      <c r="D1109" s="145" t="s">
        <v>7</v>
      </c>
      <c r="E1109" s="140" t="s">
        <v>499</v>
      </c>
      <c r="F1109" s="140" t="s">
        <v>4667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3596</v>
      </c>
      <c r="L1109" s="148" t="s">
        <v>4353</v>
      </c>
      <c r="M1109" s="148" t="s">
        <v>4410</v>
      </c>
      <c r="N1109" s="22" t="s">
        <v>2134</v>
      </c>
      <c r="O1109" s="22"/>
      <c r="P1109" s="248" t="s">
        <v>3066</v>
      </c>
      <c r="Q1109" s="192"/>
      <c r="R1109" s="1"/>
      <c r="S1109" s="1" t="str">
        <f t="shared" si="129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2"/>
        <v>#VALUE!</v>
      </c>
    </row>
    <row r="1110" spans="1:23">
      <c r="A1110" s="16">
        <f t="shared" si="130"/>
        <v>1110</v>
      </c>
      <c r="B1110" s="15">
        <f t="shared" si="131"/>
        <v>1086</v>
      </c>
      <c r="C1110" s="145" t="s">
        <v>3582</v>
      </c>
      <c r="D1110" s="145" t="s">
        <v>7</v>
      </c>
      <c r="E1110" s="140" t="s">
        <v>499</v>
      </c>
      <c r="F1110" s="140" t="s">
        <v>4668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3596</v>
      </c>
      <c r="L1110" s="148" t="s">
        <v>4353</v>
      </c>
      <c r="M1110" s="148" t="s">
        <v>4410</v>
      </c>
      <c r="N1110" s="22" t="s">
        <v>2134</v>
      </c>
      <c r="O1110" s="22"/>
      <c r="P1110" s="248" t="s">
        <v>3067</v>
      </c>
      <c r="Q1110" s="192"/>
      <c r="R1110" s="1"/>
      <c r="S1110" s="1" t="str">
        <f t="shared" si="129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2"/>
        <v>#VALUE!</v>
      </c>
    </row>
    <row r="1111" spans="1:23">
      <c r="A1111" s="16">
        <f t="shared" si="130"/>
        <v>1111</v>
      </c>
      <c r="B1111" s="15">
        <f t="shared" si="131"/>
        <v>1087</v>
      </c>
      <c r="C1111" s="145" t="s">
        <v>3582</v>
      </c>
      <c r="D1111" s="145" t="s">
        <v>7</v>
      </c>
      <c r="E1111" s="140" t="s">
        <v>499</v>
      </c>
      <c r="F1111" s="140" t="s">
        <v>4669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3596</v>
      </c>
      <c r="L1111" s="148" t="s">
        <v>4353</v>
      </c>
      <c r="M1111" s="148" t="s">
        <v>4410</v>
      </c>
      <c r="N1111" s="22" t="s">
        <v>2134</v>
      </c>
      <c r="O1111" s="22"/>
      <c r="P1111" s="248" t="s">
        <v>3068</v>
      </c>
      <c r="Q1111" s="192"/>
      <c r="R1111" s="1"/>
      <c r="S1111" s="1" t="str">
        <f t="shared" si="129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2"/>
        <v>#VALUE!</v>
      </c>
    </row>
    <row r="1112" spans="1:23">
      <c r="A1112" s="16">
        <f t="shared" si="130"/>
        <v>1112</v>
      </c>
      <c r="B1112" s="15">
        <f t="shared" si="131"/>
        <v>1088</v>
      </c>
      <c r="C1112" s="145" t="s">
        <v>3582</v>
      </c>
      <c r="D1112" s="145" t="s">
        <v>7</v>
      </c>
      <c r="E1112" s="140" t="s">
        <v>499</v>
      </c>
      <c r="F1112" s="140" t="s">
        <v>4670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3596</v>
      </c>
      <c r="L1112" s="148" t="s">
        <v>4353</v>
      </c>
      <c r="M1112" s="148" t="s">
        <v>4410</v>
      </c>
      <c r="N1112" s="22" t="s">
        <v>2134</v>
      </c>
      <c r="O1112" s="22"/>
      <c r="P1112" s="248" t="s">
        <v>3069</v>
      </c>
      <c r="Q1112" s="192"/>
      <c r="R1112" s="1"/>
      <c r="S1112" s="1" t="str">
        <f t="shared" si="129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2"/>
        <v>#VALUE!</v>
      </c>
    </row>
    <row r="1113" spans="1:23">
      <c r="A1113" s="16">
        <f t="shared" si="130"/>
        <v>1113</v>
      </c>
      <c r="B1113" s="15">
        <f t="shared" si="131"/>
        <v>1089</v>
      </c>
      <c r="C1113" s="145" t="s">
        <v>3582</v>
      </c>
      <c r="D1113" s="145" t="s">
        <v>7</v>
      </c>
      <c r="E1113" s="140" t="s">
        <v>499</v>
      </c>
      <c r="F1113" s="140" t="s">
        <v>4671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3596</v>
      </c>
      <c r="L1113" s="148" t="s">
        <v>4353</v>
      </c>
      <c r="M1113" s="148" t="s">
        <v>4410</v>
      </c>
      <c r="N1113" s="22" t="s">
        <v>2134</v>
      </c>
      <c r="O1113" s="22"/>
      <c r="P1113" s="248" t="s">
        <v>3070</v>
      </c>
      <c r="Q1113" s="192"/>
      <c r="R1113" s="1"/>
      <c r="S1113" s="1" t="str">
        <f t="shared" si="129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2"/>
        <v>#VALUE!</v>
      </c>
    </row>
    <row r="1114" spans="1:23">
      <c r="A1114" s="16">
        <f t="shared" si="130"/>
        <v>1114</v>
      </c>
      <c r="B1114" s="15">
        <f t="shared" si="131"/>
        <v>1090</v>
      </c>
      <c r="C1114" s="145" t="s">
        <v>3582</v>
      </c>
      <c r="D1114" s="145" t="s">
        <v>7</v>
      </c>
      <c r="E1114" s="140" t="s">
        <v>499</v>
      </c>
      <c r="F1114" s="140" t="s">
        <v>4672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3596</v>
      </c>
      <c r="L1114" s="148" t="s">
        <v>4353</v>
      </c>
      <c r="M1114" s="148" t="s">
        <v>4410</v>
      </c>
      <c r="N1114" s="22" t="s">
        <v>2134</v>
      </c>
      <c r="O1114" s="22"/>
      <c r="P1114" s="248" t="s">
        <v>3072</v>
      </c>
      <c r="Q1114" s="192"/>
      <c r="R1114" s="1"/>
      <c r="S1114" s="1" t="str">
        <f t="shared" si="129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2"/>
        <v>#VALUE!</v>
      </c>
    </row>
    <row r="1115" spans="1:23">
      <c r="A1115" s="16">
        <f t="shared" si="130"/>
        <v>1115</v>
      </c>
      <c r="B1115" s="15">
        <f t="shared" si="131"/>
        <v>1091</v>
      </c>
      <c r="C1115" s="145" t="s">
        <v>3582</v>
      </c>
      <c r="D1115" s="145" t="s">
        <v>7</v>
      </c>
      <c r="E1115" s="140" t="s">
        <v>499</v>
      </c>
      <c r="F1115" s="140" t="s">
        <v>4673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3596</v>
      </c>
      <c r="L1115" s="148" t="s">
        <v>4353</v>
      </c>
      <c r="M1115" s="148" t="s">
        <v>4410</v>
      </c>
      <c r="N1115" s="22" t="s">
        <v>2134</v>
      </c>
      <c r="O1115" s="22"/>
      <c r="P1115" s="248" t="s">
        <v>3073</v>
      </c>
      <c r="Q1115" s="192"/>
      <c r="R1115" s="1"/>
      <c r="S1115" s="1" t="str">
        <f t="shared" si="129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2"/>
        <v>#VALUE!</v>
      </c>
    </row>
    <row r="1116" spans="1:23">
      <c r="A1116" s="16">
        <f t="shared" si="130"/>
        <v>1116</v>
      </c>
      <c r="B1116" s="15">
        <f t="shared" si="131"/>
        <v>1092</v>
      </c>
      <c r="C1116" s="145" t="s">
        <v>3582</v>
      </c>
      <c r="D1116" s="145" t="s">
        <v>7</v>
      </c>
      <c r="E1116" s="140" t="s">
        <v>499</v>
      </c>
      <c r="F1116" s="140" t="s">
        <v>4674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3596</v>
      </c>
      <c r="L1116" s="148" t="s">
        <v>4353</v>
      </c>
      <c r="M1116" s="148" t="s">
        <v>4410</v>
      </c>
      <c r="N1116" s="22" t="s">
        <v>2134</v>
      </c>
      <c r="O1116" s="22"/>
      <c r="P1116" s="248" t="s">
        <v>3074</v>
      </c>
      <c r="Q1116" s="192"/>
      <c r="R1116" s="1"/>
      <c r="S1116" s="1" t="str">
        <f t="shared" si="129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2"/>
        <v>#VALUE!</v>
      </c>
    </row>
    <row r="1117" spans="1:23">
      <c r="A1117" s="16">
        <f t="shared" si="130"/>
        <v>1117</v>
      </c>
      <c r="B1117" s="15">
        <f t="shared" si="131"/>
        <v>1093</v>
      </c>
      <c r="C1117" s="145" t="s">
        <v>3582</v>
      </c>
      <c r="D1117" s="145" t="s">
        <v>7</v>
      </c>
      <c r="E1117" s="140" t="s">
        <v>499</v>
      </c>
      <c r="F1117" s="140" t="s">
        <v>4675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3596</v>
      </c>
      <c r="L1117" s="148" t="s">
        <v>4353</v>
      </c>
      <c r="M1117" s="148" t="s">
        <v>4410</v>
      </c>
      <c r="N1117" s="22" t="s">
        <v>2134</v>
      </c>
      <c r="O1117" s="22"/>
      <c r="P1117" s="248" t="s">
        <v>3075</v>
      </c>
      <c r="Q1117" s="192"/>
      <c r="R1117" s="1"/>
      <c r="S1117" s="1" t="str">
        <f t="shared" si="129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2"/>
        <v>#VALUE!</v>
      </c>
    </row>
    <row r="1118" spans="1:23">
      <c r="A1118" s="16">
        <f t="shared" si="130"/>
        <v>1118</v>
      </c>
      <c r="B1118" s="15">
        <f t="shared" si="131"/>
        <v>1094</v>
      </c>
      <c r="C1118" s="145" t="s">
        <v>3582</v>
      </c>
      <c r="D1118" s="145" t="s">
        <v>7</v>
      </c>
      <c r="E1118" s="140" t="s">
        <v>499</v>
      </c>
      <c r="F1118" s="140" t="s">
        <v>4676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3596</v>
      </c>
      <c r="L1118" s="148" t="s">
        <v>4353</v>
      </c>
      <c r="M1118" s="148" t="s">
        <v>4410</v>
      </c>
      <c r="N1118" s="22" t="s">
        <v>2134</v>
      </c>
      <c r="O1118" s="22"/>
      <c r="P1118" s="248" t="s">
        <v>3076</v>
      </c>
      <c r="Q1118" s="192"/>
      <c r="R1118" s="1"/>
      <c r="S1118" s="1" t="str">
        <f t="shared" si="129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2"/>
        <v>#VALUE!</v>
      </c>
    </row>
    <row r="1119" spans="1:23">
      <c r="A1119" s="16">
        <f t="shared" si="130"/>
        <v>1119</v>
      </c>
      <c r="B1119" s="15">
        <f t="shared" si="131"/>
        <v>1095</v>
      </c>
      <c r="C1119" s="145" t="s">
        <v>3582</v>
      </c>
      <c r="D1119" s="145" t="s">
        <v>7</v>
      </c>
      <c r="E1119" s="140" t="s">
        <v>499</v>
      </c>
      <c r="F1119" s="140" t="s">
        <v>4677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3596</v>
      </c>
      <c r="L1119" s="148" t="s">
        <v>4353</v>
      </c>
      <c r="M1119" s="148" t="s">
        <v>4410</v>
      </c>
      <c r="N1119" s="22" t="s">
        <v>2134</v>
      </c>
      <c r="O1119" s="22"/>
      <c r="P1119" s="248" t="s">
        <v>3077</v>
      </c>
      <c r="Q1119" s="192"/>
      <c r="R1119" s="1"/>
      <c r="S1119" s="1" t="str">
        <f t="shared" si="129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2"/>
        <v>#VALUE!</v>
      </c>
    </row>
    <row r="1120" spans="1:23">
      <c r="A1120" s="16">
        <f t="shared" si="130"/>
        <v>1120</v>
      </c>
      <c r="B1120" s="15">
        <f t="shared" si="131"/>
        <v>1096</v>
      </c>
      <c r="C1120" s="145" t="s">
        <v>3582</v>
      </c>
      <c r="D1120" s="145" t="s">
        <v>7</v>
      </c>
      <c r="E1120" s="140" t="s">
        <v>499</v>
      </c>
      <c r="F1120" s="140" t="s">
        <v>4678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3596</v>
      </c>
      <c r="L1120" s="148" t="s">
        <v>4353</v>
      </c>
      <c r="M1120" s="148" t="s">
        <v>4410</v>
      </c>
      <c r="N1120" s="22" t="s">
        <v>2134</v>
      </c>
      <c r="O1120" s="22"/>
      <c r="P1120" s="248" t="s">
        <v>3078</v>
      </c>
      <c r="Q1120" s="192"/>
      <c r="R1120" s="1"/>
      <c r="S1120" s="1" t="str">
        <f t="shared" si="129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2"/>
        <v>#VALUE!</v>
      </c>
    </row>
    <row r="1121" spans="1:23">
      <c r="A1121" s="16">
        <f t="shared" si="130"/>
        <v>1121</v>
      </c>
      <c r="B1121" s="15">
        <f t="shared" si="131"/>
        <v>1097</v>
      </c>
      <c r="C1121" s="145" t="s">
        <v>3582</v>
      </c>
      <c r="D1121" s="145" t="s">
        <v>7</v>
      </c>
      <c r="E1121" s="140" t="s">
        <v>499</v>
      </c>
      <c r="F1121" s="140" t="s">
        <v>4679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3596</v>
      </c>
      <c r="L1121" s="148" t="s">
        <v>4353</v>
      </c>
      <c r="M1121" s="148" t="s">
        <v>4410</v>
      </c>
      <c r="N1121" s="22" t="s">
        <v>2134</v>
      </c>
      <c r="O1121" s="22"/>
      <c r="P1121" s="248" t="s">
        <v>3079</v>
      </c>
      <c r="Q1121" s="192"/>
      <c r="R1121" s="1"/>
      <c r="S1121" s="1" t="str">
        <f t="shared" si="129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2"/>
        <v>#VALUE!</v>
      </c>
    </row>
    <row r="1122" spans="1:23">
      <c r="A1122" s="16">
        <f t="shared" si="130"/>
        <v>1122</v>
      </c>
      <c r="B1122" s="15">
        <f t="shared" si="131"/>
        <v>1098</v>
      </c>
      <c r="C1122" s="145" t="s">
        <v>3582</v>
      </c>
      <c r="D1122" s="145" t="s">
        <v>7</v>
      </c>
      <c r="E1122" s="140" t="s">
        <v>499</v>
      </c>
      <c r="F1122" s="140" t="s">
        <v>4680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3596</v>
      </c>
      <c r="L1122" s="148" t="s">
        <v>4353</v>
      </c>
      <c r="M1122" s="148" t="s">
        <v>4410</v>
      </c>
      <c r="N1122" s="22" t="s">
        <v>2134</v>
      </c>
      <c r="O1122" s="22"/>
      <c r="P1122" s="248" t="s">
        <v>3080</v>
      </c>
      <c r="Q1122" s="192"/>
      <c r="R1122" s="1"/>
      <c r="S1122" s="1" t="str">
        <f t="shared" si="129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2"/>
        <v>#VALUE!</v>
      </c>
    </row>
    <row r="1123" spans="1:23">
      <c r="A1123" s="16">
        <f t="shared" si="130"/>
        <v>1123</v>
      </c>
      <c r="B1123" s="15">
        <f t="shared" si="131"/>
        <v>1099</v>
      </c>
      <c r="C1123" s="145" t="s">
        <v>3582</v>
      </c>
      <c r="D1123" s="145" t="s">
        <v>7</v>
      </c>
      <c r="E1123" s="140" t="s">
        <v>499</v>
      </c>
      <c r="F1123" s="140" t="s">
        <v>4681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3596</v>
      </c>
      <c r="L1123" s="148" t="s">
        <v>4353</v>
      </c>
      <c r="M1123" s="148" t="s">
        <v>4410</v>
      </c>
      <c r="N1123" s="22" t="s">
        <v>2134</v>
      </c>
      <c r="O1123" s="22"/>
      <c r="P1123" s="248" t="s">
        <v>3081</v>
      </c>
      <c r="Q1123" s="192"/>
      <c r="R1123" s="1"/>
      <c r="S1123" s="1" t="str">
        <f t="shared" si="129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2"/>
        <v>#VALUE!</v>
      </c>
    </row>
    <row r="1124" spans="1:23">
      <c r="A1124" s="16">
        <f t="shared" si="130"/>
        <v>1124</v>
      </c>
      <c r="B1124" s="15">
        <f t="shared" si="131"/>
        <v>1100</v>
      </c>
      <c r="C1124" s="145" t="s">
        <v>3582</v>
      </c>
      <c r="D1124" s="145" t="s">
        <v>7</v>
      </c>
      <c r="E1124" s="140" t="s">
        <v>499</v>
      </c>
      <c r="F1124" s="140" t="s">
        <v>4682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3596</v>
      </c>
      <c r="L1124" s="148" t="s">
        <v>4353</v>
      </c>
      <c r="M1124" s="148" t="s">
        <v>4410</v>
      </c>
      <c r="N1124" s="22" t="s">
        <v>2134</v>
      </c>
      <c r="O1124" s="22"/>
      <c r="P1124" s="248" t="s">
        <v>3082</v>
      </c>
      <c r="Q1124" s="192"/>
      <c r="R1124" s="1"/>
      <c r="S1124" s="1" t="str">
        <f t="shared" si="129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2"/>
        <v>#VALUE!</v>
      </c>
    </row>
    <row r="1125" spans="1:23">
      <c r="A1125" s="16">
        <f t="shared" si="130"/>
        <v>1125</v>
      </c>
      <c r="B1125" s="15">
        <f t="shared" si="131"/>
        <v>1101</v>
      </c>
      <c r="C1125" s="145" t="s">
        <v>3582</v>
      </c>
      <c r="D1125" s="145" t="s">
        <v>7</v>
      </c>
      <c r="E1125" s="140" t="s">
        <v>499</v>
      </c>
      <c r="F1125" s="140" t="s">
        <v>4683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3596</v>
      </c>
      <c r="L1125" s="148" t="s">
        <v>4353</v>
      </c>
      <c r="M1125" s="148" t="s">
        <v>4410</v>
      </c>
      <c r="N1125" s="22" t="s">
        <v>2134</v>
      </c>
      <c r="O1125" s="22"/>
      <c r="P1125" s="248" t="s">
        <v>3083</v>
      </c>
      <c r="Q1125" s="192"/>
      <c r="R1125" s="1"/>
      <c r="S1125" s="1" t="str">
        <f t="shared" si="129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2"/>
        <v>#VALUE!</v>
      </c>
    </row>
    <row r="1126" spans="1:23">
      <c r="A1126" s="16">
        <f t="shared" si="130"/>
        <v>1126</v>
      </c>
      <c r="B1126" s="15">
        <f t="shared" si="131"/>
        <v>1102</v>
      </c>
      <c r="C1126" s="145" t="s">
        <v>3582</v>
      </c>
      <c r="D1126" s="145" t="s">
        <v>7</v>
      </c>
      <c r="E1126" s="140" t="s">
        <v>499</v>
      </c>
      <c r="F1126" s="140" t="s">
        <v>4684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3596</v>
      </c>
      <c r="L1126" s="148" t="s">
        <v>4353</v>
      </c>
      <c r="M1126" s="148" t="s">
        <v>4410</v>
      </c>
      <c r="N1126" s="22" t="s">
        <v>2134</v>
      </c>
      <c r="O1126" s="22"/>
      <c r="P1126" s="248" t="s">
        <v>3084</v>
      </c>
      <c r="Q1126" s="192"/>
      <c r="R1126" s="1"/>
      <c r="S1126" s="1" t="str">
        <f t="shared" si="129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2"/>
        <v>#VALUE!</v>
      </c>
    </row>
    <row r="1127" spans="1:23">
      <c r="A1127" s="16">
        <f t="shared" si="130"/>
        <v>1127</v>
      </c>
      <c r="B1127" s="15">
        <f t="shared" si="131"/>
        <v>1103</v>
      </c>
      <c r="C1127" s="145" t="s">
        <v>3582</v>
      </c>
      <c r="D1127" s="145" t="s">
        <v>7</v>
      </c>
      <c r="E1127" s="140" t="s">
        <v>499</v>
      </c>
      <c r="F1127" s="140" t="s">
        <v>4685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3596</v>
      </c>
      <c r="L1127" s="148" t="s">
        <v>4353</v>
      </c>
      <c r="M1127" s="148" t="s">
        <v>4410</v>
      </c>
      <c r="N1127" s="22" t="s">
        <v>2134</v>
      </c>
      <c r="O1127" s="22"/>
      <c r="P1127" s="248" t="s">
        <v>3085</v>
      </c>
      <c r="Q1127" s="192"/>
      <c r="R1127" s="1"/>
      <c r="S1127" s="1" t="str">
        <f t="shared" ref="S1127:S1190" si="133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2"/>
        <v>#VALUE!</v>
      </c>
    </row>
    <row r="1128" spans="1:23">
      <c r="A1128" s="16">
        <f t="shared" si="130"/>
        <v>1128</v>
      </c>
      <c r="B1128" s="15">
        <f t="shared" si="131"/>
        <v>1104</v>
      </c>
      <c r="C1128" s="145" t="s">
        <v>3582</v>
      </c>
      <c r="D1128" s="145" t="s">
        <v>7</v>
      </c>
      <c r="E1128" s="140" t="s">
        <v>499</v>
      </c>
      <c r="F1128" s="140" t="s">
        <v>4686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3596</v>
      </c>
      <c r="L1128" s="148" t="s">
        <v>4353</v>
      </c>
      <c r="M1128" s="148" t="s">
        <v>4410</v>
      </c>
      <c r="N1128" s="22" t="s">
        <v>2134</v>
      </c>
      <c r="O1128" s="22"/>
      <c r="P1128" s="248" t="s">
        <v>3086</v>
      </c>
      <c r="Q1128" s="192"/>
      <c r="R1128" s="1"/>
      <c r="S1128" s="1" t="str">
        <f t="shared" si="133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2"/>
        <v>#VALUE!</v>
      </c>
    </row>
    <row r="1129" spans="1:23">
      <c r="A1129" s="16">
        <f t="shared" si="130"/>
        <v>1129</v>
      </c>
      <c r="B1129" s="15">
        <f t="shared" si="131"/>
        <v>1105</v>
      </c>
      <c r="C1129" s="145" t="s">
        <v>3582</v>
      </c>
      <c r="D1129" s="145" t="s">
        <v>7</v>
      </c>
      <c r="E1129" s="140" t="s">
        <v>499</v>
      </c>
      <c r="F1129" s="140" t="s">
        <v>4687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3596</v>
      </c>
      <c r="L1129" s="148" t="s">
        <v>4353</v>
      </c>
      <c r="M1129" s="148" t="s">
        <v>4410</v>
      </c>
      <c r="N1129" s="22" t="s">
        <v>2134</v>
      </c>
      <c r="O1129" s="22"/>
      <c r="P1129" s="248" t="s">
        <v>3087</v>
      </c>
      <c r="Q1129" s="192"/>
      <c r="R1129" s="1"/>
      <c r="S1129" s="1" t="str">
        <f t="shared" si="133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2"/>
        <v>#VALUE!</v>
      </c>
    </row>
    <row r="1130" spans="1:23">
      <c r="A1130" s="16">
        <f t="shared" si="130"/>
        <v>1130</v>
      </c>
      <c r="B1130" s="15">
        <f t="shared" si="131"/>
        <v>1106</v>
      </c>
      <c r="C1130" s="145" t="s">
        <v>3582</v>
      </c>
      <c r="D1130" s="145" t="s">
        <v>7</v>
      </c>
      <c r="E1130" s="140" t="s">
        <v>499</v>
      </c>
      <c r="F1130" s="140" t="s">
        <v>4688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3596</v>
      </c>
      <c r="L1130" s="148" t="s">
        <v>4353</v>
      </c>
      <c r="M1130" s="148" t="s">
        <v>4410</v>
      </c>
      <c r="N1130" s="22" t="s">
        <v>2134</v>
      </c>
      <c r="O1130" s="22"/>
      <c r="P1130" s="248" t="s">
        <v>3088</v>
      </c>
      <c r="Q1130" s="192"/>
      <c r="R1130" s="1"/>
      <c r="S1130" s="1" t="str">
        <f t="shared" si="133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2"/>
        <v>#VALUE!</v>
      </c>
    </row>
    <row r="1131" spans="1:23">
      <c r="A1131" s="16">
        <f t="shared" si="130"/>
        <v>1131</v>
      </c>
      <c r="B1131" s="15">
        <f t="shared" si="131"/>
        <v>1107</v>
      </c>
      <c r="C1131" s="145" t="s">
        <v>3582</v>
      </c>
      <c r="D1131" s="145" t="s">
        <v>7</v>
      </c>
      <c r="E1131" s="140" t="s">
        <v>499</v>
      </c>
      <c r="F1131" s="140" t="s">
        <v>4689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3596</v>
      </c>
      <c r="L1131" s="148" t="s">
        <v>4353</v>
      </c>
      <c r="M1131" s="148" t="s">
        <v>4410</v>
      </c>
      <c r="N1131" s="22" t="s">
        <v>2134</v>
      </c>
      <c r="O1131" s="22"/>
      <c r="P1131" s="248" t="s">
        <v>3089</v>
      </c>
      <c r="Q1131" s="192"/>
      <c r="R1131" s="1"/>
      <c r="S1131" s="1" t="str">
        <f t="shared" si="133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2"/>
        <v>#VALUE!</v>
      </c>
    </row>
    <row r="1132" spans="1:23">
      <c r="A1132" s="16">
        <f t="shared" si="130"/>
        <v>1132</v>
      </c>
      <c r="B1132" s="15">
        <f t="shared" si="131"/>
        <v>1108</v>
      </c>
      <c r="C1132" s="145" t="s">
        <v>3582</v>
      </c>
      <c r="D1132" s="145" t="s">
        <v>7</v>
      </c>
      <c r="E1132" s="140" t="s">
        <v>499</v>
      </c>
      <c r="F1132" s="140" t="s">
        <v>4690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3596</v>
      </c>
      <c r="L1132" s="148" t="s">
        <v>4353</v>
      </c>
      <c r="M1132" s="148" t="s">
        <v>4410</v>
      </c>
      <c r="N1132" s="22" t="s">
        <v>2134</v>
      </c>
      <c r="O1132" s="22"/>
      <c r="P1132" s="248" t="s">
        <v>3090</v>
      </c>
      <c r="Q1132" s="192"/>
      <c r="R1132" s="1"/>
      <c r="S1132" s="1" t="str">
        <f t="shared" si="133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2"/>
        <v>#VALUE!</v>
      </c>
    </row>
    <row r="1133" spans="1:23">
      <c r="A1133" s="16">
        <f t="shared" si="130"/>
        <v>1133</v>
      </c>
      <c r="B1133" s="15">
        <f t="shared" si="131"/>
        <v>1109</v>
      </c>
      <c r="C1133" s="145" t="s">
        <v>3582</v>
      </c>
      <c r="D1133" s="145" t="s">
        <v>7</v>
      </c>
      <c r="E1133" s="140" t="s">
        <v>499</v>
      </c>
      <c r="F1133" s="140" t="s">
        <v>4691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3596</v>
      </c>
      <c r="L1133" s="148" t="s">
        <v>4353</v>
      </c>
      <c r="M1133" s="148" t="s">
        <v>4410</v>
      </c>
      <c r="N1133" s="22" t="s">
        <v>2134</v>
      </c>
      <c r="O1133" s="22"/>
      <c r="P1133" s="248" t="s">
        <v>3091</v>
      </c>
      <c r="Q1133" s="192"/>
      <c r="R1133" s="1"/>
      <c r="S1133" s="1" t="str">
        <f t="shared" si="133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2"/>
        <v>#VALUE!</v>
      </c>
    </row>
    <row r="1134" spans="1:23">
      <c r="A1134" s="16">
        <f t="shared" si="130"/>
        <v>1134</v>
      </c>
      <c r="B1134" s="15">
        <f t="shared" si="131"/>
        <v>1110</v>
      </c>
      <c r="C1134" s="145" t="s">
        <v>3582</v>
      </c>
      <c r="D1134" s="145" t="s">
        <v>7</v>
      </c>
      <c r="E1134" s="140" t="s">
        <v>499</v>
      </c>
      <c r="F1134" s="140" t="s">
        <v>4692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3596</v>
      </c>
      <c r="L1134" s="148" t="s">
        <v>4353</v>
      </c>
      <c r="M1134" s="148" t="s">
        <v>4410</v>
      </c>
      <c r="N1134" s="22" t="s">
        <v>2134</v>
      </c>
      <c r="O1134" s="22"/>
      <c r="P1134" s="248" t="s">
        <v>3092</v>
      </c>
      <c r="Q1134" s="192"/>
      <c r="R1134" s="1"/>
      <c r="S1134" s="1" t="str">
        <f t="shared" si="133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2"/>
        <v>#VALUE!</v>
      </c>
    </row>
    <row r="1135" spans="1:23">
      <c r="A1135" s="16">
        <f t="shared" si="130"/>
        <v>1135</v>
      </c>
      <c r="B1135" s="15">
        <f t="shared" si="131"/>
        <v>1111</v>
      </c>
      <c r="C1135" s="145" t="s">
        <v>3582</v>
      </c>
      <c r="D1135" s="145" t="s">
        <v>7</v>
      </c>
      <c r="E1135" s="140" t="s">
        <v>499</v>
      </c>
      <c r="F1135" s="140" t="s">
        <v>4693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3596</v>
      </c>
      <c r="L1135" s="148" t="s">
        <v>4353</v>
      </c>
      <c r="M1135" s="148" t="s">
        <v>4410</v>
      </c>
      <c r="N1135" s="22" t="s">
        <v>2134</v>
      </c>
      <c r="O1135" s="22"/>
      <c r="P1135" s="248" t="s">
        <v>3093</v>
      </c>
      <c r="Q1135" s="192"/>
      <c r="R1135" s="1"/>
      <c r="S1135" s="1" t="str">
        <f t="shared" si="133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2"/>
        <v>#VALUE!</v>
      </c>
    </row>
    <row r="1136" spans="1:23">
      <c r="A1136" s="16">
        <f t="shared" si="130"/>
        <v>1136</v>
      </c>
      <c r="B1136" s="15">
        <f t="shared" si="131"/>
        <v>1112</v>
      </c>
      <c r="C1136" s="145" t="s">
        <v>3582</v>
      </c>
      <c r="D1136" s="145" t="s">
        <v>7</v>
      </c>
      <c r="E1136" s="140" t="s">
        <v>499</v>
      </c>
      <c r="F1136" s="140" t="s">
        <v>4694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3596</v>
      </c>
      <c r="L1136" s="148" t="s">
        <v>4353</v>
      </c>
      <c r="M1136" s="148" t="s">
        <v>4410</v>
      </c>
      <c r="N1136" s="22" t="s">
        <v>2134</v>
      </c>
      <c r="O1136" s="22"/>
      <c r="P1136" s="248" t="s">
        <v>3094</v>
      </c>
      <c r="Q1136" s="192"/>
      <c r="R1136" s="1"/>
      <c r="S1136" s="1" t="str">
        <f t="shared" si="133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2"/>
        <v>#VALUE!</v>
      </c>
    </row>
    <row r="1137" spans="1:23">
      <c r="A1137" s="16">
        <f t="shared" si="130"/>
        <v>1137</v>
      </c>
      <c r="B1137" s="15">
        <f t="shared" si="131"/>
        <v>1113</v>
      </c>
      <c r="C1137" s="145" t="s">
        <v>3582</v>
      </c>
      <c r="D1137" s="145" t="s">
        <v>7</v>
      </c>
      <c r="E1137" s="140" t="s">
        <v>499</v>
      </c>
      <c r="F1137" s="140" t="s">
        <v>4695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3596</v>
      </c>
      <c r="L1137" s="148" t="s">
        <v>4353</v>
      </c>
      <c r="M1137" s="148" t="s">
        <v>4410</v>
      </c>
      <c r="N1137" s="22" t="s">
        <v>2134</v>
      </c>
      <c r="O1137" s="22"/>
      <c r="P1137" s="248" t="s">
        <v>3095</v>
      </c>
      <c r="Q1137" s="192"/>
      <c r="R1137" s="1"/>
      <c r="S1137" s="1" t="str">
        <f t="shared" si="133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2"/>
        <v>#VALUE!</v>
      </c>
    </row>
    <row r="1138" spans="1:23">
      <c r="A1138" s="16">
        <f t="shared" si="130"/>
        <v>1138</v>
      </c>
      <c r="B1138" s="15">
        <f t="shared" si="131"/>
        <v>1114</v>
      </c>
      <c r="C1138" s="145" t="s">
        <v>3582</v>
      </c>
      <c r="D1138" s="145" t="s">
        <v>7</v>
      </c>
      <c r="E1138" s="140" t="s">
        <v>499</v>
      </c>
      <c r="F1138" s="140" t="s">
        <v>4696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3596</v>
      </c>
      <c r="L1138" s="148" t="s">
        <v>4353</v>
      </c>
      <c r="M1138" s="148" t="s">
        <v>4410</v>
      </c>
      <c r="N1138" s="22" t="s">
        <v>2134</v>
      </c>
      <c r="O1138" s="22"/>
      <c r="P1138" s="248" t="s">
        <v>3096</v>
      </c>
      <c r="Q1138" s="192"/>
      <c r="R1138" s="1"/>
      <c r="S1138" s="1" t="str">
        <f t="shared" si="133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2"/>
        <v>#VALUE!</v>
      </c>
    </row>
    <row r="1139" spans="1:23">
      <c r="A1139" s="16">
        <f t="shared" si="130"/>
        <v>1139</v>
      </c>
      <c r="B1139" s="15">
        <f t="shared" si="131"/>
        <v>1115</v>
      </c>
      <c r="C1139" s="145" t="s">
        <v>3582</v>
      </c>
      <c r="D1139" s="145" t="s">
        <v>7</v>
      </c>
      <c r="E1139" s="140" t="s">
        <v>499</v>
      </c>
      <c r="F1139" s="140" t="s">
        <v>4697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3596</v>
      </c>
      <c r="L1139" s="148" t="s">
        <v>4353</v>
      </c>
      <c r="M1139" s="148" t="s">
        <v>4410</v>
      </c>
      <c r="N1139" s="22" t="s">
        <v>2134</v>
      </c>
      <c r="O1139" s="22"/>
      <c r="P1139" s="248" t="s">
        <v>3097</v>
      </c>
      <c r="Q1139" s="192"/>
      <c r="R1139" s="1"/>
      <c r="S1139" s="1" t="str">
        <f t="shared" si="133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2"/>
        <v>#VALUE!</v>
      </c>
    </row>
    <row r="1140" spans="1:23">
      <c r="A1140" s="16">
        <f t="shared" si="130"/>
        <v>1140</v>
      </c>
      <c r="B1140" s="15">
        <f t="shared" si="131"/>
        <v>1116</v>
      </c>
      <c r="C1140" s="145" t="s">
        <v>3582</v>
      </c>
      <c r="D1140" s="145" t="s">
        <v>7</v>
      </c>
      <c r="E1140" s="140" t="s">
        <v>499</v>
      </c>
      <c r="F1140" s="140" t="s">
        <v>4698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3596</v>
      </c>
      <c r="L1140" s="148" t="s">
        <v>4353</v>
      </c>
      <c r="M1140" s="148" t="s">
        <v>4410</v>
      </c>
      <c r="N1140" s="22" t="s">
        <v>2134</v>
      </c>
      <c r="O1140" s="22"/>
      <c r="P1140" s="248" t="s">
        <v>3098</v>
      </c>
      <c r="Q1140" s="192"/>
      <c r="R1140" s="1"/>
      <c r="S1140" s="1" t="str">
        <f t="shared" si="133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2"/>
        <v>#VALUE!</v>
      </c>
    </row>
    <row r="1141" spans="1:23">
      <c r="A1141" s="16">
        <f t="shared" si="130"/>
        <v>1141</v>
      </c>
      <c r="B1141" s="15">
        <f t="shared" si="131"/>
        <v>1117</v>
      </c>
      <c r="C1141" s="145" t="s">
        <v>3582</v>
      </c>
      <c r="D1141" s="145" t="s">
        <v>7</v>
      </c>
      <c r="E1141" s="140" t="s">
        <v>499</v>
      </c>
      <c r="F1141" s="140" t="s">
        <v>4699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3596</v>
      </c>
      <c r="L1141" s="148" t="s">
        <v>4353</v>
      </c>
      <c r="M1141" s="148" t="s">
        <v>4410</v>
      </c>
      <c r="N1141" s="22" t="s">
        <v>2134</v>
      </c>
      <c r="O1141" s="22"/>
      <c r="P1141" s="248" t="s">
        <v>3099</v>
      </c>
      <c r="Q1141" s="192"/>
      <c r="R1141" s="1"/>
      <c r="S1141" s="1" t="str">
        <f t="shared" si="133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2"/>
        <v>#VALUE!</v>
      </c>
    </row>
    <row r="1142" spans="1:23">
      <c r="A1142" s="16">
        <f t="shared" si="130"/>
        <v>1142</v>
      </c>
      <c r="B1142" s="15">
        <f t="shared" si="131"/>
        <v>1118</v>
      </c>
      <c r="C1142" s="145" t="s">
        <v>3582</v>
      </c>
      <c r="D1142" s="145" t="s">
        <v>7</v>
      </c>
      <c r="E1142" s="140" t="s">
        <v>499</v>
      </c>
      <c r="F1142" s="140" t="s">
        <v>4700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3596</v>
      </c>
      <c r="L1142" s="148" t="s">
        <v>4353</v>
      </c>
      <c r="M1142" s="148" t="s">
        <v>4410</v>
      </c>
      <c r="N1142" s="22" t="s">
        <v>2134</v>
      </c>
      <c r="O1142" s="22"/>
      <c r="P1142" s="248" t="s">
        <v>3100</v>
      </c>
      <c r="Q1142" s="192"/>
      <c r="R1142" s="1"/>
      <c r="S1142" s="1" t="str">
        <f t="shared" si="133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2"/>
        <v>#VALUE!</v>
      </c>
    </row>
    <row r="1143" spans="1:23">
      <c r="A1143" s="16">
        <f t="shared" si="130"/>
        <v>1143</v>
      </c>
      <c r="B1143" s="15">
        <f t="shared" si="131"/>
        <v>1119</v>
      </c>
      <c r="C1143" s="145" t="s">
        <v>3582</v>
      </c>
      <c r="D1143" s="145" t="s">
        <v>7</v>
      </c>
      <c r="E1143" s="140" t="s">
        <v>499</v>
      </c>
      <c r="F1143" s="140" t="s">
        <v>4701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3596</v>
      </c>
      <c r="L1143" s="148" t="s">
        <v>4353</v>
      </c>
      <c r="M1143" s="148" t="s">
        <v>4410</v>
      </c>
      <c r="N1143" s="22" t="s">
        <v>2134</v>
      </c>
      <c r="O1143" s="22"/>
      <c r="P1143" s="248" t="s">
        <v>3101</v>
      </c>
      <c r="Q1143" s="192"/>
      <c r="R1143" s="1"/>
      <c r="S1143" s="1" t="str">
        <f t="shared" si="133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2"/>
        <v>#VALUE!</v>
      </c>
    </row>
    <row r="1144" spans="1:23">
      <c r="A1144" s="16">
        <f t="shared" si="130"/>
        <v>1144</v>
      </c>
      <c r="B1144" s="15">
        <f t="shared" si="131"/>
        <v>1120</v>
      </c>
      <c r="C1144" s="145" t="s">
        <v>3582</v>
      </c>
      <c r="D1144" s="145" t="s">
        <v>7</v>
      </c>
      <c r="E1144" s="140" t="s">
        <v>499</v>
      </c>
      <c r="F1144" s="140" t="s">
        <v>4702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3596</v>
      </c>
      <c r="L1144" s="148" t="s">
        <v>4353</v>
      </c>
      <c r="M1144" s="148" t="s">
        <v>4410</v>
      </c>
      <c r="N1144" s="22" t="s">
        <v>2134</v>
      </c>
      <c r="O1144" s="22"/>
      <c r="P1144" s="248" t="s">
        <v>3102</v>
      </c>
      <c r="Q1144" s="192"/>
      <c r="R1144" s="1"/>
      <c r="S1144" s="1" t="str">
        <f t="shared" si="133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2"/>
        <v>#VALUE!</v>
      </c>
    </row>
    <row r="1145" spans="1:23">
      <c r="A1145" s="16">
        <f t="shared" si="130"/>
        <v>1145</v>
      </c>
      <c r="B1145" s="15">
        <f t="shared" si="131"/>
        <v>1121</v>
      </c>
      <c r="C1145" s="145" t="s">
        <v>3582</v>
      </c>
      <c r="D1145" s="145" t="s">
        <v>7</v>
      </c>
      <c r="E1145" s="140" t="s">
        <v>499</v>
      </c>
      <c r="F1145" s="140" t="s">
        <v>4703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3596</v>
      </c>
      <c r="L1145" s="148" t="s">
        <v>4353</v>
      </c>
      <c r="M1145" s="148" t="s">
        <v>4410</v>
      </c>
      <c r="N1145" s="22" t="s">
        <v>2134</v>
      </c>
      <c r="O1145" s="22"/>
      <c r="P1145" s="248" t="s">
        <v>4574</v>
      </c>
      <c r="Q1145" s="192"/>
      <c r="R1145" s="1"/>
      <c r="S1145" s="1" t="str">
        <f t="shared" si="133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2"/>
        <v>#VALUE!</v>
      </c>
    </row>
    <row r="1146" spans="1:23">
      <c r="A1146" s="16">
        <f t="shared" si="130"/>
        <v>1146</v>
      </c>
      <c r="B1146" s="15">
        <f t="shared" si="131"/>
        <v>1122</v>
      </c>
      <c r="C1146" s="145" t="s">
        <v>3582</v>
      </c>
      <c r="D1146" s="145" t="s">
        <v>7</v>
      </c>
      <c r="E1146" s="140" t="s">
        <v>499</v>
      </c>
      <c r="F1146" s="140" t="s">
        <v>4704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3596</v>
      </c>
      <c r="L1146" s="148" t="s">
        <v>4353</v>
      </c>
      <c r="M1146" s="148" t="s">
        <v>4410</v>
      </c>
      <c r="N1146" s="22" t="s">
        <v>2134</v>
      </c>
      <c r="O1146" s="22"/>
      <c r="P1146" s="248" t="s">
        <v>4575</v>
      </c>
      <c r="Q1146" s="192"/>
      <c r="R1146" s="1"/>
      <c r="S1146" s="1" t="str">
        <f t="shared" si="133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2"/>
        <v>#VALUE!</v>
      </c>
    </row>
    <row r="1147" spans="1:23">
      <c r="A1147" s="16">
        <f t="shared" si="130"/>
        <v>1147</v>
      </c>
      <c r="B1147" s="15">
        <f t="shared" si="131"/>
        <v>1123</v>
      </c>
      <c r="C1147" s="145" t="s">
        <v>3582</v>
      </c>
      <c r="D1147" s="145" t="s">
        <v>7</v>
      </c>
      <c r="E1147" s="140" t="s">
        <v>499</v>
      </c>
      <c r="F1147" s="140" t="s">
        <v>4705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3596</v>
      </c>
      <c r="L1147" s="148" t="s">
        <v>4353</v>
      </c>
      <c r="M1147" s="148" t="s">
        <v>4410</v>
      </c>
      <c r="N1147" s="22" t="s">
        <v>2134</v>
      </c>
      <c r="O1147" s="22"/>
      <c r="P1147" s="248" t="s">
        <v>3103</v>
      </c>
      <c r="Q1147" s="192"/>
      <c r="R1147" s="1"/>
      <c r="S1147" s="1" t="str">
        <f t="shared" si="133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2"/>
        <v>#VALUE!</v>
      </c>
    </row>
    <row r="1148" spans="1:23">
      <c r="A1148" s="16">
        <f t="shared" si="130"/>
        <v>1148</v>
      </c>
      <c r="B1148" s="15">
        <f t="shared" si="131"/>
        <v>1124</v>
      </c>
      <c r="C1148" s="145" t="s">
        <v>3582</v>
      </c>
      <c r="D1148" s="145" t="s">
        <v>7</v>
      </c>
      <c r="E1148" s="140" t="s">
        <v>499</v>
      </c>
      <c r="F1148" s="140" t="s">
        <v>4706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3596</v>
      </c>
      <c r="L1148" s="148" t="s">
        <v>4353</v>
      </c>
      <c r="M1148" s="148" t="s">
        <v>4410</v>
      </c>
      <c r="N1148" s="22" t="s">
        <v>2134</v>
      </c>
      <c r="O1148" s="22"/>
      <c r="P1148" s="248" t="s">
        <v>3104</v>
      </c>
      <c r="Q1148" s="192"/>
      <c r="R1148" s="1"/>
      <c r="S1148" s="1" t="str">
        <f t="shared" si="133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2"/>
        <v>#VALUE!</v>
      </c>
    </row>
    <row r="1149" spans="1:23">
      <c r="A1149" s="16">
        <f t="shared" si="130"/>
        <v>1149</v>
      </c>
      <c r="B1149" s="15">
        <f t="shared" si="131"/>
        <v>1125</v>
      </c>
      <c r="C1149" s="145" t="s">
        <v>3582</v>
      </c>
      <c r="D1149" s="145" t="s">
        <v>7</v>
      </c>
      <c r="E1149" s="140" t="s">
        <v>499</v>
      </c>
      <c r="F1149" s="140" t="s">
        <v>4707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3596</v>
      </c>
      <c r="L1149" s="148" t="s">
        <v>4353</v>
      </c>
      <c r="M1149" s="148" t="s">
        <v>4410</v>
      </c>
      <c r="N1149" s="22" t="s">
        <v>2134</v>
      </c>
      <c r="O1149" s="22"/>
      <c r="P1149" s="248" t="s">
        <v>3105</v>
      </c>
      <c r="Q1149" s="192"/>
      <c r="R1149" s="1"/>
      <c r="S1149" s="1" t="str">
        <f t="shared" si="133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2"/>
        <v>#VALUE!</v>
      </c>
    </row>
    <row r="1150" spans="1:23">
      <c r="A1150" s="16">
        <f t="shared" si="130"/>
        <v>1150</v>
      </c>
      <c r="B1150" s="15">
        <f t="shared" si="131"/>
        <v>1126</v>
      </c>
      <c r="C1150" s="145" t="s">
        <v>3582</v>
      </c>
      <c r="D1150" s="145" t="s">
        <v>7</v>
      </c>
      <c r="E1150" s="140" t="s">
        <v>499</v>
      </c>
      <c r="F1150" s="140" t="s">
        <v>4708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3596</v>
      </c>
      <c r="L1150" s="148" t="s">
        <v>4353</v>
      </c>
      <c r="M1150" s="148" t="s">
        <v>4410</v>
      </c>
      <c r="N1150" s="22" t="s">
        <v>2134</v>
      </c>
      <c r="O1150" s="22"/>
      <c r="P1150" s="248" t="s">
        <v>3106</v>
      </c>
      <c r="Q1150" s="192"/>
      <c r="R1150" s="1"/>
      <c r="S1150" s="1" t="str">
        <f t="shared" si="133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2"/>
        <v>#VALUE!</v>
      </c>
    </row>
    <row r="1151" spans="1:23">
      <c r="A1151" s="16">
        <f t="shared" ref="A1151:A1214" si="134">IF(B1151=INT(B1151),ROW(),"")</f>
        <v>1151</v>
      </c>
      <c r="B1151" s="15">
        <f t="shared" si="131"/>
        <v>1127</v>
      </c>
      <c r="C1151" s="145" t="s">
        <v>3582</v>
      </c>
      <c r="D1151" s="145" t="s">
        <v>7</v>
      </c>
      <c r="E1151" s="140" t="s">
        <v>499</v>
      </c>
      <c r="F1151" s="140" t="s">
        <v>4709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3596</v>
      </c>
      <c r="L1151" s="148" t="s">
        <v>4353</v>
      </c>
      <c r="M1151" s="148" t="s">
        <v>4410</v>
      </c>
      <c r="N1151" s="22" t="s">
        <v>2134</v>
      </c>
      <c r="O1151" s="22"/>
      <c r="P1151" s="248" t="s">
        <v>3107</v>
      </c>
      <c r="Q1151" s="192"/>
      <c r="R1151" s="1"/>
      <c r="S1151" s="1" t="str">
        <f t="shared" si="133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2"/>
        <v>#VALUE!</v>
      </c>
    </row>
    <row r="1152" spans="1:23">
      <c r="A1152" s="16">
        <f t="shared" si="134"/>
        <v>1152</v>
      </c>
      <c r="B1152" s="15">
        <f t="shared" si="131"/>
        <v>1128</v>
      </c>
      <c r="C1152" s="145" t="s">
        <v>3582</v>
      </c>
      <c r="D1152" s="145" t="s">
        <v>7</v>
      </c>
      <c r="E1152" s="140" t="s">
        <v>499</v>
      </c>
      <c r="F1152" s="140" t="s">
        <v>4710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3596</v>
      </c>
      <c r="L1152" s="148" t="s">
        <v>4353</v>
      </c>
      <c r="M1152" s="148" t="s">
        <v>4410</v>
      </c>
      <c r="N1152" s="22" t="s">
        <v>2134</v>
      </c>
      <c r="O1152" s="22"/>
      <c r="P1152" s="248" t="s">
        <v>3108</v>
      </c>
      <c r="Q1152" s="192"/>
      <c r="R1152" s="1"/>
      <c r="S1152" s="1" t="str">
        <f t="shared" si="133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2"/>
        <v>#VALUE!</v>
      </c>
    </row>
    <row r="1153" spans="1:23">
      <c r="A1153" s="16">
        <f t="shared" si="134"/>
        <v>1153</v>
      </c>
      <c r="B1153" s="15">
        <f t="shared" si="131"/>
        <v>1129</v>
      </c>
      <c r="C1153" s="145" t="s">
        <v>3582</v>
      </c>
      <c r="D1153" s="145" t="s">
        <v>7</v>
      </c>
      <c r="E1153" s="140" t="s">
        <v>499</v>
      </c>
      <c r="F1153" s="140" t="s">
        <v>4711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3596</v>
      </c>
      <c r="L1153" s="148" t="s">
        <v>4353</v>
      </c>
      <c r="M1153" s="148" t="s">
        <v>4410</v>
      </c>
      <c r="N1153" s="22" t="s">
        <v>2134</v>
      </c>
      <c r="O1153" s="22"/>
      <c r="P1153" s="248" t="s">
        <v>3109</v>
      </c>
      <c r="Q1153" s="192"/>
      <c r="R1153" s="1"/>
      <c r="S1153" s="1" t="str">
        <f t="shared" si="133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2"/>
        <v>#VALUE!</v>
      </c>
    </row>
    <row r="1154" spans="1:23">
      <c r="A1154" s="16">
        <f t="shared" si="134"/>
        <v>1154</v>
      </c>
      <c r="B1154" s="15">
        <f t="shared" si="131"/>
        <v>1130</v>
      </c>
      <c r="C1154" s="145" t="s">
        <v>3582</v>
      </c>
      <c r="D1154" s="145" t="s">
        <v>7</v>
      </c>
      <c r="E1154" s="140" t="s">
        <v>499</v>
      </c>
      <c r="F1154" s="140" t="s">
        <v>4712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3596</v>
      </c>
      <c r="L1154" s="148" t="s">
        <v>4353</v>
      </c>
      <c r="M1154" s="148" t="s">
        <v>4410</v>
      </c>
      <c r="N1154" s="22" t="s">
        <v>2134</v>
      </c>
      <c r="O1154" s="22"/>
      <c r="P1154" s="248" t="s">
        <v>3110</v>
      </c>
      <c r="Q1154" s="192"/>
      <c r="R1154" s="1"/>
      <c r="S1154" s="1" t="str">
        <f t="shared" si="133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2"/>
        <v>#VALUE!</v>
      </c>
    </row>
    <row r="1155" spans="1:23">
      <c r="A1155" s="16">
        <f t="shared" si="134"/>
        <v>1155</v>
      </c>
      <c r="B1155" s="15">
        <f t="shared" si="131"/>
        <v>1131</v>
      </c>
      <c r="C1155" s="145" t="s">
        <v>3582</v>
      </c>
      <c r="D1155" s="145" t="s">
        <v>7</v>
      </c>
      <c r="E1155" s="140" t="s">
        <v>499</v>
      </c>
      <c r="F1155" s="140" t="s">
        <v>4713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3596</v>
      </c>
      <c r="L1155" s="148" t="s">
        <v>4353</v>
      </c>
      <c r="M1155" s="148" t="s">
        <v>4410</v>
      </c>
      <c r="N1155" s="22" t="s">
        <v>2134</v>
      </c>
      <c r="O1155" s="22"/>
      <c r="P1155" s="248" t="s">
        <v>3111</v>
      </c>
      <c r="Q1155" s="192"/>
      <c r="R1155" s="1"/>
      <c r="S1155" s="1" t="str">
        <f t="shared" si="133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2"/>
        <v>#VALUE!</v>
      </c>
    </row>
    <row r="1156" spans="1:23">
      <c r="A1156" s="16">
        <f t="shared" si="134"/>
        <v>1156</v>
      </c>
      <c r="B1156" s="15">
        <f t="shared" ref="B1156:B1219" si="135">IF(AND(MID(C1156,2,1)&lt;&gt;"/",MID(C1156,1,1)="/"),INT(B1155)+1,B1155+0.01)</f>
        <v>1132</v>
      </c>
      <c r="C1156" s="145" t="s">
        <v>3582</v>
      </c>
      <c r="D1156" s="145" t="s">
        <v>7</v>
      </c>
      <c r="E1156" s="140" t="s">
        <v>499</v>
      </c>
      <c r="F1156" s="140" t="s">
        <v>4714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3596</v>
      </c>
      <c r="L1156" s="148" t="s">
        <v>4353</v>
      </c>
      <c r="M1156" s="148" t="s">
        <v>4410</v>
      </c>
      <c r="N1156" s="22" t="s">
        <v>2134</v>
      </c>
      <c r="O1156" s="22"/>
      <c r="P1156" s="248" t="s">
        <v>3112</v>
      </c>
      <c r="Q1156" s="192"/>
      <c r="R1156" s="1"/>
      <c r="S1156" s="1" t="str">
        <f t="shared" si="133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2"/>
        <v>#VALUE!</v>
      </c>
    </row>
    <row r="1157" spans="1:23">
      <c r="A1157" s="16">
        <f t="shared" si="134"/>
        <v>1157</v>
      </c>
      <c r="B1157" s="15">
        <f t="shared" si="135"/>
        <v>1133</v>
      </c>
      <c r="C1157" s="145" t="s">
        <v>3582</v>
      </c>
      <c r="D1157" s="145" t="s">
        <v>7</v>
      </c>
      <c r="E1157" s="140" t="s">
        <v>499</v>
      </c>
      <c r="F1157" s="140" t="s">
        <v>4715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3596</v>
      </c>
      <c r="L1157" s="148" t="s">
        <v>4353</v>
      </c>
      <c r="M1157" s="148" t="s">
        <v>4410</v>
      </c>
      <c r="N1157" s="22" t="s">
        <v>2134</v>
      </c>
      <c r="O1157" s="22"/>
      <c r="P1157" s="248" t="s">
        <v>4576</v>
      </c>
      <c r="Q1157" s="192"/>
      <c r="R1157" s="1"/>
      <c r="S1157" s="1" t="str">
        <f t="shared" si="133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6">SUBSTITUTE(IF(AND(T1157="--",FIND("STD",E1157),FIND("fn",C1157)&gt;0,FIND("ITM_",P1157),I1157="CAT_FNCT"),E1157,""),"""","")</f>
        <v>#VALUE!</v>
      </c>
    </row>
    <row r="1158" spans="1:23">
      <c r="A1158" s="16">
        <f t="shared" si="134"/>
        <v>1158</v>
      </c>
      <c r="B1158" s="15">
        <f t="shared" si="135"/>
        <v>1134</v>
      </c>
      <c r="C1158" s="145" t="s">
        <v>3582</v>
      </c>
      <c r="D1158" s="145" t="s">
        <v>7</v>
      </c>
      <c r="E1158" s="140" t="s">
        <v>499</v>
      </c>
      <c r="F1158" s="140" t="s">
        <v>4716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3596</v>
      </c>
      <c r="L1158" s="148" t="s">
        <v>4353</v>
      </c>
      <c r="M1158" s="148" t="s">
        <v>4410</v>
      </c>
      <c r="N1158" s="22" t="s">
        <v>2134</v>
      </c>
      <c r="O1158" s="22"/>
      <c r="P1158" s="248" t="s">
        <v>3113</v>
      </c>
      <c r="Q1158" s="192"/>
      <c r="R1158" s="1"/>
      <c r="S1158" s="1" t="str">
        <f t="shared" si="133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6"/>
        <v>#VALUE!</v>
      </c>
    </row>
    <row r="1159" spans="1:23">
      <c r="A1159" s="16">
        <f t="shared" si="134"/>
        <v>1159</v>
      </c>
      <c r="B1159" s="15">
        <f t="shared" si="135"/>
        <v>1135</v>
      </c>
      <c r="C1159" s="145" t="s">
        <v>3582</v>
      </c>
      <c r="D1159" s="145" t="s">
        <v>7</v>
      </c>
      <c r="E1159" s="140" t="s">
        <v>499</v>
      </c>
      <c r="F1159" s="140" t="s">
        <v>4717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3596</v>
      </c>
      <c r="L1159" s="148" t="s">
        <v>4353</v>
      </c>
      <c r="M1159" s="148" t="s">
        <v>4410</v>
      </c>
      <c r="N1159" s="22" t="s">
        <v>2134</v>
      </c>
      <c r="O1159" s="22"/>
      <c r="P1159" s="248" t="s">
        <v>3114</v>
      </c>
      <c r="Q1159" s="192"/>
      <c r="R1159" s="1"/>
      <c r="S1159" s="1" t="str">
        <f t="shared" si="133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6"/>
        <v>#VALUE!</v>
      </c>
    </row>
    <row r="1160" spans="1:23">
      <c r="A1160" s="16">
        <f t="shared" si="134"/>
        <v>1160</v>
      </c>
      <c r="B1160" s="15">
        <f t="shared" si="135"/>
        <v>1136</v>
      </c>
      <c r="C1160" s="145" t="s">
        <v>3582</v>
      </c>
      <c r="D1160" s="145" t="s">
        <v>7</v>
      </c>
      <c r="E1160" s="140" t="s">
        <v>499</v>
      </c>
      <c r="F1160" s="140" t="s">
        <v>4718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3596</v>
      </c>
      <c r="L1160" s="148" t="s">
        <v>4353</v>
      </c>
      <c r="M1160" s="148" t="s">
        <v>4410</v>
      </c>
      <c r="N1160" s="22" t="s">
        <v>2134</v>
      </c>
      <c r="O1160" s="22"/>
      <c r="P1160" s="248" t="s">
        <v>3115</v>
      </c>
      <c r="Q1160" s="192"/>
      <c r="R1160" s="1"/>
      <c r="S1160" s="1" t="str">
        <f t="shared" si="133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6"/>
        <v>#VALUE!</v>
      </c>
    </row>
    <row r="1161" spans="1:23">
      <c r="A1161" s="16">
        <f t="shared" si="134"/>
        <v>1161</v>
      </c>
      <c r="B1161" s="15">
        <f t="shared" si="135"/>
        <v>1137</v>
      </c>
      <c r="C1161" s="145" t="s">
        <v>3582</v>
      </c>
      <c r="D1161" s="145" t="s">
        <v>7</v>
      </c>
      <c r="E1161" s="140" t="s">
        <v>499</v>
      </c>
      <c r="F1161" s="140" t="s">
        <v>4719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3596</v>
      </c>
      <c r="L1161" s="148" t="s">
        <v>4353</v>
      </c>
      <c r="M1161" s="148" t="s">
        <v>4410</v>
      </c>
      <c r="N1161" s="22" t="s">
        <v>2134</v>
      </c>
      <c r="O1161" s="22"/>
      <c r="P1161" s="248" t="s">
        <v>3116</v>
      </c>
      <c r="Q1161" s="192"/>
      <c r="R1161" s="1"/>
      <c r="S1161" s="1" t="str">
        <f t="shared" si="133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6"/>
        <v>#VALUE!</v>
      </c>
    </row>
    <row r="1162" spans="1:23">
      <c r="A1162" s="16">
        <f t="shared" si="134"/>
        <v>1162</v>
      </c>
      <c r="B1162" s="15">
        <f t="shared" si="135"/>
        <v>1138</v>
      </c>
      <c r="C1162" s="145" t="s">
        <v>3582</v>
      </c>
      <c r="D1162" s="145" t="s">
        <v>7</v>
      </c>
      <c r="E1162" s="140" t="s">
        <v>499</v>
      </c>
      <c r="F1162" s="140" t="s">
        <v>4720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3596</v>
      </c>
      <c r="L1162" s="148" t="s">
        <v>4353</v>
      </c>
      <c r="M1162" s="148" t="s">
        <v>4410</v>
      </c>
      <c r="N1162" s="22" t="s">
        <v>2134</v>
      </c>
      <c r="O1162" s="22"/>
      <c r="P1162" s="248" t="s">
        <v>3117</v>
      </c>
      <c r="Q1162" s="192"/>
      <c r="R1162" s="1"/>
      <c r="S1162" s="1" t="str">
        <f t="shared" si="133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6"/>
        <v>#VALUE!</v>
      </c>
    </row>
    <row r="1163" spans="1:23">
      <c r="A1163" s="16">
        <f t="shared" si="134"/>
        <v>1163</v>
      </c>
      <c r="B1163" s="15">
        <f t="shared" si="135"/>
        <v>1139</v>
      </c>
      <c r="C1163" s="145" t="s">
        <v>3582</v>
      </c>
      <c r="D1163" s="145" t="s">
        <v>7</v>
      </c>
      <c r="E1163" s="140" t="s">
        <v>499</v>
      </c>
      <c r="F1163" s="140" t="s">
        <v>4721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3596</v>
      </c>
      <c r="L1163" s="148" t="s">
        <v>4353</v>
      </c>
      <c r="M1163" s="148" t="s">
        <v>4410</v>
      </c>
      <c r="N1163" s="22" t="s">
        <v>2134</v>
      </c>
      <c r="O1163" s="22"/>
      <c r="P1163" s="248" t="s">
        <v>3118</v>
      </c>
      <c r="Q1163" s="192"/>
      <c r="R1163" s="1"/>
      <c r="S1163" s="1" t="str">
        <f t="shared" si="133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6"/>
        <v>#VALUE!</v>
      </c>
    </row>
    <row r="1164" spans="1:23">
      <c r="A1164" s="16">
        <f t="shared" si="134"/>
        <v>1164</v>
      </c>
      <c r="B1164" s="15">
        <f t="shared" si="135"/>
        <v>1140</v>
      </c>
      <c r="C1164" s="145" t="s">
        <v>3582</v>
      </c>
      <c r="D1164" s="145" t="s">
        <v>7</v>
      </c>
      <c r="E1164" s="140" t="s">
        <v>499</v>
      </c>
      <c r="F1164" s="140" t="s">
        <v>4722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3596</v>
      </c>
      <c r="L1164" s="148" t="s">
        <v>4353</v>
      </c>
      <c r="M1164" s="148" t="s">
        <v>4410</v>
      </c>
      <c r="N1164" s="22" t="s">
        <v>2134</v>
      </c>
      <c r="O1164" s="22"/>
      <c r="P1164" s="248" t="s">
        <v>3119</v>
      </c>
      <c r="Q1164" s="192"/>
      <c r="R1164" s="1"/>
      <c r="S1164" s="1" t="str">
        <f t="shared" si="133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6"/>
        <v>#VALUE!</v>
      </c>
    </row>
    <row r="1165" spans="1:23">
      <c r="A1165" s="16">
        <f t="shared" si="134"/>
        <v>1165</v>
      </c>
      <c r="B1165" s="15">
        <f t="shared" si="135"/>
        <v>1141</v>
      </c>
      <c r="C1165" s="145" t="s">
        <v>3582</v>
      </c>
      <c r="D1165" s="145" t="s">
        <v>7</v>
      </c>
      <c r="E1165" s="140" t="s">
        <v>499</v>
      </c>
      <c r="F1165" s="140" t="s">
        <v>4723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3596</v>
      </c>
      <c r="L1165" s="148" t="s">
        <v>4353</v>
      </c>
      <c r="M1165" s="148" t="s">
        <v>4410</v>
      </c>
      <c r="N1165" s="22" t="s">
        <v>2134</v>
      </c>
      <c r="O1165" s="22"/>
      <c r="P1165" s="248" t="s">
        <v>3120</v>
      </c>
      <c r="Q1165" s="192"/>
      <c r="R1165" s="1"/>
      <c r="S1165" s="1" t="str">
        <f t="shared" si="133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6"/>
        <v>#VALUE!</v>
      </c>
    </row>
    <row r="1166" spans="1:23">
      <c r="A1166" s="117">
        <f t="shared" si="134"/>
        <v>1166</v>
      </c>
      <c r="B1166" s="15">
        <f t="shared" si="135"/>
        <v>1142</v>
      </c>
      <c r="C1166" s="118" t="s">
        <v>3408</v>
      </c>
      <c r="D1166" s="208" t="s">
        <v>5041</v>
      </c>
      <c r="E1166" s="179" t="s">
        <v>3876</v>
      </c>
      <c r="F1166" s="179" t="s">
        <v>3876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5047</v>
      </c>
      <c r="L1166" s="120" t="s">
        <v>4353</v>
      </c>
      <c r="M1166" s="120" t="s">
        <v>4410</v>
      </c>
      <c r="N1166" s="120" t="s">
        <v>2549</v>
      </c>
      <c r="O1166" s="120"/>
      <c r="P1166" s="248" t="s">
        <v>5043</v>
      </c>
      <c r="Q1166" s="192"/>
      <c r="R1166" s="1"/>
      <c r="S1166" s="1" t="str">
        <f t="shared" si="133"/>
        <v/>
      </c>
      <c r="T1166" s="1" t="str">
        <f>IF(ISNA(VLOOKUP(P1166,'NEW XEQM.c'!D:D,1,0)),"--",VLOOKUP(P1166,'NEW XEQM.c'!D:G,3,0))</f>
        <v>--</v>
      </c>
      <c r="U1166" s="1" t="s">
        <v>2521</v>
      </c>
      <c r="W1166" t="e">
        <f t="shared" si="136"/>
        <v>#VALUE!</v>
      </c>
    </row>
    <row r="1167" spans="1:23">
      <c r="A1167" s="117">
        <f t="shared" si="134"/>
        <v>1167</v>
      </c>
      <c r="B1167" s="15">
        <f t="shared" si="135"/>
        <v>1143</v>
      </c>
      <c r="C1167" s="118" t="s">
        <v>5042</v>
      </c>
      <c r="D1167" s="208" t="s">
        <v>5041</v>
      </c>
      <c r="E1167" s="179" t="s">
        <v>3876</v>
      </c>
      <c r="F1167" s="179" t="s">
        <v>3876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5047</v>
      </c>
      <c r="L1167" s="120" t="s">
        <v>4353</v>
      </c>
      <c r="M1167" s="120" t="s">
        <v>4410</v>
      </c>
      <c r="N1167" s="120" t="s">
        <v>2549</v>
      </c>
      <c r="O1167" s="120"/>
      <c r="P1167" s="248" t="s">
        <v>5044</v>
      </c>
      <c r="Q1167" s="192"/>
      <c r="R1167" s="1"/>
      <c r="S1167" s="1" t="str">
        <f t="shared" si="133"/>
        <v/>
      </c>
      <c r="T1167" s="1" t="str">
        <f>IF(ISNA(VLOOKUP(P1167,'NEW XEQM.c'!D:D,1,0)),"--",VLOOKUP(P1167,'NEW XEQM.c'!D:G,3,0))</f>
        <v>--</v>
      </c>
      <c r="U1167" s="1" t="s">
        <v>2521</v>
      </c>
      <c r="W1167" t="e">
        <f t="shared" si="136"/>
        <v>#VALUE!</v>
      </c>
    </row>
    <row r="1168" spans="1:23">
      <c r="A1168" s="16">
        <f t="shared" si="134"/>
        <v>1168</v>
      </c>
      <c r="B1168" s="15">
        <f t="shared" si="135"/>
        <v>1144</v>
      </c>
      <c r="C1168" s="145" t="s">
        <v>3583</v>
      </c>
      <c r="D1168" s="145" t="s">
        <v>5570</v>
      </c>
      <c r="E1168" s="140" t="s">
        <v>499</v>
      </c>
      <c r="F1168" s="140" t="s">
        <v>5574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3596</v>
      </c>
      <c r="L1168" s="148" t="s">
        <v>4353</v>
      </c>
      <c r="M1168" s="148" t="s">
        <v>4410</v>
      </c>
      <c r="N1168" s="22" t="s">
        <v>2134</v>
      </c>
      <c r="O1168" s="22"/>
      <c r="P1168" s="248" t="s">
        <v>5570</v>
      </c>
      <c r="Q1168" s="192"/>
      <c r="R1168" s="1"/>
      <c r="S1168" s="1" t="str">
        <f t="shared" si="133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36"/>
        <v>#VALUE!</v>
      </c>
    </row>
    <row r="1169" spans="1:23">
      <c r="A1169" s="16">
        <f t="shared" si="134"/>
        <v>1169</v>
      </c>
      <c r="B1169" s="15">
        <f t="shared" si="135"/>
        <v>1145</v>
      </c>
      <c r="C1169" s="145" t="s">
        <v>3583</v>
      </c>
      <c r="D1169" s="145" t="s">
        <v>5571</v>
      </c>
      <c r="E1169" s="140" t="s">
        <v>499</v>
      </c>
      <c r="F1169" s="140" t="s">
        <v>5575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3596</v>
      </c>
      <c r="L1169" s="148" t="s">
        <v>4353</v>
      </c>
      <c r="M1169" s="148" t="s">
        <v>4410</v>
      </c>
      <c r="N1169" s="22" t="s">
        <v>2134</v>
      </c>
      <c r="O1169" s="22"/>
      <c r="P1169" s="248" t="s">
        <v>5571</v>
      </c>
      <c r="Q1169" s="192"/>
      <c r="R1169" s="1"/>
      <c r="S1169" s="1" t="str">
        <f t="shared" si="133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36"/>
        <v>#VALUE!</v>
      </c>
    </row>
    <row r="1170" spans="1:23">
      <c r="A1170" s="16">
        <f t="shared" si="134"/>
        <v>1170</v>
      </c>
      <c r="B1170" s="15">
        <f t="shared" si="135"/>
        <v>1146</v>
      </c>
      <c r="C1170" s="145" t="s">
        <v>3583</v>
      </c>
      <c r="D1170" s="145" t="s">
        <v>5572</v>
      </c>
      <c r="E1170" s="140" t="s">
        <v>499</v>
      </c>
      <c r="F1170" s="140" t="s">
        <v>5576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3596</v>
      </c>
      <c r="L1170" s="148" t="s">
        <v>4353</v>
      </c>
      <c r="M1170" s="148" t="s">
        <v>4410</v>
      </c>
      <c r="N1170" s="22" t="s">
        <v>2134</v>
      </c>
      <c r="O1170" s="22"/>
      <c r="P1170" s="248" t="s">
        <v>5572</v>
      </c>
      <c r="Q1170" s="192"/>
      <c r="R1170" s="1"/>
      <c r="S1170" s="1" t="str">
        <f t="shared" si="133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36"/>
        <v>#VALUE!</v>
      </c>
    </row>
    <row r="1171" spans="1:23">
      <c r="A1171" s="16">
        <f t="shared" si="134"/>
        <v>1171</v>
      </c>
      <c r="B1171" s="15">
        <f t="shared" si="135"/>
        <v>1147</v>
      </c>
      <c r="C1171" s="145" t="s">
        <v>3583</v>
      </c>
      <c r="D1171" s="145" t="s">
        <v>5573</v>
      </c>
      <c r="E1171" s="140" t="s">
        <v>499</v>
      </c>
      <c r="F1171" s="140" t="s">
        <v>5577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3596</v>
      </c>
      <c r="L1171" s="148" t="s">
        <v>4353</v>
      </c>
      <c r="M1171" s="148" t="s">
        <v>4410</v>
      </c>
      <c r="N1171" s="22" t="s">
        <v>2134</v>
      </c>
      <c r="O1171" s="22"/>
      <c r="P1171" s="248" t="s">
        <v>5573</v>
      </c>
      <c r="Q1171" s="192"/>
      <c r="R1171" s="1"/>
      <c r="S1171" s="1" t="str">
        <f t="shared" si="133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36"/>
        <v>#VALUE!</v>
      </c>
    </row>
    <row r="1172" spans="1:23">
      <c r="A1172" s="16">
        <f t="shared" si="134"/>
        <v>1172</v>
      </c>
      <c r="B1172" s="15">
        <f t="shared" si="135"/>
        <v>1148</v>
      </c>
      <c r="C1172" s="54" t="s">
        <v>3582</v>
      </c>
      <c r="D1172" s="54" t="s">
        <v>7</v>
      </c>
      <c r="E1172" s="55" t="str">
        <f t="shared" ref="E1172:E1198" si="137">CHAR(34)&amp;IF(B1172&lt;10,"000",IF(B1172&lt;100,"00",IF(B1172&lt;1000,"0","")))&amp;$B1172&amp;CHAR(34)</f>
        <v>"1148"</v>
      </c>
      <c r="F1172" s="55" t="str">
        <f t="shared" ref="F1172:F1198" si="138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3596</v>
      </c>
      <c r="L1172" s="11" t="s">
        <v>4353</v>
      </c>
      <c r="M1172" s="22" t="s">
        <v>4410</v>
      </c>
      <c r="N1172" s="22" t="s">
        <v>2134</v>
      </c>
      <c r="O1172" s="11"/>
      <c r="P1172" s="248" t="str">
        <f t="shared" ref="P1172:P1198" si="139">"VAR_"&amp;IF(B1172&lt;10,"000",IF(B1172&lt;100,"00",IF(B1172&lt;1000,"0","")))&amp;$B1172</f>
        <v>VAR_1148</v>
      </c>
      <c r="Q1172" s="192"/>
      <c r="R1172" s="1"/>
      <c r="S1172" s="1" t="str">
        <f t="shared" si="133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36"/>
        <v>#VALUE!</v>
      </c>
    </row>
    <row r="1173" spans="1:23">
      <c r="A1173" s="16">
        <f t="shared" si="134"/>
        <v>1173</v>
      </c>
      <c r="B1173" s="15">
        <f t="shared" si="135"/>
        <v>1149</v>
      </c>
      <c r="C1173" s="54" t="s">
        <v>3582</v>
      </c>
      <c r="D1173" s="54" t="s">
        <v>7</v>
      </c>
      <c r="E1173" s="55" t="str">
        <f t="shared" si="137"/>
        <v>"1149"</v>
      </c>
      <c r="F1173" s="55" t="str">
        <f t="shared" si="138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3596</v>
      </c>
      <c r="L1173" s="11" t="s">
        <v>4353</v>
      </c>
      <c r="M1173" s="22" t="s">
        <v>4410</v>
      </c>
      <c r="N1173" s="22" t="s">
        <v>2134</v>
      </c>
      <c r="O1173" s="11"/>
      <c r="P1173" s="248" t="str">
        <f t="shared" si="139"/>
        <v>VAR_1149</v>
      </c>
      <c r="Q1173" s="192"/>
      <c r="R1173" s="1"/>
      <c r="S1173" s="1" t="str">
        <f t="shared" si="133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36"/>
        <v>#VALUE!</v>
      </c>
    </row>
    <row r="1174" spans="1:23">
      <c r="A1174" s="16">
        <f t="shared" si="134"/>
        <v>1174</v>
      </c>
      <c r="B1174" s="15">
        <f t="shared" si="135"/>
        <v>1150</v>
      </c>
      <c r="C1174" s="54" t="s">
        <v>3582</v>
      </c>
      <c r="D1174" s="54" t="s">
        <v>7</v>
      </c>
      <c r="E1174" s="55" t="str">
        <f t="shared" si="137"/>
        <v>"1150"</v>
      </c>
      <c r="F1174" s="55" t="str">
        <f t="shared" si="138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3596</v>
      </c>
      <c r="L1174" s="11" t="s">
        <v>4353</v>
      </c>
      <c r="M1174" s="22" t="s">
        <v>4410</v>
      </c>
      <c r="N1174" s="22" t="s">
        <v>2134</v>
      </c>
      <c r="O1174" s="11"/>
      <c r="P1174" s="248" t="str">
        <f t="shared" si="139"/>
        <v>VAR_1150</v>
      </c>
      <c r="Q1174" s="192"/>
      <c r="R1174" s="1"/>
      <c r="S1174" s="1" t="str">
        <f t="shared" si="133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36"/>
        <v>#VALUE!</v>
      </c>
    </row>
    <row r="1175" spans="1:23">
      <c r="A1175" s="16">
        <f t="shared" si="134"/>
        <v>1175</v>
      </c>
      <c r="B1175" s="15">
        <f t="shared" si="135"/>
        <v>1151</v>
      </c>
      <c r="C1175" s="54" t="s">
        <v>3582</v>
      </c>
      <c r="D1175" s="54" t="s">
        <v>7</v>
      </c>
      <c r="E1175" s="55" t="str">
        <f t="shared" si="137"/>
        <v>"1151"</v>
      </c>
      <c r="F1175" s="55" t="str">
        <f t="shared" si="138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3596</v>
      </c>
      <c r="L1175" s="11" t="s">
        <v>4353</v>
      </c>
      <c r="M1175" s="22" t="s">
        <v>4410</v>
      </c>
      <c r="N1175" s="22" t="s">
        <v>2134</v>
      </c>
      <c r="O1175" s="11"/>
      <c r="P1175" s="248" t="str">
        <f t="shared" si="139"/>
        <v>VAR_1151</v>
      </c>
      <c r="Q1175" s="192"/>
      <c r="R1175" s="1"/>
      <c r="S1175" s="1" t="str">
        <f t="shared" si="133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36"/>
        <v>#VALUE!</v>
      </c>
    </row>
    <row r="1176" spans="1:23">
      <c r="A1176" s="16">
        <f t="shared" si="134"/>
        <v>1176</v>
      </c>
      <c r="B1176" s="15">
        <f t="shared" si="135"/>
        <v>1152</v>
      </c>
      <c r="C1176" s="54" t="s">
        <v>3582</v>
      </c>
      <c r="D1176" s="54" t="s">
        <v>7</v>
      </c>
      <c r="E1176" s="55" t="str">
        <f t="shared" si="137"/>
        <v>"1152"</v>
      </c>
      <c r="F1176" s="55" t="str">
        <f t="shared" si="138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3596</v>
      </c>
      <c r="L1176" s="11" t="s">
        <v>4353</v>
      </c>
      <c r="M1176" s="22" t="s">
        <v>4410</v>
      </c>
      <c r="N1176" s="22" t="s">
        <v>2134</v>
      </c>
      <c r="O1176" s="11"/>
      <c r="P1176" s="248" t="str">
        <f t="shared" si="139"/>
        <v>VAR_1152</v>
      </c>
      <c r="Q1176" s="192"/>
      <c r="R1176" s="1"/>
      <c r="S1176" s="1" t="str">
        <f t="shared" si="133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36"/>
        <v>#VALUE!</v>
      </c>
    </row>
    <row r="1177" spans="1:23">
      <c r="A1177" s="16">
        <f t="shared" si="134"/>
        <v>1177</v>
      </c>
      <c r="B1177" s="15">
        <f t="shared" si="135"/>
        <v>1153</v>
      </c>
      <c r="C1177" s="54" t="s">
        <v>3582</v>
      </c>
      <c r="D1177" s="54" t="s">
        <v>7</v>
      </c>
      <c r="E1177" s="55" t="str">
        <f t="shared" si="137"/>
        <v>"1153"</v>
      </c>
      <c r="F1177" s="55" t="str">
        <f t="shared" si="138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3596</v>
      </c>
      <c r="L1177" s="11" t="s">
        <v>4353</v>
      </c>
      <c r="M1177" s="22" t="s">
        <v>4410</v>
      </c>
      <c r="N1177" s="22" t="s">
        <v>2134</v>
      </c>
      <c r="O1177" s="11"/>
      <c r="P1177" s="248" t="str">
        <f t="shared" si="139"/>
        <v>VAR_1153</v>
      </c>
      <c r="Q1177" s="192"/>
      <c r="R1177" s="1"/>
      <c r="S1177" s="1" t="str">
        <f t="shared" si="133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36"/>
        <v>#VALUE!</v>
      </c>
    </row>
    <row r="1178" spans="1:23">
      <c r="A1178" s="16">
        <f t="shared" si="134"/>
        <v>1178</v>
      </c>
      <c r="B1178" s="15">
        <f t="shared" si="135"/>
        <v>1154</v>
      </c>
      <c r="C1178" s="54" t="s">
        <v>3582</v>
      </c>
      <c r="D1178" s="54" t="s">
        <v>7</v>
      </c>
      <c r="E1178" s="55" t="str">
        <f t="shared" si="137"/>
        <v>"1154"</v>
      </c>
      <c r="F1178" s="55" t="str">
        <f t="shared" si="138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3596</v>
      </c>
      <c r="L1178" s="11" t="s">
        <v>4353</v>
      </c>
      <c r="M1178" s="22" t="s">
        <v>4410</v>
      </c>
      <c r="N1178" s="22" t="s">
        <v>2134</v>
      </c>
      <c r="O1178" s="11"/>
      <c r="P1178" s="248" t="str">
        <f t="shared" si="139"/>
        <v>VAR_1154</v>
      </c>
      <c r="Q1178" s="192"/>
      <c r="R1178" s="1"/>
      <c r="S1178" s="1" t="str">
        <f t="shared" si="133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36"/>
        <v>#VALUE!</v>
      </c>
    </row>
    <row r="1179" spans="1:23">
      <c r="A1179" s="16">
        <f t="shared" si="134"/>
        <v>1179</v>
      </c>
      <c r="B1179" s="15">
        <f t="shared" si="135"/>
        <v>1155</v>
      </c>
      <c r="C1179" s="54" t="s">
        <v>3582</v>
      </c>
      <c r="D1179" s="54" t="s">
        <v>7</v>
      </c>
      <c r="E1179" s="55" t="str">
        <f t="shared" si="137"/>
        <v>"1155"</v>
      </c>
      <c r="F1179" s="55" t="str">
        <f t="shared" si="138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3596</v>
      </c>
      <c r="L1179" s="11" t="s">
        <v>4353</v>
      </c>
      <c r="M1179" s="22" t="s">
        <v>4410</v>
      </c>
      <c r="N1179" s="22" t="s">
        <v>2134</v>
      </c>
      <c r="O1179" s="11"/>
      <c r="P1179" s="248" t="str">
        <f t="shared" si="139"/>
        <v>VAR_1155</v>
      </c>
      <c r="Q1179" s="192"/>
      <c r="R1179" s="1"/>
      <c r="S1179" s="1" t="str">
        <f t="shared" si="133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36"/>
        <v>#VALUE!</v>
      </c>
    </row>
    <row r="1180" spans="1:23">
      <c r="A1180" s="16">
        <f t="shared" si="134"/>
        <v>1180</v>
      </c>
      <c r="B1180" s="15">
        <f t="shared" si="135"/>
        <v>1156</v>
      </c>
      <c r="C1180" s="54" t="s">
        <v>3582</v>
      </c>
      <c r="D1180" s="54" t="s">
        <v>7</v>
      </c>
      <c r="E1180" s="55" t="str">
        <f t="shared" si="137"/>
        <v>"1156"</v>
      </c>
      <c r="F1180" s="55" t="str">
        <f t="shared" si="138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3596</v>
      </c>
      <c r="L1180" s="11" t="s">
        <v>4353</v>
      </c>
      <c r="M1180" s="22" t="s">
        <v>4410</v>
      </c>
      <c r="N1180" s="22" t="s">
        <v>2134</v>
      </c>
      <c r="O1180" s="11"/>
      <c r="P1180" s="248" t="str">
        <f t="shared" si="139"/>
        <v>VAR_1156</v>
      </c>
      <c r="Q1180" s="192"/>
      <c r="R1180" s="1"/>
      <c r="S1180" s="1" t="str">
        <f t="shared" si="133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36"/>
        <v>#VALUE!</v>
      </c>
    </row>
    <row r="1181" spans="1:23">
      <c r="A1181" s="16">
        <f t="shared" si="134"/>
        <v>1181</v>
      </c>
      <c r="B1181" s="15">
        <f t="shared" si="135"/>
        <v>1157</v>
      </c>
      <c r="C1181" s="54" t="s">
        <v>3582</v>
      </c>
      <c r="D1181" s="54" t="s">
        <v>7</v>
      </c>
      <c r="E1181" s="55" t="str">
        <f t="shared" si="137"/>
        <v>"1157"</v>
      </c>
      <c r="F1181" s="55" t="str">
        <f t="shared" si="138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3596</v>
      </c>
      <c r="L1181" s="11" t="s">
        <v>4353</v>
      </c>
      <c r="M1181" s="22" t="s">
        <v>4410</v>
      </c>
      <c r="N1181" s="22" t="s">
        <v>2134</v>
      </c>
      <c r="O1181" s="11"/>
      <c r="P1181" s="248" t="str">
        <f t="shared" si="139"/>
        <v>VAR_1157</v>
      </c>
      <c r="Q1181" s="192"/>
      <c r="R1181" s="1"/>
      <c r="S1181" s="1" t="str">
        <f t="shared" si="133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36"/>
        <v>#VALUE!</v>
      </c>
    </row>
    <row r="1182" spans="1:23">
      <c r="A1182" s="16">
        <f t="shared" si="134"/>
        <v>1182</v>
      </c>
      <c r="B1182" s="15">
        <f t="shared" si="135"/>
        <v>1158</v>
      </c>
      <c r="C1182" s="54" t="s">
        <v>3582</v>
      </c>
      <c r="D1182" s="54" t="s">
        <v>7</v>
      </c>
      <c r="E1182" s="55" t="str">
        <f t="shared" si="137"/>
        <v>"1158"</v>
      </c>
      <c r="F1182" s="55" t="str">
        <f t="shared" si="138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3596</v>
      </c>
      <c r="L1182" s="11" t="s">
        <v>4353</v>
      </c>
      <c r="M1182" s="22" t="s">
        <v>4410</v>
      </c>
      <c r="N1182" s="22" t="s">
        <v>2134</v>
      </c>
      <c r="O1182" s="11"/>
      <c r="P1182" s="248" t="str">
        <f t="shared" si="139"/>
        <v>VAR_1158</v>
      </c>
      <c r="Q1182" s="192"/>
      <c r="R1182" s="1"/>
      <c r="S1182" s="1" t="str">
        <f t="shared" si="133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36"/>
        <v>#VALUE!</v>
      </c>
    </row>
    <row r="1183" spans="1:23">
      <c r="A1183" s="16">
        <f t="shared" si="134"/>
        <v>1183</v>
      </c>
      <c r="B1183" s="15">
        <f t="shared" si="135"/>
        <v>1159</v>
      </c>
      <c r="C1183" s="54" t="s">
        <v>3582</v>
      </c>
      <c r="D1183" s="54" t="s">
        <v>7</v>
      </c>
      <c r="E1183" s="55" t="str">
        <f t="shared" si="137"/>
        <v>"1159"</v>
      </c>
      <c r="F1183" s="55" t="str">
        <f t="shared" si="138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3596</v>
      </c>
      <c r="L1183" s="11" t="s">
        <v>4353</v>
      </c>
      <c r="M1183" s="22" t="s">
        <v>4410</v>
      </c>
      <c r="N1183" s="22" t="s">
        <v>2134</v>
      </c>
      <c r="O1183" s="11"/>
      <c r="P1183" s="248" t="str">
        <f t="shared" si="139"/>
        <v>VAR_1159</v>
      </c>
      <c r="Q1183" s="192"/>
      <c r="R1183" s="1"/>
      <c r="S1183" s="1" t="str">
        <f t="shared" si="133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36"/>
        <v>#VALUE!</v>
      </c>
    </row>
    <row r="1184" spans="1:23">
      <c r="A1184" s="16">
        <f t="shared" si="134"/>
        <v>1184</v>
      </c>
      <c r="B1184" s="15">
        <f t="shared" si="135"/>
        <v>1160</v>
      </c>
      <c r="C1184" s="54" t="s">
        <v>3582</v>
      </c>
      <c r="D1184" s="54" t="s">
        <v>7</v>
      </c>
      <c r="E1184" s="55" t="str">
        <f t="shared" si="137"/>
        <v>"1160"</v>
      </c>
      <c r="F1184" s="55" t="str">
        <f t="shared" si="138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3596</v>
      </c>
      <c r="L1184" s="11" t="s">
        <v>4353</v>
      </c>
      <c r="M1184" s="22" t="s">
        <v>4410</v>
      </c>
      <c r="N1184" s="22" t="s">
        <v>2134</v>
      </c>
      <c r="O1184" s="11"/>
      <c r="P1184" s="248" t="str">
        <f t="shared" si="139"/>
        <v>VAR_1160</v>
      </c>
      <c r="Q1184" s="192"/>
      <c r="R1184" s="1"/>
      <c r="S1184" s="1" t="str">
        <f t="shared" si="133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36"/>
        <v>#VALUE!</v>
      </c>
    </row>
    <row r="1185" spans="1:23">
      <c r="A1185" s="16">
        <f t="shared" si="134"/>
        <v>1185</v>
      </c>
      <c r="B1185" s="15">
        <f t="shared" si="135"/>
        <v>1161</v>
      </c>
      <c r="C1185" s="54" t="s">
        <v>3582</v>
      </c>
      <c r="D1185" s="54" t="s">
        <v>7</v>
      </c>
      <c r="E1185" s="55" t="str">
        <f t="shared" si="137"/>
        <v>"1161"</v>
      </c>
      <c r="F1185" s="55" t="str">
        <f t="shared" si="138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3596</v>
      </c>
      <c r="L1185" s="11" t="s">
        <v>4353</v>
      </c>
      <c r="M1185" s="22" t="s">
        <v>4410</v>
      </c>
      <c r="N1185" s="22" t="s">
        <v>2134</v>
      </c>
      <c r="O1185" s="11"/>
      <c r="P1185" s="248" t="str">
        <f t="shared" si="139"/>
        <v>VAR_1161</v>
      </c>
      <c r="Q1185" s="192"/>
      <c r="R1185" s="1"/>
      <c r="S1185" s="1" t="str">
        <f t="shared" si="133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36"/>
        <v>#VALUE!</v>
      </c>
    </row>
    <row r="1186" spans="1:23">
      <c r="A1186" s="16">
        <f t="shared" si="134"/>
        <v>1186</v>
      </c>
      <c r="B1186" s="15">
        <f t="shared" si="135"/>
        <v>1162</v>
      </c>
      <c r="C1186" s="54" t="s">
        <v>3582</v>
      </c>
      <c r="D1186" s="54" t="s">
        <v>7</v>
      </c>
      <c r="E1186" s="55" t="str">
        <f t="shared" si="137"/>
        <v>"1162"</v>
      </c>
      <c r="F1186" s="55" t="str">
        <f t="shared" si="138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3596</v>
      </c>
      <c r="L1186" s="11" t="s">
        <v>4353</v>
      </c>
      <c r="M1186" s="22" t="s">
        <v>4410</v>
      </c>
      <c r="N1186" s="22" t="s">
        <v>2134</v>
      </c>
      <c r="O1186" s="11"/>
      <c r="P1186" s="248" t="str">
        <f t="shared" si="139"/>
        <v>VAR_1162</v>
      </c>
      <c r="Q1186" s="192"/>
      <c r="R1186" s="1"/>
      <c r="S1186" s="1" t="str">
        <f t="shared" si="133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36"/>
        <v>#VALUE!</v>
      </c>
    </row>
    <row r="1187" spans="1:23">
      <c r="A1187" s="16">
        <f t="shared" si="134"/>
        <v>1187</v>
      </c>
      <c r="B1187" s="15">
        <f t="shared" si="135"/>
        <v>1163</v>
      </c>
      <c r="C1187" s="54" t="s">
        <v>3582</v>
      </c>
      <c r="D1187" s="54" t="s">
        <v>7</v>
      </c>
      <c r="E1187" s="55" t="str">
        <f t="shared" si="137"/>
        <v>"1163"</v>
      </c>
      <c r="F1187" s="55" t="str">
        <f t="shared" si="138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3596</v>
      </c>
      <c r="L1187" s="11" t="s">
        <v>4353</v>
      </c>
      <c r="M1187" s="22" t="s">
        <v>4410</v>
      </c>
      <c r="N1187" s="22" t="s">
        <v>2134</v>
      </c>
      <c r="O1187" s="11"/>
      <c r="P1187" s="248" t="str">
        <f t="shared" si="139"/>
        <v>VAR_1163</v>
      </c>
      <c r="Q1187" s="192"/>
      <c r="R1187" s="1"/>
      <c r="S1187" s="1" t="str">
        <f t="shared" si="133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36"/>
        <v>#VALUE!</v>
      </c>
    </row>
    <row r="1188" spans="1:23">
      <c r="A1188" s="16">
        <f t="shared" si="134"/>
        <v>1188</v>
      </c>
      <c r="B1188" s="15">
        <f t="shared" si="135"/>
        <v>1164</v>
      </c>
      <c r="C1188" s="54" t="s">
        <v>3582</v>
      </c>
      <c r="D1188" s="54" t="s">
        <v>7</v>
      </c>
      <c r="E1188" s="55" t="str">
        <f t="shared" si="137"/>
        <v>"1164"</v>
      </c>
      <c r="F1188" s="55" t="str">
        <f t="shared" si="138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3596</v>
      </c>
      <c r="L1188" s="11" t="s">
        <v>4353</v>
      </c>
      <c r="M1188" s="22" t="s">
        <v>4410</v>
      </c>
      <c r="N1188" s="22" t="s">
        <v>2134</v>
      </c>
      <c r="O1188" s="11"/>
      <c r="P1188" s="248" t="str">
        <f t="shared" si="139"/>
        <v>VAR_1164</v>
      </c>
      <c r="Q1188" s="192"/>
      <c r="R1188" s="1"/>
      <c r="S1188" s="1" t="str">
        <f t="shared" si="133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36"/>
        <v>#VALUE!</v>
      </c>
    </row>
    <row r="1189" spans="1:23">
      <c r="A1189" s="16">
        <f t="shared" si="134"/>
        <v>1189</v>
      </c>
      <c r="B1189" s="15">
        <f t="shared" si="135"/>
        <v>1165</v>
      </c>
      <c r="C1189" s="54" t="s">
        <v>3582</v>
      </c>
      <c r="D1189" s="54" t="s">
        <v>7</v>
      </c>
      <c r="E1189" s="55" t="str">
        <f t="shared" si="137"/>
        <v>"1165"</v>
      </c>
      <c r="F1189" s="55" t="str">
        <f t="shared" si="138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3596</v>
      </c>
      <c r="L1189" s="11" t="s">
        <v>4353</v>
      </c>
      <c r="M1189" s="22" t="s">
        <v>4410</v>
      </c>
      <c r="N1189" s="22" t="s">
        <v>2134</v>
      </c>
      <c r="O1189" s="11"/>
      <c r="P1189" s="248" t="str">
        <f t="shared" si="139"/>
        <v>VAR_1165</v>
      </c>
      <c r="Q1189" s="192"/>
      <c r="R1189" s="1"/>
      <c r="S1189" s="1" t="str">
        <f t="shared" si="133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36"/>
        <v>#VALUE!</v>
      </c>
    </row>
    <row r="1190" spans="1:23">
      <c r="A1190" s="16">
        <f t="shared" si="134"/>
        <v>1190</v>
      </c>
      <c r="B1190" s="15">
        <f t="shared" si="135"/>
        <v>1166</v>
      </c>
      <c r="C1190" s="54" t="s">
        <v>3582</v>
      </c>
      <c r="D1190" s="54" t="s">
        <v>7</v>
      </c>
      <c r="E1190" s="55" t="str">
        <f t="shared" si="137"/>
        <v>"1166"</v>
      </c>
      <c r="F1190" s="55" t="str">
        <f t="shared" si="138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3596</v>
      </c>
      <c r="L1190" s="11" t="s">
        <v>4353</v>
      </c>
      <c r="M1190" s="22" t="s">
        <v>4410</v>
      </c>
      <c r="N1190" s="22" t="s">
        <v>2134</v>
      </c>
      <c r="O1190" s="11"/>
      <c r="P1190" s="248" t="str">
        <f t="shared" si="139"/>
        <v>VAR_1166</v>
      </c>
      <c r="Q1190" s="192"/>
      <c r="R1190" s="1"/>
      <c r="S1190" s="1" t="str">
        <f t="shared" si="133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36"/>
        <v>#VALUE!</v>
      </c>
    </row>
    <row r="1191" spans="1:23">
      <c r="A1191" s="16">
        <f t="shared" si="134"/>
        <v>1191</v>
      </c>
      <c r="B1191" s="15">
        <f t="shared" si="135"/>
        <v>1167</v>
      </c>
      <c r="C1191" s="54" t="s">
        <v>3582</v>
      </c>
      <c r="D1191" s="54" t="s">
        <v>7</v>
      </c>
      <c r="E1191" s="55" t="str">
        <f t="shared" si="137"/>
        <v>"1167"</v>
      </c>
      <c r="F1191" s="55" t="str">
        <f t="shared" si="138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3596</v>
      </c>
      <c r="L1191" s="11" t="s">
        <v>4353</v>
      </c>
      <c r="M1191" s="22" t="s">
        <v>4410</v>
      </c>
      <c r="N1191" s="22" t="s">
        <v>2134</v>
      </c>
      <c r="O1191" s="11"/>
      <c r="P1191" s="248" t="str">
        <f t="shared" si="139"/>
        <v>VAR_1167</v>
      </c>
      <c r="Q1191" s="192"/>
      <c r="R1191" s="1"/>
      <c r="S1191" s="1" t="str">
        <f t="shared" ref="S1191:S1198" si="140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36"/>
        <v>#VALUE!</v>
      </c>
    </row>
    <row r="1192" spans="1:23">
      <c r="A1192" s="16">
        <f t="shared" si="134"/>
        <v>1192</v>
      </c>
      <c r="B1192" s="15">
        <f t="shared" si="135"/>
        <v>1168</v>
      </c>
      <c r="C1192" s="54" t="s">
        <v>3582</v>
      </c>
      <c r="D1192" s="54" t="s">
        <v>7</v>
      </c>
      <c r="E1192" s="55" t="str">
        <f t="shared" si="137"/>
        <v>"1168"</v>
      </c>
      <c r="F1192" s="55" t="str">
        <f t="shared" si="138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3596</v>
      </c>
      <c r="L1192" s="11" t="s">
        <v>4353</v>
      </c>
      <c r="M1192" s="22" t="s">
        <v>4410</v>
      </c>
      <c r="N1192" s="22" t="s">
        <v>2134</v>
      </c>
      <c r="O1192" s="11"/>
      <c r="P1192" s="248" t="str">
        <f t="shared" si="139"/>
        <v>VAR_1168</v>
      </c>
      <c r="Q1192" s="192"/>
      <c r="R1192" s="1"/>
      <c r="S1192" s="1" t="str">
        <f t="shared" si="140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36"/>
        <v>#VALUE!</v>
      </c>
    </row>
    <row r="1193" spans="1:23">
      <c r="A1193" s="16">
        <f t="shared" si="134"/>
        <v>1193</v>
      </c>
      <c r="B1193" s="15">
        <f t="shared" si="135"/>
        <v>1169</v>
      </c>
      <c r="C1193" s="54" t="s">
        <v>3582</v>
      </c>
      <c r="D1193" s="54" t="s">
        <v>7</v>
      </c>
      <c r="E1193" s="55" t="str">
        <f t="shared" si="137"/>
        <v>"1169"</v>
      </c>
      <c r="F1193" s="55" t="str">
        <f t="shared" si="138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3596</v>
      </c>
      <c r="L1193" s="11" t="s">
        <v>4353</v>
      </c>
      <c r="M1193" s="22" t="s">
        <v>4410</v>
      </c>
      <c r="N1193" s="22" t="s">
        <v>2134</v>
      </c>
      <c r="O1193" s="11"/>
      <c r="P1193" s="248" t="str">
        <f t="shared" si="139"/>
        <v>VAR_1169</v>
      </c>
      <c r="Q1193" s="192"/>
      <c r="R1193" s="1"/>
      <c r="S1193" s="1" t="str">
        <f t="shared" si="140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36"/>
        <v>#VALUE!</v>
      </c>
    </row>
    <row r="1194" spans="1:23">
      <c r="A1194" s="16">
        <f t="shared" si="134"/>
        <v>1194</v>
      </c>
      <c r="B1194" s="15">
        <f t="shared" si="135"/>
        <v>1170</v>
      </c>
      <c r="C1194" s="54" t="s">
        <v>3582</v>
      </c>
      <c r="D1194" s="54" t="s">
        <v>7</v>
      </c>
      <c r="E1194" s="55" t="str">
        <f t="shared" si="137"/>
        <v>"1170"</v>
      </c>
      <c r="F1194" s="55" t="str">
        <f t="shared" si="138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3596</v>
      </c>
      <c r="L1194" s="11" t="s">
        <v>4353</v>
      </c>
      <c r="M1194" s="22" t="s">
        <v>4410</v>
      </c>
      <c r="N1194" s="22" t="s">
        <v>2134</v>
      </c>
      <c r="O1194" s="11"/>
      <c r="P1194" s="248" t="str">
        <f t="shared" si="139"/>
        <v>VAR_1170</v>
      </c>
      <c r="Q1194" s="192"/>
      <c r="R1194" s="1"/>
      <c r="S1194" s="1" t="str">
        <f t="shared" si="140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36"/>
        <v>#VALUE!</v>
      </c>
    </row>
    <row r="1195" spans="1:23">
      <c r="A1195" s="16">
        <f t="shared" si="134"/>
        <v>1195</v>
      </c>
      <c r="B1195" s="15">
        <f t="shared" si="135"/>
        <v>1171</v>
      </c>
      <c r="C1195" s="54" t="s">
        <v>3582</v>
      </c>
      <c r="D1195" s="54" t="s">
        <v>7</v>
      </c>
      <c r="E1195" s="55" t="str">
        <f t="shared" si="137"/>
        <v>"1171"</v>
      </c>
      <c r="F1195" s="55" t="str">
        <f t="shared" si="138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3596</v>
      </c>
      <c r="L1195" s="11" t="s">
        <v>4353</v>
      </c>
      <c r="M1195" s="22" t="s">
        <v>4410</v>
      </c>
      <c r="N1195" s="22" t="s">
        <v>2134</v>
      </c>
      <c r="O1195" s="11"/>
      <c r="P1195" s="248" t="str">
        <f t="shared" si="139"/>
        <v>VAR_1171</v>
      </c>
      <c r="Q1195" s="192"/>
      <c r="R1195" s="1"/>
      <c r="S1195" s="1" t="str">
        <f t="shared" si="140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36"/>
        <v>#VALUE!</v>
      </c>
    </row>
    <row r="1196" spans="1:23">
      <c r="A1196" s="16">
        <f t="shared" si="134"/>
        <v>1196</v>
      </c>
      <c r="B1196" s="15">
        <f t="shared" si="135"/>
        <v>1172</v>
      </c>
      <c r="C1196" s="54" t="s">
        <v>3582</v>
      </c>
      <c r="D1196" s="54" t="s">
        <v>7</v>
      </c>
      <c r="E1196" s="55" t="str">
        <f t="shared" si="137"/>
        <v>"1172"</v>
      </c>
      <c r="F1196" s="55" t="str">
        <f t="shared" si="138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3596</v>
      </c>
      <c r="L1196" s="11" t="s">
        <v>4353</v>
      </c>
      <c r="M1196" s="22" t="s">
        <v>4410</v>
      </c>
      <c r="N1196" s="22" t="s">
        <v>2134</v>
      </c>
      <c r="O1196" s="11"/>
      <c r="P1196" s="248" t="str">
        <f t="shared" si="139"/>
        <v>VAR_1172</v>
      </c>
      <c r="Q1196" s="192"/>
      <c r="R1196" s="1"/>
      <c r="S1196" s="1" t="str">
        <f t="shared" si="140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36"/>
        <v>#VALUE!</v>
      </c>
    </row>
    <row r="1197" spans="1:23">
      <c r="A1197" s="16">
        <f t="shared" si="134"/>
        <v>1197</v>
      </c>
      <c r="B1197" s="15">
        <f t="shared" si="135"/>
        <v>1173</v>
      </c>
      <c r="C1197" s="54" t="s">
        <v>3582</v>
      </c>
      <c r="D1197" s="54" t="s">
        <v>7</v>
      </c>
      <c r="E1197" s="55" t="str">
        <f t="shared" si="137"/>
        <v>"1173"</v>
      </c>
      <c r="F1197" s="55" t="str">
        <f t="shared" si="138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3596</v>
      </c>
      <c r="L1197" s="11" t="s">
        <v>4353</v>
      </c>
      <c r="M1197" s="22" t="s">
        <v>4410</v>
      </c>
      <c r="N1197" s="22" t="s">
        <v>2134</v>
      </c>
      <c r="O1197" s="11"/>
      <c r="P1197" s="248" t="str">
        <f t="shared" si="139"/>
        <v>VAR_1173</v>
      </c>
      <c r="Q1197" s="192"/>
      <c r="R1197" s="1"/>
      <c r="S1197" s="1" t="str">
        <f t="shared" si="140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36"/>
        <v>#VALUE!</v>
      </c>
    </row>
    <row r="1198" spans="1:23">
      <c r="A1198" s="16">
        <f t="shared" si="134"/>
        <v>1198</v>
      </c>
      <c r="B1198" s="15">
        <f t="shared" si="135"/>
        <v>1174</v>
      </c>
      <c r="C1198" s="54" t="s">
        <v>3582</v>
      </c>
      <c r="D1198" s="54" t="s">
        <v>7</v>
      </c>
      <c r="E1198" s="55" t="str">
        <f t="shared" si="137"/>
        <v>"1174"</v>
      </c>
      <c r="F1198" s="55" t="str">
        <f t="shared" si="138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3596</v>
      </c>
      <c r="L1198" s="11" t="s">
        <v>4353</v>
      </c>
      <c r="M1198" s="22" t="s">
        <v>4410</v>
      </c>
      <c r="N1198" s="22" t="s">
        <v>2134</v>
      </c>
      <c r="O1198" s="11"/>
      <c r="P1198" s="248" t="str">
        <f t="shared" si="139"/>
        <v>VAR_1174</v>
      </c>
      <c r="Q1198" s="192"/>
      <c r="R1198" s="1"/>
      <c r="S1198" s="1" t="str">
        <f t="shared" si="140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36"/>
        <v>#VALUE!</v>
      </c>
    </row>
    <row r="1199" spans="1:23" s="210" customFormat="1">
      <c r="A1199" s="16" t="str">
        <f t="shared" si="134"/>
        <v/>
      </c>
      <c r="B1199" s="15">
        <f t="shared" si="13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36"/>
        <v>#VALUE!</v>
      </c>
    </row>
    <row r="1200" spans="1:23" s="210" customFormat="1">
      <c r="A1200" s="16" t="str">
        <f t="shared" si="134"/>
        <v/>
      </c>
      <c r="B1200" s="15">
        <f t="shared" si="135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6"/>
        <v>#VALUE!</v>
      </c>
    </row>
    <row r="1201" spans="1:23" s="210" customFormat="1">
      <c r="A1201" s="16" t="str">
        <f t="shared" si="134"/>
        <v/>
      </c>
      <c r="B1201" s="15">
        <f t="shared" si="135"/>
        <v>1174.03</v>
      </c>
      <c r="C1201" s="17" t="s">
        <v>2537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6"/>
        <v>#VALUE!</v>
      </c>
    </row>
    <row r="1202" spans="1:23">
      <c r="A1202" s="16">
        <f t="shared" si="134"/>
        <v>1202</v>
      </c>
      <c r="B1202" s="15">
        <f t="shared" si="135"/>
        <v>1175</v>
      </c>
      <c r="C1202" s="18" t="s">
        <v>3583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3596</v>
      </c>
      <c r="L1202" s="22" t="s">
        <v>4353</v>
      </c>
      <c r="M1202" s="22" t="s">
        <v>4410</v>
      </c>
      <c r="N1202" s="22" t="s">
        <v>2134</v>
      </c>
      <c r="O1202" s="22" t="s">
        <v>3802</v>
      </c>
      <c r="P1202" s="248" t="s">
        <v>3725</v>
      </c>
      <c r="Q1202" s="192"/>
      <c r="R1202" s="1"/>
      <c r="S1202" s="1" t="str">
        <f t="shared" ref="S1202:S1233" si="141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36"/>
        <v>#VALUE!</v>
      </c>
    </row>
    <row r="1203" spans="1:23">
      <c r="A1203" s="16">
        <f t="shared" si="134"/>
        <v>1203</v>
      </c>
      <c r="B1203" s="15">
        <f t="shared" si="135"/>
        <v>1176</v>
      </c>
      <c r="C1203" s="18" t="s">
        <v>3583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3596</v>
      </c>
      <c r="L1203" s="22" t="s">
        <v>4353</v>
      </c>
      <c r="M1203" s="22" t="s">
        <v>4410</v>
      </c>
      <c r="N1203" s="22" t="s">
        <v>2134</v>
      </c>
      <c r="O1203" s="22" t="s">
        <v>3803</v>
      </c>
      <c r="P1203" s="248" t="s">
        <v>3726</v>
      </c>
      <c r="Q1203" s="192"/>
      <c r="R1203" s="1"/>
      <c r="S1203" s="1" t="str">
        <f t="shared" si="141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36"/>
        <v>#VALUE!</v>
      </c>
    </row>
    <row r="1204" spans="1:23">
      <c r="A1204" s="16">
        <f t="shared" si="134"/>
        <v>1204</v>
      </c>
      <c r="B1204" s="15">
        <f t="shared" si="135"/>
        <v>1177</v>
      </c>
      <c r="C1204" s="18" t="s">
        <v>3583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3596</v>
      </c>
      <c r="L1204" s="22" t="s">
        <v>4353</v>
      </c>
      <c r="M1204" s="22" t="s">
        <v>4410</v>
      </c>
      <c r="N1204" s="22" t="s">
        <v>2134</v>
      </c>
      <c r="O1204" s="22" t="s">
        <v>3804</v>
      </c>
      <c r="P1204" s="248" t="s">
        <v>3727</v>
      </c>
      <c r="Q1204" s="192"/>
      <c r="R1204" s="1"/>
      <c r="S1204" s="1" t="str">
        <f t="shared" si="141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36"/>
        <v>#VALUE!</v>
      </c>
    </row>
    <row r="1205" spans="1:23">
      <c r="A1205" s="16">
        <f t="shared" si="134"/>
        <v>1205</v>
      </c>
      <c r="B1205" s="15">
        <f t="shared" si="135"/>
        <v>1178</v>
      </c>
      <c r="C1205" s="18" t="s">
        <v>3583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3596</v>
      </c>
      <c r="L1205" s="22" t="s">
        <v>4353</v>
      </c>
      <c r="M1205" s="22" t="s">
        <v>4410</v>
      </c>
      <c r="N1205" s="22" t="s">
        <v>2134</v>
      </c>
      <c r="O1205" s="22" t="s">
        <v>3805</v>
      </c>
      <c r="P1205" s="248" t="s">
        <v>3728</v>
      </c>
      <c r="Q1205" s="192"/>
      <c r="R1205" s="1"/>
      <c r="S1205" s="1" t="str">
        <f t="shared" si="141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36"/>
        <v>#VALUE!</v>
      </c>
    </row>
    <row r="1206" spans="1:23">
      <c r="A1206" s="16">
        <f t="shared" si="134"/>
        <v>1206</v>
      </c>
      <c r="B1206" s="15">
        <f t="shared" si="135"/>
        <v>1179</v>
      </c>
      <c r="C1206" s="18" t="s">
        <v>3583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3596</v>
      </c>
      <c r="L1206" s="22" t="s">
        <v>4353</v>
      </c>
      <c r="M1206" s="22" t="s">
        <v>4410</v>
      </c>
      <c r="N1206" s="22" t="s">
        <v>2134</v>
      </c>
      <c r="O1206" s="22" t="s">
        <v>2651</v>
      </c>
      <c r="P1206" s="248" t="s">
        <v>3729</v>
      </c>
      <c r="Q1206" s="192"/>
      <c r="R1206" s="1"/>
      <c r="S1206" s="1" t="str">
        <f t="shared" si="141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36"/>
        <v>#VALUE!</v>
      </c>
    </row>
    <row r="1207" spans="1:23">
      <c r="A1207" s="16">
        <f t="shared" si="134"/>
        <v>1207</v>
      </c>
      <c r="B1207" s="15">
        <f t="shared" si="135"/>
        <v>1180</v>
      </c>
      <c r="C1207" s="18" t="s">
        <v>3583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3596</v>
      </c>
      <c r="L1207" s="22" t="s">
        <v>4353</v>
      </c>
      <c r="M1207" s="22" t="s">
        <v>4410</v>
      </c>
      <c r="N1207" s="22" t="s">
        <v>2134</v>
      </c>
      <c r="O1207" s="22" t="s">
        <v>3806</v>
      </c>
      <c r="P1207" s="248" t="s">
        <v>3730</v>
      </c>
      <c r="Q1207" s="192"/>
      <c r="R1207" s="1"/>
      <c r="S1207" s="1" t="str">
        <f t="shared" si="141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36"/>
        <v>#VALUE!</v>
      </c>
    </row>
    <row r="1208" spans="1:23">
      <c r="A1208" s="16">
        <f t="shared" si="134"/>
        <v>1208</v>
      </c>
      <c r="B1208" s="15">
        <f t="shared" si="135"/>
        <v>1181</v>
      </c>
      <c r="C1208" s="18" t="s">
        <v>3583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3596</v>
      </c>
      <c r="L1208" s="22" t="s">
        <v>4353</v>
      </c>
      <c r="M1208" s="22" t="s">
        <v>4410</v>
      </c>
      <c r="N1208" s="22" t="s">
        <v>2134</v>
      </c>
      <c r="O1208" s="22" t="s">
        <v>3807</v>
      </c>
      <c r="P1208" s="248" t="s">
        <v>3731</v>
      </c>
      <c r="Q1208" s="192"/>
      <c r="R1208" s="1"/>
      <c r="S1208" s="1" t="str">
        <f t="shared" si="141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36"/>
        <v>#VALUE!</v>
      </c>
    </row>
    <row r="1209" spans="1:23">
      <c r="A1209" s="16">
        <f t="shared" si="134"/>
        <v>1209</v>
      </c>
      <c r="B1209" s="15">
        <f t="shared" si="135"/>
        <v>1182</v>
      </c>
      <c r="C1209" s="18" t="s">
        <v>3583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3596</v>
      </c>
      <c r="L1209" s="22" t="s">
        <v>4353</v>
      </c>
      <c r="M1209" s="22" t="s">
        <v>4410</v>
      </c>
      <c r="N1209" s="22" t="s">
        <v>2134</v>
      </c>
      <c r="O1209" s="22" t="s">
        <v>3808</v>
      </c>
      <c r="P1209" s="248" t="s">
        <v>3732</v>
      </c>
      <c r="Q1209" s="192"/>
      <c r="R1209" s="1"/>
      <c r="S1209" s="1" t="str">
        <f t="shared" si="141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36"/>
        <v>#VALUE!</v>
      </c>
    </row>
    <row r="1210" spans="1:23">
      <c r="A1210" s="16">
        <f t="shared" si="134"/>
        <v>1210</v>
      </c>
      <c r="B1210" s="15">
        <f t="shared" si="135"/>
        <v>1183</v>
      </c>
      <c r="C1210" s="18" t="s">
        <v>3583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3596</v>
      </c>
      <c r="L1210" s="22" t="s">
        <v>4353</v>
      </c>
      <c r="M1210" s="22" t="s">
        <v>4410</v>
      </c>
      <c r="N1210" s="22" t="s">
        <v>2134</v>
      </c>
      <c r="O1210" s="22" t="s">
        <v>3809</v>
      </c>
      <c r="P1210" s="248" t="s">
        <v>3733</v>
      </c>
      <c r="Q1210" s="192"/>
      <c r="R1210" s="1"/>
      <c r="S1210" s="1" t="str">
        <f t="shared" si="141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36"/>
        <v>#VALUE!</v>
      </c>
    </row>
    <row r="1211" spans="1:23">
      <c r="A1211" s="16">
        <f t="shared" si="134"/>
        <v>1211</v>
      </c>
      <c r="B1211" s="15">
        <f t="shared" si="135"/>
        <v>1184</v>
      </c>
      <c r="C1211" s="18" t="s">
        <v>3583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3596</v>
      </c>
      <c r="L1211" s="22" t="s">
        <v>4353</v>
      </c>
      <c r="M1211" s="22" t="s">
        <v>4410</v>
      </c>
      <c r="N1211" s="22" t="s">
        <v>2134</v>
      </c>
      <c r="O1211" s="22" t="s">
        <v>3810</v>
      </c>
      <c r="P1211" s="248" t="s">
        <v>3734</v>
      </c>
      <c r="Q1211" s="192"/>
      <c r="R1211" s="1"/>
      <c r="S1211" s="1" t="str">
        <f t="shared" si="141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36"/>
        <v>#VALUE!</v>
      </c>
    </row>
    <row r="1212" spans="1:23">
      <c r="A1212" s="16">
        <f t="shared" si="134"/>
        <v>1212</v>
      </c>
      <c r="B1212" s="15">
        <f t="shared" si="135"/>
        <v>1185</v>
      </c>
      <c r="C1212" s="18" t="s">
        <v>3583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3596</v>
      </c>
      <c r="L1212" s="22" t="s">
        <v>4353</v>
      </c>
      <c r="M1212" s="22" t="s">
        <v>4410</v>
      </c>
      <c r="N1212" s="22" t="s">
        <v>2134</v>
      </c>
      <c r="O1212" s="22" t="s">
        <v>3811</v>
      </c>
      <c r="P1212" s="248" t="s">
        <v>3735</v>
      </c>
      <c r="Q1212" s="192"/>
      <c r="R1212" s="1"/>
      <c r="S1212" s="1" t="str">
        <f t="shared" si="141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36"/>
        <v>#VALUE!</v>
      </c>
    </row>
    <row r="1213" spans="1:23">
      <c r="A1213" s="16">
        <f t="shared" si="134"/>
        <v>1213</v>
      </c>
      <c r="B1213" s="15">
        <f t="shared" si="135"/>
        <v>1186</v>
      </c>
      <c r="C1213" s="18" t="s">
        <v>3583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3596</v>
      </c>
      <c r="L1213" s="22" t="s">
        <v>4353</v>
      </c>
      <c r="M1213" s="22" t="s">
        <v>4410</v>
      </c>
      <c r="N1213" s="22" t="s">
        <v>2134</v>
      </c>
      <c r="O1213" s="22" t="s">
        <v>3812</v>
      </c>
      <c r="P1213" s="248" t="s">
        <v>3736</v>
      </c>
      <c r="Q1213" s="192"/>
      <c r="R1213" s="1"/>
      <c r="S1213" s="1" t="str">
        <f t="shared" si="141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36"/>
        <v>#VALUE!</v>
      </c>
    </row>
    <row r="1214" spans="1:23">
      <c r="A1214" s="16">
        <f t="shared" si="134"/>
        <v>1214</v>
      </c>
      <c r="B1214" s="15">
        <f t="shared" si="135"/>
        <v>1187</v>
      </c>
      <c r="C1214" s="18" t="s">
        <v>3582</v>
      </c>
      <c r="D1214" s="18" t="s">
        <v>7</v>
      </c>
      <c r="E1214" s="23" t="s">
        <v>3721</v>
      </c>
      <c r="F1214" s="23" t="s">
        <v>3721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3596</v>
      </c>
      <c r="L1214" s="22" t="s">
        <v>4353</v>
      </c>
      <c r="M1214" s="22" t="s">
        <v>4410</v>
      </c>
      <c r="N1214" s="22" t="s">
        <v>2134</v>
      </c>
      <c r="O1214" s="22"/>
      <c r="P1214" s="248" t="s">
        <v>3738</v>
      </c>
      <c r="Q1214" s="192"/>
      <c r="R1214" s="1"/>
      <c r="S1214" s="1" t="str">
        <f t="shared" si="141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36"/>
        <v>#VALUE!</v>
      </c>
    </row>
    <row r="1215" spans="1:23">
      <c r="A1215" s="16">
        <f t="shared" ref="A1215:A1278" si="142">IF(B1215=INT(B1215),ROW(),"")</f>
        <v>1215</v>
      </c>
      <c r="B1215" s="15">
        <f t="shared" si="135"/>
        <v>1188</v>
      </c>
      <c r="C1215" s="18" t="s">
        <v>3582</v>
      </c>
      <c r="D1215" s="18" t="s">
        <v>7</v>
      </c>
      <c r="E1215" s="23" t="s">
        <v>4437</v>
      </c>
      <c r="F1215" s="23" t="s">
        <v>4437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3596</v>
      </c>
      <c r="L1215" s="22" t="s">
        <v>4353</v>
      </c>
      <c r="M1215" s="22" t="s">
        <v>4410</v>
      </c>
      <c r="N1215" s="22" t="s">
        <v>2134</v>
      </c>
      <c r="O1215" s="22"/>
      <c r="P1215" s="248" t="s">
        <v>3739</v>
      </c>
      <c r="Q1215" s="192"/>
      <c r="R1215" s="1"/>
      <c r="S1215" s="1" t="str">
        <f t="shared" si="141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36"/>
        <v>#VALUE!</v>
      </c>
    </row>
    <row r="1216" spans="1:23">
      <c r="A1216" s="16">
        <f t="shared" si="142"/>
        <v>1216</v>
      </c>
      <c r="B1216" s="15">
        <f t="shared" si="135"/>
        <v>1189</v>
      </c>
      <c r="C1216" s="18" t="s">
        <v>3582</v>
      </c>
      <c r="D1216" s="18" t="s">
        <v>7</v>
      </c>
      <c r="E1216" s="23" t="s">
        <v>3722</v>
      </c>
      <c r="F1216" s="23" t="s">
        <v>3722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3596</v>
      </c>
      <c r="L1216" s="22" t="s">
        <v>4353</v>
      </c>
      <c r="M1216" s="22" t="s">
        <v>4410</v>
      </c>
      <c r="N1216" s="22" t="s">
        <v>2134</v>
      </c>
      <c r="O1216" s="22"/>
      <c r="P1216" s="248" t="s">
        <v>3740</v>
      </c>
      <c r="Q1216" s="192"/>
      <c r="R1216" s="1"/>
      <c r="S1216" s="1" t="str">
        <f t="shared" si="141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36"/>
        <v>#VALUE!</v>
      </c>
    </row>
    <row r="1217" spans="1:23">
      <c r="A1217" s="16">
        <f t="shared" si="142"/>
        <v>1217</v>
      </c>
      <c r="B1217" s="15">
        <f t="shared" si="135"/>
        <v>1190</v>
      </c>
      <c r="C1217" s="18" t="s">
        <v>3582</v>
      </c>
      <c r="D1217" s="18" t="s">
        <v>7</v>
      </c>
      <c r="E1217" s="23" t="s">
        <v>3723</v>
      </c>
      <c r="F1217" s="23" t="s">
        <v>3723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3596</v>
      </c>
      <c r="L1217" s="22" t="s">
        <v>4353</v>
      </c>
      <c r="M1217" s="22" t="s">
        <v>4410</v>
      </c>
      <c r="N1217" s="22" t="s">
        <v>2134</v>
      </c>
      <c r="O1217" s="22"/>
      <c r="P1217" s="248" t="s">
        <v>3741</v>
      </c>
      <c r="Q1217" s="192"/>
      <c r="R1217" s="1"/>
      <c r="S1217" s="1" t="str">
        <f t="shared" si="141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36"/>
        <v>#VALUE!</v>
      </c>
    </row>
    <row r="1218" spans="1:23">
      <c r="A1218" s="16">
        <f t="shared" si="142"/>
        <v>1218</v>
      </c>
      <c r="B1218" s="15">
        <f t="shared" si="135"/>
        <v>1191</v>
      </c>
      <c r="C1218" s="18" t="s">
        <v>3582</v>
      </c>
      <c r="D1218" s="18" t="s">
        <v>7</v>
      </c>
      <c r="E1218" s="23" t="s">
        <v>3724</v>
      </c>
      <c r="F1218" s="23" t="s">
        <v>3724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3596</v>
      </c>
      <c r="L1218" s="22" t="s">
        <v>4353</v>
      </c>
      <c r="M1218" s="22" t="s">
        <v>4410</v>
      </c>
      <c r="N1218" s="22" t="s">
        <v>2134</v>
      </c>
      <c r="O1218" s="22"/>
      <c r="P1218" s="248" t="s">
        <v>3742</v>
      </c>
      <c r="Q1218" s="192"/>
      <c r="R1218" s="1"/>
      <c r="S1218" s="1" t="str">
        <f t="shared" si="141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36"/>
        <v>#VALUE!</v>
      </c>
    </row>
    <row r="1219" spans="1:23">
      <c r="A1219" s="16">
        <f t="shared" si="142"/>
        <v>1219</v>
      </c>
      <c r="B1219" s="15">
        <f t="shared" si="135"/>
        <v>1192</v>
      </c>
      <c r="C1219" s="18" t="s">
        <v>4458</v>
      </c>
      <c r="D1219" s="18" t="s">
        <v>4459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3596</v>
      </c>
      <c r="L1219" s="22" t="s">
        <v>4353</v>
      </c>
      <c r="M1219" s="22" t="s">
        <v>4410</v>
      </c>
      <c r="N1219" s="22" t="s">
        <v>2134</v>
      </c>
      <c r="O1219" s="22"/>
      <c r="P1219" s="248" t="s">
        <v>3743</v>
      </c>
      <c r="Q1219" s="192"/>
      <c r="R1219" s="1"/>
      <c r="S1219" s="1" t="str">
        <f t="shared" si="141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36"/>
        <v>#VALUE!</v>
      </c>
    </row>
    <row r="1220" spans="1:23">
      <c r="A1220" s="16">
        <f t="shared" si="142"/>
        <v>1220</v>
      </c>
      <c r="B1220" s="15">
        <f t="shared" ref="B1220:B1283" si="143">IF(AND(MID(C1220,2,1)&lt;&gt;"/",MID(C1220,1,1)="/"),INT(B1219)+1,B1219+0.01)</f>
        <v>1193</v>
      </c>
      <c r="C1220" s="18" t="s">
        <v>4458</v>
      </c>
      <c r="D1220" s="18" t="s">
        <v>4460</v>
      </c>
      <c r="E1220" s="23" t="s">
        <v>3756</v>
      </c>
      <c r="F1220" s="23" t="s">
        <v>3756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3596</v>
      </c>
      <c r="L1220" s="22" t="s">
        <v>4353</v>
      </c>
      <c r="M1220" s="22" t="s">
        <v>4410</v>
      </c>
      <c r="N1220" s="22" t="s">
        <v>2134</v>
      </c>
      <c r="O1220" s="22"/>
      <c r="P1220" s="248" t="s">
        <v>3744</v>
      </c>
      <c r="Q1220" s="192"/>
      <c r="R1220" s="1"/>
      <c r="S1220" s="1" t="str">
        <f t="shared" si="141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36"/>
        <v>#VALUE!</v>
      </c>
    </row>
    <row r="1221" spans="1:23">
      <c r="A1221" s="16">
        <f t="shared" si="142"/>
        <v>1221</v>
      </c>
      <c r="B1221" s="15">
        <f t="shared" si="143"/>
        <v>1194</v>
      </c>
      <c r="C1221" s="18" t="s">
        <v>4458</v>
      </c>
      <c r="D1221" s="18" t="s">
        <v>4461</v>
      </c>
      <c r="E1221" s="23" t="s">
        <v>3757</v>
      </c>
      <c r="F1221" s="23" t="s">
        <v>3757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3596</v>
      </c>
      <c r="L1221" s="22" t="s">
        <v>4353</v>
      </c>
      <c r="M1221" s="22" t="s">
        <v>4410</v>
      </c>
      <c r="N1221" s="22" t="s">
        <v>2134</v>
      </c>
      <c r="O1221" s="22"/>
      <c r="P1221" s="248" t="s">
        <v>3745</v>
      </c>
      <c r="Q1221" s="192"/>
      <c r="R1221" s="1"/>
      <c r="S1221" s="1" t="str">
        <f t="shared" si="141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44">SUBSTITUTE(IF(AND(T1221="--",FIND("STD",E1221),FIND("fn",C1221)&gt;0,FIND("ITM_",P1221),I1221="CAT_FNCT"),E1221,""),"""","")</f>
        <v>#VALUE!</v>
      </c>
    </row>
    <row r="1222" spans="1:23">
      <c r="A1222" s="16">
        <f t="shared" si="142"/>
        <v>1222</v>
      </c>
      <c r="B1222" s="15">
        <f t="shared" si="143"/>
        <v>1195</v>
      </c>
      <c r="C1222" s="18" t="s">
        <v>4332</v>
      </c>
      <c r="D1222" s="18" t="s">
        <v>4333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3596</v>
      </c>
      <c r="L1222" s="22" t="s">
        <v>4353</v>
      </c>
      <c r="M1222" s="22" t="s">
        <v>4410</v>
      </c>
      <c r="N1222" s="22" t="s">
        <v>2134</v>
      </c>
      <c r="O1222" s="22"/>
      <c r="P1222" s="248" t="s">
        <v>3746</v>
      </c>
      <c r="Q1222" s="192"/>
      <c r="R1222" s="1"/>
      <c r="S1222" s="1" t="str">
        <f t="shared" si="141"/>
        <v/>
      </c>
      <c r="T1222" s="1" t="str">
        <f>IF(ISNA(VLOOKUP(P1222,'NEW XEQM.c'!D:D,1,0)),"--",VLOOKUP(P1222,'NEW XEQM.c'!D:G,3,0))</f>
        <v>--</v>
      </c>
      <c r="U1222" s="1"/>
      <c r="W1222" t="e">
        <f t="shared" si="144"/>
        <v>#VALUE!</v>
      </c>
    </row>
    <row r="1223" spans="1:23">
      <c r="A1223" s="16">
        <f t="shared" si="142"/>
        <v>1223</v>
      </c>
      <c r="B1223" s="15">
        <f t="shared" si="143"/>
        <v>1196</v>
      </c>
      <c r="C1223" s="18" t="s">
        <v>4332</v>
      </c>
      <c r="D1223" s="18" t="s">
        <v>4334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3596</v>
      </c>
      <c r="L1223" s="22" t="s">
        <v>4353</v>
      </c>
      <c r="M1223" s="22" t="s">
        <v>4410</v>
      </c>
      <c r="N1223" s="22" t="s">
        <v>2134</v>
      </c>
      <c r="O1223" s="22"/>
      <c r="P1223" s="248" t="s">
        <v>3747</v>
      </c>
      <c r="Q1223" s="192"/>
      <c r="R1223" s="1"/>
      <c r="S1223" s="1" t="str">
        <f t="shared" si="141"/>
        <v/>
      </c>
      <c r="T1223" s="1" t="str">
        <f>IF(ISNA(VLOOKUP(P1223,'NEW XEQM.c'!D:D,1,0)),"--",VLOOKUP(P1223,'NEW XEQM.c'!D:G,3,0))</f>
        <v>--</v>
      </c>
      <c r="U1223" s="1"/>
      <c r="W1223" t="e">
        <f t="shared" si="144"/>
        <v>#VALUE!</v>
      </c>
    </row>
    <row r="1224" spans="1:23">
      <c r="A1224" s="16">
        <f t="shared" si="142"/>
        <v>1224</v>
      </c>
      <c r="B1224" s="15">
        <f t="shared" si="143"/>
        <v>1197</v>
      </c>
      <c r="C1224" s="18" t="s">
        <v>4332</v>
      </c>
      <c r="D1224" s="18" t="s">
        <v>4335</v>
      </c>
      <c r="E1224" s="23" t="s">
        <v>4993</v>
      </c>
      <c r="F1224" s="23" t="s">
        <v>4993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3596</v>
      </c>
      <c r="L1224" s="22" t="s">
        <v>4353</v>
      </c>
      <c r="M1224" s="22" t="s">
        <v>4410</v>
      </c>
      <c r="N1224" s="22" t="s">
        <v>2134</v>
      </c>
      <c r="O1224" s="22"/>
      <c r="P1224" s="248" t="s">
        <v>3748</v>
      </c>
      <c r="Q1224" s="192"/>
      <c r="R1224" s="1"/>
      <c r="S1224" s="1" t="str">
        <f t="shared" si="141"/>
        <v/>
      </c>
      <c r="T1224" s="1" t="str">
        <f>IF(ISNA(VLOOKUP(P1224,'NEW XEQM.c'!D:D,1,0)),"--",VLOOKUP(P1224,'NEW XEQM.c'!D:G,3,0))</f>
        <v>--</v>
      </c>
      <c r="U1224" s="1"/>
      <c r="W1224" t="e">
        <f t="shared" si="144"/>
        <v>#VALUE!</v>
      </c>
    </row>
    <row r="1225" spans="1:23">
      <c r="A1225" s="16">
        <f t="shared" si="142"/>
        <v>1225</v>
      </c>
      <c r="B1225" s="15">
        <f t="shared" si="143"/>
        <v>1198</v>
      </c>
      <c r="C1225" s="18" t="s">
        <v>4332</v>
      </c>
      <c r="D1225" s="18" t="s">
        <v>4336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3596</v>
      </c>
      <c r="L1225" s="22" t="s">
        <v>4353</v>
      </c>
      <c r="M1225" s="22" t="s">
        <v>4410</v>
      </c>
      <c r="N1225" s="22" t="s">
        <v>2134</v>
      </c>
      <c r="O1225" s="22"/>
      <c r="P1225" s="248" t="s">
        <v>3749</v>
      </c>
      <c r="Q1225" s="192"/>
      <c r="R1225" s="1"/>
      <c r="S1225" s="1" t="str">
        <f t="shared" si="141"/>
        <v/>
      </c>
      <c r="T1225" s="1" t="str">
        <f>IF(ISNA(VLOOKUP(P1225,'NEW XEQM.c'!D:D,1,0)),"--",VLOOKUP(P1225,'NEW XEQM.c'!D:G,3,0))</f>
        <v>--</v>
      </c>
      <c r="U1225" s="1"/>
      <c r="W1225" t="e">
        <f t="shared" si="144"/>
        <v>#VALUE!</v>
      </c>
    </row>
    <row r="1226" spans="1:23">
      <c r="A1226" s="16">
        <f t="shared" si="142"/>
        <v>1226</v>
      </c>
      <c r="B1226" s="15">
        <f t="shared" si="143"/>
        <v>1199</v>
      </c>
      <c r="C1226" s="18" t="s">
        <v>4332</v>
      </c>
      <c r="D1226" s="18" t="s">
        <v>4337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3596</v>
      </c>
      <c r="L1226" s="22" t="s">
        <v>4353</v>
      </c>
      <c r="M1226" s="22" t="s">
        <v>4410</v>
      </c>
      <c r="N1226" s="22" t="s">
        <v>2134</v>
      </c>
      <c r="O1226" s="22"/>
      <c r="P1226" s="248" t="s">
        <v>3750</v>
      </c>
      <c r="Q1226" s="192"/>
      <c r="R1226" s="1"/>
      <c r="S1226" s="1" t="str">
        <f t="shared" si="141"/>
        <v/>
      </c>
      <c r="T1226" s="1" t="str">
        <f>IF(ISNA(VLOOKUP(P1226,'NEW XEQM.c'!D:D,1,0)),"--",VLOOKUP(P1226,'NEW XEQM.c'!D:G,3,0))</f>
        <v>--</v>
      </c>
      <c r="U1226" s="1"/>
      <c r="W1226" t="e">
        <f t="shared" si="144"/>
        <v>#VALUE!</v>
      </c>
    </row>
    <row r="1227" spans="1:23">
      <c r="A1227" s="16">
        <f t="shared" si="142"/>
        <v>1227</v>
      </c>
      <c r="B1227" s="15">
        <f t="shared" si="143"/>
        <v>1200</v>
      </c>
      <c r="C1227" s="18" t="s">
        <v>4332</v>
      </c>
      <c r="D1227" s="18" t="s">
        <v>4338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3596</v>
      </c>
      <c r="L1227" s="22" t="s">
        <v>4353</v>
      </c>
      <c r="M1227" s="22" t="s">
        <v>4410</v>
      </c>
      <c r="N1227" s="22" t="s">
        <v>2134</v>
      </c>
      <c r="O1227" s="22"/>
      <c r="P1227" s="248" t="s">
        <v>3751</v>
      </c>
      <c r="Q1227" s="192"/>
      <c r="R1227" s="1"/>
      <c r="S1227" s="1" t="str">
        <f t="shared" si="141"/>
        <v/>
      </c>
      <c r="T1227" s="1" t="str">
        <f>IF(ISNA(VLOOKUP(P1227,'NEW XEQM.c'!D:D,1,0)),"--",VLOOKUP(P1227,'NEW XEQM.c'!D:G,3,0))</f>
        <v>--</v>
      </c>
      <c r="U1227" s="1"/>
      <c r="W1227" t="e">
        <f t="shared" si="144"/>
        <v>#VALUE!</v>
      </c>
    </row>
    <row r="1228" spans="1:23">
      <c r="A1228" s="16">
        <f t="shared" si="142"/>
        <v>1228</v>
      </c>
      <c r="B1228" s="15">
        <f t="shared" si="143"/>
        <v>1201</v>
      </c>
      <c r="C1228" s="18" t="s">
        <v>3582</v>
      </c>
      <c r="D1228" s="18" t="s">
        <v>7</v>
      </c>
      <c r="E1228" s="78" t="s">
        <v>3720</v>
      </c>
      <c r="F1228" s="78" t="s">
        <v>3720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3596</v>
      </c>
      <c r="L1228" s="22" t="s">
        <v>4353</v>
      </c>
      <c r="M1228" s="22" t="s">
        <v>4410</v>
      </c>
      <c r="N1228" s="22" t="s">
        <v>2134</v>
      </c>
      <c r="O1228" s="22"/>
      <c r="P1228" s="248" t="s">
        <v>3737</v>
      </c>
      <c r="Q1228" s="192"/>
      <c r="R1228" s="1"/>
      <c r="S1228" s="1" t="str">
        <f t="shared" si="141"/>
        <v/>
      </c>
      <c r="T1228" s="1" t="str">
        <f>IF(ISNA(VLOOKUP(P1228,'NEW XEQM.c'!D:D,1,0)),"--",VLOOKUP(P1228,'NEW XEQM.c'!D:G,3,0))</f>
        <v>--</v>
      </c>
      <c r="U1228" s="1"/>
      <c r="W1228" t="e">
        <f t="shared" si="144"/>
        <v>#VALUE!</v>
      </c>
    </row>
    <row r="1229" spans="1:23">
      <c r="A1229" s="16">
        <f t="shared" si="142"/>
        <v>1229</v>
      </c>
      <c r="B1229" s="15">
        <f t="shared" si="143"/>
        <v>1202</v>
      </c>
      <c r="C1229" s="18" t="s">
        <v>4099</v>
      </c>
      <c r="D1229" s="18" t="s">
        <v>7</v>
      </c>
      <c r="E1229" s="78" t="s">
        <v>1119</v>
      </c>
      <c r="F1229" s="78" t="s">
        <v>3813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3596</v>
      </c>
      <c r="L1229" s="22" t="s">
        <v>4353</v>
      </c>
      <c r="M1229" s="22" t="s">
        <v>4410</v>
      </c>
      <c r="N1229" s="22" t="s">
        <v>2134</v>
      </c>
      <c r="O1229" s="22"/>
      <c r="P1229" s="248" t="s">
        <v>3752</v>
      </c>
      <c r="Q1229" s="192"/>
      <c r="R1229" s="1"/>
      <c r="S1229" s="1" t="str">
        <f t="shared" si="14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4"/>
        <v>#VALUE!</v>
      </c>
    </row>
    <row r="1230" spans="1:23">
      <c r="A1230" s="16">
        <f t="shared" si="142"/>
        <v>1230</v>
      </c>
      <c r="B1230" s="15">
        <f t="shared" si="143"/>
        <v>1203</v>
      </c>
      <c r="C1230" s="126" t="s">
        <v>4100</v>
      </c>
      <c r="D1230" s="126" t="s">
        <v>7</v>
      </c>
      <c r="E1230" s="129" t="s">
        <v>1120</v>
      </c>
      <c r="F1230" s="129" t="s">
        <v>3814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3596</v>
      </c>
      <c r="L1230" s="128" t="s">
        <v>4353</v>
      </c>
      <c r="M1230" s="22" t="s">
        <v>4410</v>
      </c>
      <c r="N1230" s="22" t="s">
        <v>2134</v>
      </c>
      <c r="O1230" s="128"/>
      <c r="P1230" s="248" t="s">
        <v>3753</v>
      </c>
      <c r="Q1230" s="192"/>
      <c r="R1230" s="1"/>
      <c r="S1230" s="1" t="str">
        <f t="shared" si="14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4"/>
        <v>#VALUE!</v>
      </c>
    </row>
    <row r="1231" spans="1:23">
      <c r="A1231" s="16">
        <f t="shared" si="142"/>
        <v>1231</v>
      </c>
      <c r="B1231" s="15">
        <f t="shared" si="143"/>
        <v>1204</v>
      </c>
      <c r="C1231" s="18" t="s">
        <v>4107</v>
      </c>
      <c r="D1231" s="126" t="s">
        <v>7</v>
      </c>
      <c r="E1231" s="129" t="s">
        <v>1121</v>
      </c>
      <c r="F1231" s="129" t="s">
        <v>3815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3596</v>
      </c>
      <c r="L1231" s="128" t="s">
        <v>4353</v>
      </c>
      <c r="M1231" s="22" t="s">
        <v>4410</v>
      </c>
      <c r="N1231" s="22" t="s">
        <v>2134</v>
      </c>
      <c r="O1231" s="128"/>
      <c r="P1231" s="248" t="s">
        <v>3754</v>
      </c>
      <c r="Q1231" s="192"/>
      <c r="R1231" s="1"/>
      <c r="S1231" s="1" t="str">
        <f t="shared" si="14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4"/>
        <v>#VALUE!</v>
      </c>
    </row>
    <row r="1232" spans="1:23">
      <c r="A1232" s="16">
        <f t="shared" si="142"/>
        <v>1232</v>
      </c>
      <c r="B1232" s="15">
        <f t="shared" si="143"/>
        <v>1205</v>
      </c>
      <c r="C1232" s="54" t="s">
        <v>3582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3596</v>
      </c>
      <c r="L1232" s="11" t="s">
        <v>4353</v>
      </c>
      <c r="M1232" s="22" t="s">
        <v>4410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41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44"/>
        <v>#VALUE!</v>
      </c>
    </row>
    <row r="1233" spans="1:23">
      <c r="A1233" s="16">
        <f t="shared" si="142"/>
        <v>1233</v>
      </c>
      <c r="B1233" s="15">
        <f t="shared" si="143"/>
        <v>1206</v>
      </c>
      <c r="C1233" s="54" t="s">
        <v>3582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3596</v>
      </c>
      <c r="L1233" s="11" t="s">
        <v>4353</v>
      </c>
      <c r="M1233" s="22" t="s">
        <v>4410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41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44"/>
        <v>#VALUE!</v>
      </c>
    </row>
    <row r="1234" spans="1:23" s="210" customFormat="1">
      <c r="A1234" s="16" t="str">
        <f t="shared" si="142"/>
        <v/>
      </c>
      <c r="B1234" s="15">
        <f t="shared" si="143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44"/>
        <v>#VALUE!</v>
      </c>
    </row>
    <row r="1235" spans="1:23" s="210" customFormat="1">
      <c r="A1235" s="16" t="str">
        <f t="shared" si="142"/>
        <v/>
      </c>
      <c r="B1235" s="15">
        <f t="shared" si="143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44"/>
        <v>#VALUE!</v>
      </c>
    </row>
    <row r="1236" spans="1:23" s="210" customFormat="1">
      <c r="A1236" s="16" t="str">
        <f t="shared" si="142"/>
        <v/>
      </c>
      <c r="B1236" s="15">
        <f t="shared" si="143"/>
        <v>1206.03</v>
      </c>
      <c r="C1236" s="17" t="s">
        <v>2538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44"/>
        <v>#VALUE!</v>
      </c>
    </row>
    <row r="1237" spans="1:23">
      <c r="A1237" s="16">
        <f t="shared" si="142"/>
        <v>1237</v>
      </c>
      <c r="B1237" s="15">
        <f t="shared" si="143"/>
        <v>1207</v>
      </c>
      <c r="C1237" t="s">
        <v>3582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3596</v>
      </c>
      <c r="L1237" s="22" t="s">
        <v>4353</v>
      </c>
      <c r="M1237" s="22" t="s">
        <v>4410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45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44"/>
        <v>#VALUE!</v>
      </c>
    </row>
    <row r="1238" spans="1:23">
      <c r="A1238" s="16">
        <f t="shared" si="142"/>
        <v>1238</v>
      </c>
      <c r="B1238" s="15">
        <f t="shared" si="143"/>
        <v>1208</v>
      </c>
      <c r="C1238" t="s">
        <v>4247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3700</v>
      </c>
      <c r="L1238" s="22" t="s">
        <v>4353</v>
      </c>
      <c r="M1238" s="22" t="s">
        <v>4408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45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44"/>
        <v>Binom STD_SUB_p</v>
      </c>
    </row>
    <row r="1239" spans="1:23">
      <c r="A1239" s="16">
        <f t="shared" si="142"/>
        <v>1239</v>
      </c>
      <c r="B1239" s="15">
        <f t="shared" si="143"/>
        <v>1209</v>
      </c>
      <c r="C1239" t="s">
        <v>4248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3700</v>
      </c>
      <c r="L1239" s="22" t="s">
        <v>4353</v>
      </c>
      <c r="M1239" s="22" t="s">
        <v>4408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45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44"/>
        <v>Binom STD_GAUSS_BLACK_L STD_GAUSS_WHITE_R</v>
      </c>
    </row>
    <row r="1240" spans="1:23">
      <c r="A1240" s="16">
        <f t="shared" si="142"/>
        <v>1240</v>
      </c>
      <c r="B1240" s="15">
        <f t="shared" si="143"/>
        <v>1210</v>
      </c>
      <c r="C1240" t="s">
        <v>4249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3700</v>
      </c>
      <c r="L1240" s="22" t="s">
        <v>4353</v>
      </c>
      <c r="M1240" s="22" t="s">
        <v>4408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45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44"/>
        <v>Binom STD_GAUSS_WHITE_L STD_GAUSS_BLACK_R</v>
      </c>
    </row>
    <row r="1241" spans="1:23">
      <c r="A1241" s="16">
        <f t="shared" si="142"/>
        <v>1241</v>
      </c>
      <c r="B1241" s="15">
        <f t="shared" si="143"/>
        <v>1211</v>
      </c>
      <c r="C1241" t="s">
        <v>4250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3700</v>
      </c>
      <c r="L1241" s="22" t="s">
        <v>4353</v>
      </c>
      <c r="M1241" s="22" t="s">
        <v>4408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45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44"/>
        <v>Binom STD_SUP_MINUS_1</v>
      </c>
    </row>
    <row r="1242" spans="1:23">
      <c r="A1242" s="16">
        <f t="shared" si="142"/>
        <v>1242</v>
      </c>
      <c r="B1242" s="15">
        <f t="shared" si="143"/>
        <v>1212</v>
      </c>
      <c r="C1242" t="s">
        <v>3582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3596</v>
      </c>
      <c r="L1242" s="22" t="s">
        <v>4353</v>
      </c>
      <c r="M1242" s="22" t="s">
        <v>4410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45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44"/>
        <v>#VALUE!</v>
      </c>
    </row>
    <row r="1243" spans="1:23">
      <c r="A1243" s="16">
        <f t="shared" si="142"/>
        <v>1243</v>
      </c>
      <c r="B1243" s="15">
        <f t="shared" si="143"/>
        <v>1213</v>
      </c>
      <c r="C1243" t="s">
        <v>4251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3700</v>
      </c>
      <c r="L1243" s="22" t="s">
        <v>4353</v>
      </c>
      <c r="M1243" s="22" t="s">
        <v>4408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45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44"/>
        <v>Cauch STD_SUB_p</v>
      </c>
    </row>
    <row r="1244" spans="1:23">
      <c r="A1244" s="16">
        <f t="shared" si="142"/>
        <v>1244</v>
      </c>
      <c r="B1244" s="15">
        <f t="shared" si="143"/>
        <v>1214</v>
      </c>
      <c r="C1244" t="s">
        <v>4252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3700</v>
      </c>
      <c r="L1244" s="22" t="s">
        <v>4353</v>
      </c>
      <c r="M1244" s="22" t="s">
        <v>4408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45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44"/>
        <v>Cauch STD_GAUSS_BLACK_L STD_GAUSS_WHITE_R</v>
      </c>
    </row>
    <row r="1245" spans="1:23">
      <c r="A1245" s="16">
        <f t="shared" si="142"/>
        <v>1245</v>
      </c>
      <c r="B1245" s="15">
        <f t="shared" si="143"/>
        <v>1215</v>
      </c>
      <c r="C1245" t="s">
        <v>4253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3700</v>
      </c>
      <c r="L1245" s="22" t="s">
        <v>4353</v>
      </c>
      <c r="M1245" s="22" t="s">
        <v>4408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45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44"/>
        <v>Cauch STD_GAUSS_WHITE_L STD_GAUSS_BLACK_R</v>
      </c>
    </row>
    <row r="1246" spans="1:23">
      <c r="A1246" s="16">
        <f t="shared" si="142"/>
        <v>1246</v>
      </c>
      <c r="B1246" s="15">
        <f t="shared" si="143"/>
        <v>1216</v>
      </c>
      <c r="C1246" t="s">
        <v>4254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3700</v>
      </c>
      <c r="L1246" s="22" t="s">
        <v>4353</v>
      </c>
      <c r="M1246" s="22" t="s">
        <v>4408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45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44"/>
        <v>Cauch STD_SUP_MINUS_1</v>
      </c>
    </row>
    <row r="1247" spans="1:23">
      <c r="A1247" s="16">
        <f t="shared" si="142"/>
        <v>1247</v>
      </c>
      <c r="B1247" s="15">
        <f t="shared" si="143"/>
        <v>1217</v>
      </c>
      <c r="C1247" t="s">
        <v>3582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3596</v>
      </c>
      <c r="L1247" s="22" t="s">
        <v>4353</v>
      </c>
      <c r="M1247" s="22" t="s">
        <v>4410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45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44"/>
        <v>#VALUE!</v>
      </c>
    </row>
    <row r="1248" spans="1:23">
      <c r="A1248" s="16">
        <f t="shared" si="142"/>
        <v>1248</v>
      </c>
      <c r="B1248" s="15">
        <f t="shared" si="143"/>
        <v>1218</v>
      </c>
      <c r="C1248" t="s">
        <v>4255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3700</v>
      </c>
      <c r="L1248" s="22" t="s">
        <v>4353</v>
      </c>
      <c r="M1248" s="22" t="s">
        <v>4408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45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44"/>
        <v>Expon STD_SUB_p</v>
      </c>
    </row>
    <row r="1249" spans="1:23">
      <c r="A1249" s="16">
        <f t="shared" si="142"/>
        <v>1249</v>
      </c>
      <c r="B1249" s="15">
        <f t="shared" si="143"/>
        <v>1219</v>
      </c>
      <c r="C1249" t="s">
        <v>4256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3700</v>
      </c>
      <c r="L1249" s="22" t="s">
        <v>4353</v>
      </c>
      <c r="M1249" s="22" t="s">
        <v>4408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45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44"/>
        <v>Expon STD_GAUSS_BLACK_L STD_GAUSS_WHITE_R</v>
      </c>
    </row>
    <row r="1250" spans="1:23">
      <c r="A1250" s="16">
        <f t="shared" si="142"/>
        <v>1250</v>
      </c>
      <c r="B1250" s="15">
        <f t="shared" si="143"/>
        <v>1220</v>
      </c>
      <c r="C1250" t="s">
        <v>4257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3700</v>
      </c>
      <c r="L1250" s="22" t="s">
        <v>4353</v>
      </c>
      <c r="M1250" s="22" t="s">
        <v>4408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45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44"/>
        <v>Expon STD_GAUSS_WHITE_L STD_GAUSS_BLACK_R</v>
      </c>
    </row>
    <row r="1251" spans="1:23">
      <c r="A1251" s="16">
        <f t="shared" si="142"/>
        <v>1251</v>
      </c>
      <c r="B1251" s="15">
        <f t="shared" si="143"/>
        <v>1221</v>
      </c>
      <c r="C1251" t="s">
        <v>4258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3700</v>
      </c>
      <c r="L1251" s="22" t="s">
        <v>4353</v>
      </c>
      <c r="M1251" s="22" t="s">
        <v>4408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45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44"/>
        <v>Expon STD_SUP_MINUS_1</v>
      </c>
    </row>
    <row r="1252" spans="1:23">
      <c r="A1252" s="16">
        <f t="shared" si="142"/>
        <v>1252</v>
      </c>
      <c r="B1252" s="15">
        <f t="shared" si="143"/>
        <v>1222</v>
      </c>
      <c r="C1252" t="s">
        <v>3582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3596</v>
      </c>
      <c r="L1252" s="22" t="s">
        <v>4353</v>
      </c>
      <c r="M1252" s="22" t="s">
        <v>4410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45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44"/>
        <v>#VALUE!</v>
      </c>
    </row>
    <row r="1253" spans="1:23">
      <c r="A1253" s="16">
        <f t="shared" si="142"/>
        <v>1253</v>
      </c>
      <c r="B1253" s="15">
        <f t="shared" si="143"/>
        <v>1223</v>
      </c>
      <c r="C1253" t="s">
        <v>4259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3700</v>
      </c>
      <c r="L1253" s="22" t="s">
        <v>4353</v>
      </c>
      <c r="M1253" s="22" t="s">
        <v>4408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45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44"/>
        <v>F STD_SUB_p (x)</v>
      </c>
    </row>
    <row r="1254" spans="1:23">
      <c r="A1254" s="16">
        <f t="shared" si="142"/>
        <v>1254</v>
      </c>
      <c r="B1254" s="15">
        <f t="shared" si="143"/>
        <v>1224</v>
      </c>
      <c r="C1254" t="s">
        <v>4260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3700</v>
      </c>
      <c r="L1254" s="22" t="s">
        <v>4353</v>
      </c>
      <c r="M1254" s="22" t="s">
        <v>4408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45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44"/>
        <v>F STD_GAUSS_BLACK_L STD_GAUSS_WHITE_R (x)</v>
      </c>
    </row>
    <row r="1255" spans="1:23">
      <c r="A1255" s="16">
        <f t="shared" si="142"/>
        <v>1255</v>
      </c>
      <c r="B1255" s="15">
        <f t="shared" si="143"/>
        <v>1225</v>
      </c>
      <c r="C1255" t="s">
        <v>4261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3700</v>
      </c>
      <c r="L1255" s="22" t="s">
        <v>4353</v>
      </c>
      <c r="M1255" s="22" t="s">
        <v>4408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45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44"/>
        <v>F STD_GAUSS_WHITE_L STD_GAUSS_BLACK_R (x)</v>
      </c>
    </row>
    <row r="1256" spans="1:23">
      <c r="A1256" s="16">
        <f t="shared" si="142"/>
        <v>1256</v>
      </c>
      <c r="B1256" s="15">
        <f t="shared" si="143"/>
        <v>1226</v>
      </c>
      <c r="C1256" t="s">
        <v>4262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3700</v>
      </c>
      <c r="L1256" s="22" t="s">
        <v>4353</v>
      </c>
      <c r="M1256" s="22" t="s">
        <v>4408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45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44"/>
        <v>F STD_SUP_MINUS_1 (p)</v>
      </c>
    </row>
    <row r="1257" spans="1:23">
      <c r="A1257" s="16">
        <f t="shared" si="142"/>
        <v>1257</v>
      </c>
      <c r="B1257" s="15">
        <f t="shared" si="143"/>
        <v>1227</v>
      </c>
      <c r="C1257" t="s">
        <v>3582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3596</v>
      </c>
      <c r="L1257" s="22" t="s">
        <v>4353</v>
      </c>
      <c r="M1257" s="22" t="s">
        <v>4410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45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44"/>
        <v>#VALUE!</v>
      </c>
    </row>
    <row r="1258" spans="1:23">
      <c r="A1258" s="16">
        <f t="shared" si="142"/>
        <v>1258</v>
      </c>
      <c r="B1258" s="15">
        <f t="shared" si="143"/>
        <v>1228</v>
      </c>
      <c r="C1258" t="s">
        <v>4263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3700</v>
      </c>
      <c r="L1258" s="22" t="s">
        <v>4353</v>
      </c>
      <c r="M1258" s="22" t="s">
        <v>4408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45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44"/>
        <v>Geom STD_SUB_p</v>
      </c>
    </row>
    <row r="1259" spans="1:23">
      <c r="A1259" s="16">
        <f t="shared" si="142"/>
        <v>1259</v>
      </c>
      <c r="B1259" s="15">
        <f t="shared" si="143"/>
        <v>1229</v>
      </c>
      <c r="C1259" t="s">
        <v>4264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3700</v>
      </c>
      <c r="L1259" s="22" t="s">
        <v>4353</v>
      </c>
      <c r="M1259" s="22" t="s">
        <v>4408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45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44"/>
        <v>Geom STD_GAUSS_BLACK_L STD_GAUSS_WHITE_R</v>
      </c>
    </row>
    <row r="1260" spans="1:23">
      <c r="A1260" s="16">
        <f t="shared" si="142"/>
        <v>1260</v>
      </c>
      <c r="B1260" s="15">
        <f t="shared" si="143"/>
        <v>1230</v>
      </c>
      <c r="C1260" t="s">
        <v>4265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3700</v>
      </c>
      <c r="L1260" s="22" t="s">
        <v>4353</v>
      </c>
      <c r="M1260" s="22" t="s">
        <v>4408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45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44"/>
        <v>Geom STD_GAUSS_WHITE_L STD_GAUSS_BLACK_R</v>
      </c>
    </row>
    <row r="1261" spans="1:23">
      <c r="A1261" s="16">
        <f t="shared" si="142"/>
        <v>1261</v>
      </c>
      <c r="B1261" s="15">
        <f t="shared" si="143"/>
        <v>1231</v>
      </c>
      <c r="C1261" t="s">
        <v>4266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3700</v>
      </c>
      <c r="L1261" s="22" t="s">
        <v>4353</v>
      </c>
      <c r="M1261" s="22" t="s">
        <v>4408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45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44"/>
        <v>Geom STD_SUP_MINUS_1</v>
      </c>
    </row>
    <row r="1262" spans="1:23">
      <c r="A1262" s="16">
        <f t="shared" si="142"/>
        <v>1262</v>
      </c>
      <c r="B1262" s="15">
        <f t="shared" si="143"/>
        <v>1232</v>
      </c>
      <c r="C1262" t="s">
        <v>3582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3596</v>
      </c>
      <c r="L1262" s="22" t="s">
        <v>4353</v>
      </c>
      <c r="M1262" s="22" t="s">
        <v>4410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45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44"/>
        <v>#VALUE!</v>
      </c>
    </row>
    <row r="1263" spans="1:23">
      <c r="A1263" s="16">
        <f t="shared" si="142"/>
        <v>1263</v>
      </c>
      <c r="B1263" s="15">
        <f t="shared" si="143"/>
        <v>1233</v>
      </c>
      <c r="C1263" t="s">
        <v>4267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3700</v>
      </c>
      <c r="L1263" s="22" t="s">
        <v>4353</v>
      </c>
      <c r="M1263" s="22" t="s">
        <v>4408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45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44"/>
        <v>Hyper STD_SUB_p</v>
      </c>
    </row>
    <row r="1264" spans="1:23">
      <c r="A1264" s="16">
        <f t="shared" si="142"/>
        <v>1264</v>
      </c>
      <c r="B1264" s="15">
        <f t="shared" si="143"/>
        <v>1234</v>
      </c>
      <c r="C1264" t="s">
        <v>4268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3700</v>
      </c>
      <c r="L1264" s="22" t="s">
        <v>4353</v>
      </c>
      <c r="M1264" s="22" t="s">
        <v>4408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45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44"/>
        <v>Hyper STD_GAUSS_BLACK_L STD_GAUSS_WHITE_R</v>
      </c>
    </row>
    <row r="1265" spans="1:23">
      <c r="A1265" s="16">
        <f t="shared" si="142"/>
        <v>1265</v>
      </c>
      <c r="B1265" s="15">
        <f t="shared" si="143"/>
        <v>1235</v>
      </c>
      <c r="C1265" t="s">
        <v>4269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3700</v>
      </c>
      <c r="L1265" s="22" t="s">
        <v>4353</v>
      </c>
      <c r="M1265" s="22" t="s">
        <v>4408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45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44"/>
        <v>Hyper STD_GAUSS_WHITE_L STD_GAUSS_BLACK_R</v>
      </c>
    </row>
    <row r="1266" spans="1:23">
      <c r="A1266" s="16">
        <f t="shared" si="142"/>
        <v>1266</v>
      </c>
      <c r="B1266" s="15">
        <f t="shared" si="143"/>
        <v>1236</v>
      </c>
      <c r="C1266" t="s">
        <v>4270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3700</v>
      </c>
      <c r="L1266" s="22" t="s">
        <v>4353</v>
      </c>
      <c r="M1266" s="22" t="s">
        <v>4408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45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44"/>
        <v>Hyper STD_SUP_MINUS_1</v>
      </c>
    </row>
    <row r="1267" spans="1:23">
      <c r="A1267" s="16">
        <f t="shared" si="142"/>
        <v>1267</v>
      </c>
      <c r="B1267" s="15">
        <f t="shared" si="143"/>
        <v>1237</v>
      </c>
      <c r="C1267" t="s">
        <v>3582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3596</v>
      </c>
      <c r="L1267" s="22" t="s">
        <v>4353</v>
      </c>
      <c r="M1267" s="22" t="s">
        <v>4410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45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44"/>
        <v>#VALUE!</v>
      </c>
    </row>
    <row r="1268" spans="1:23">
      <c r="A1268" s="16">
        <f t="shared" si="142"/>
        <v>1268</v>
      </c>
      <c r="B1268" s="15">
        <f t="shared" si="143"/>
        <v>1238</v>
      </c>
      <c r="C1268" t="s">
        <v>4271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3700</v>
      </c>
      <c r="L1268" s="22" t="s">
        <v>4353</v>
      </c>
      <c r="M1268" s="22" t="s">
        <v>4408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45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44"/>
        <v>LgNrm STD_SUB_p</v>
      </c>
    </row>
    <row r="1269" spans="1:23">
      <c r="A1269" s="16">
        <f t="shared" si="142"/>
        <v>1269</v>
      </c>
      <c r="B1269" s="15">
        <f t="shared" si="143"/>
        <v>1239</v>
      </c>
      <c r="C1269" t="s">
        <v>4272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3700</v>
      </c>
      <c r="L1269" s="22" t="s">
        <v>4353</v>
      </c>
      <c r="M1269" s="22" t="s">
        <v>4408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46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44"/>
        <v>LgNrm STD_GAUSS_BLACK_L STD_GAUSS_WHITE_R</v>
      </c>
    </row>
    <row r="1270" spans="1:23">
      <c r="A1270" s="16">
        <f t="shared" si="142"/>
        <v>1270</v>
      </c>
      <c r="B1270" s="15">
        <f t="shared" si="143"/>
        <v>1240</v>
      </c>
      <c r="C1270" t="s">
        <v>4273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3700</v>
      </c>
      <c r="L1270" s="22" t="s">
        <v>4353</v>
      </c>
      <c r="M1270" s="22" t="s">
        <v>4408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46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44"/>
        <v>LgNrm STD_GAUSS_WHITE_L STD_GAUSS_BLACK_R</v>
      </c>
    </row>
    <row r="1271" spans="1:23">
      <c r="A1271" s="16">
        <f t="shared" si="142"/>
        <v>1271</v>
      </c>
      <c r="B1271" s="15">
        <f t="shared" si="143"/>
        <v>1241</v>
      </c>
      <c r="C1271" t="s">
        <v>4274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3700</v>
      </c>
      <c r="L1271" s="22" t="s">
        <v>4353</v>
      </c>
      <c r="M1271" s="22" t="s">
        <v>4408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46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44"/>
        <v>LgNrm STD_SUP_MINUS_1</v>
      </c>
    </row>
    <row r="1272" spans="1:23">
      <c r="A1272" s="16">
        <f t="shared" si="142"/>
        <v>1272</v>
      </c>
      <c r="B1272" s="15">
        <f t="shared" si="143"/>
        <v>1242</v>
      </c>
      <c r="C1272" t="s">
        <v>3582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3596</v>
      </c>
      <c r="L1272" s="22" t="s">
        <v>4353</v>
      </c>
      <c r="M1272" s="22" t="s">
        <v>4410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46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44"/>
        <v>#VALUE!</v>
      </c>
    </row>
    <row r="1273" spans="1:23">
      <c r="A1273" s="16">
        <f t="shared" si="142"/>
        <v>1273</v>
      </c>
      <c r="B1273" s="15">
        <f t="shared" si="143"/>
        <v>1243</v>
      </c>
      <c r="C1273" t="s">
        <v>4275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3700</v>
      </c>
      <c r="L1273" s="22" t="s">
        <v>4353</v>
      </c>
      <c r="M1273" s="22" t="s">
        <v>4408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46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44"/>
        <v>Logis STD_SUB_p</v>
      </c>
    </row>
    <row r="1274" spans="1:23">
      <c r="A1274" s="16">
        <f t="shared" si="142"/>
        <v>1274</v>
      </c>
      <c r="B1274" s="15">
        <f t="shared" si="143"/>
        <v>1244</v>
      </c>
      <c r="C1274" t="s">
        <v>4276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3700</v>
      </c>
      <c r="L1274" s="22" t="s">
        <v>4353</v>
      </c>
      <c r="M1274" s="22" t="s">
        <v>4408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46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44"/>
        <v>Logis STD_GAUSS_BLACK_L STD_GAUSS_WHITE_R</v>
      </c>
    </row>
    <row r="1275" spans="1:23">
      <c r="A1275" s="16">
        <f t="shared" si="142"/>
        <v>1275</v>
      </c>
      <c r="B1275" s="15">
        <f t="shared" si="143"/>
        <v>1245</v>
      </c>
      <c r="C1275" t="s">
        <v>4277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3700</v>
      </c>
      <c r="L1275" s="22" t="s">
        <v>4353</v>
      </c>
      <c r="M1275" s="22" t="s">
        <v>4408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46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44"/>
        <v>Logis STD_GAUSS_WHITE_L STD_GAUSS_BLACK_R</v>
      </c>
    </row>
    <row r="1276" spans="1:23">
      <c r="A1276" s="16">
        <f t="shared" si="142"/>
        <v>1276</v>
      </c>
      <c r="B1276" s="15">
        <f t="shared" si="143"/>
        <v>1246</v>
      </c>
      <c r="C1276" t="s">
        <v>4278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3700</v>
      </c>
      <c r="L1276" s="22" t="s">
        <v>4353</v>
      </c>
      <c r="M1276" s="22" t="s">
        <v>4408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46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44"/>
        <v>Logis STD_SUP_MINUS_1</v>
      </c>
    </row>
    <row r="1277" spans="1:23">
      <c r="A1277" s="16">
        <f t="shared" si="142"/>
        <v>1277</v>
      </c>
      <c r="B1277" s="15">
        <f t="shared" si="143"/>
        <v>1247</v>
      </c>
      <c r="C1277" t="s">
        <v>3582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3596</v>
      </c>
      <c r="L1277" s="22" t="s">
        <v>4353</v>
      </c>
      <c r="M1277" s="22" t="s">
        <v>4410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46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44"/>
        <v>#VALUE!</v>
      </c>
    </row>
    <row r="1278" spans="1:23">
      <c r="A1278" s="16">
        <f t="shared" si="142"/>
        <v>1278</v>
      </c>
      <c r="B1278" s="15">
        <f t="shared" si="143"/>
        <v>1248</v>
      </c>
      <c r="C1278" t="s">
        <v>4279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3700</v>
      </c>
      <c r="L1278" s="22" t="s">
        <v>4353</v>
      </c>
      <c r="M1278" s="22" t="s">
        <v>4408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46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44"/>
        <v>NBin STD_SUB_p</v>
      </c>
    </row>
    <row r="1279" spans="1:23">
      <c r="A1279" s="16">
        <f t="shared" ref="A1279:A1342" si="147">IF(B1279=INT(B1279),ROW(),"")</f>
        <v>1279</v>
      </c>
      <c r="B1279" s="15">
        <f t="shared" si="143"/>
        <v>1249</v>
      </c>
      <c r="C1279" t="s">
        <v>4280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3700</v>
      </c>
      <c r="L1279" s="22" t="s">
        <v>4353</v>
      </c>
      <c r="M1279" s="22" t="s">
        <v>4408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46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44"/>
        <v>NBin STD_GAUSS_BLACK_L STD_GAUSS_WHITE_R</v>
      </c>
    </row>
    <row r="1280" spans="1:23">
      <c r="A1280" s="16">
        <f t="shared" si="147"/>
        <v>1280</v>
      </c>
      <c r="B1280" s="15">
        <f t="shared" si="143"/>
        <v>1250</v>
      </c>
      <c r="C1280" t="s">
        <v>4281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3700</v>
      </c>
      <c r="L1280" s="22" t="s">
        <v>4353</v>
      </c>
      <c r="M1280" s="22" t="s">
        <v>4408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46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44"/>
        <v>NBin STD_GAUSS_WHITE_L STD_GAUSS_BLACK_R</v>
      </c>
    </row>
    <row r="1281" spans="1:23">
      <c r="A1281" s="16">
        <f t="shared" si="147"/>
        <v>1281</v>
      </c>
      <c r="B1281" s="15">
        <f t="shared" si="143"/>
        <v>1251</v>
      </c>
      <c r="C1281" t="s">
        <v>4282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3700</v>
      </c>
      <c r="L1281" s="22" t="s">
        <v>4353</v>
      </c>
      <c r="M1281" s="22" t="s">
        <v>4408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46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44"/>
        <v>NBin STD_SUP_MINUS_1</v>
      </c>
    </row>
    <row r="1282" spans="1:23">
      <c r="A1282" s="16">
        <f t="shared" si="147"/>
        <v>1282</v>
      </c>
      <c r="B1282" s="15">
        <f t="shared" si="143"/>
        <v>1252</v>
      </c>
      <c r="C1282" t="s">
        <v>3582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3596</v>
      </c>
      <c r="L1282" s="22" t="s">
        <v>4353</v>
      </c>
      <c r="M1282" s="22" t="s">
        <v>4410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46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44"/>
        <v>#VALUE!</v>
      </c>
    </row>
    <row r="1283" spans="1:23">
      <c r="A1283" s="16">
        <f t="shared" si="147"/>
        <v>1283</v>
      </c>
      <c r="B1283" s="15">
        <f t="shared" si="143"/>
        <v>1253</v>
      </c>
      <c r="C1283" t="s">
        <v>4283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3700</v>
      </c>
      <c r="L1283" s="22" t="s">
        <v>4353</v>
      </c>
      <c r="M1283" s="22" t="s">
        <v>4408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46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44"/>
        <v>Norml STD_SUB_p</v>
      </c>
    </row>
    <row r="1284" spans="1:23">
      <c r="A1284" s="16">
        <f t="shared" si="147"/>
        <v>1284</v>
      </c>
      <c r="B1284" s="15">
        <f t="shared" ref="B1284:B1347" si="148">IF(AND(MID(C1284,2,1)&lt;&gt;"/",MID(C1284,1,1)="/"),INT(B1283)+1,B1283+0.01)</f>
        <v>1254</v>
      </c>
      <c r="C1284" t="s">
        <v>4284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3700</v>
      </c>
      <c r="L1284" s="22" t="s">
        <v>4353</v>
      </c>
      <c r="M1284" s="22" t="s">
        <v>4408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46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44"/>
        <v>Norml STD_GAUSS_BLACK_L STD_GAUSS_WHITE_R</v>
      </c>
    </row>
    <row r="1285" spans="1:23">
      <c r="A1285" s="16">
        <f t="shared" si="147"/>
        <v>1285</v>
      </c>
      <c r="B1285" s="15">
        <f t="shared" si="148"/>
        <v>1255</v>
      </c>
      <c r="C1285" t="s">
        <v>4285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3700</v>
      </c>
      <c r="L1285" s="22" t="s">
        <v>4353</v>
      </c>
      <c r="M1285" s="22" t="s">
        <v>4408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46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4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7"/>
        <v>1286</v>
      </c>
      <c r="B1286" s="15">
        <f t="shared" si="148"/>
        <v>1256</v>
      </c>
      <c r="C1286" t="s">
        <v>4286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3700</v>
      </c>
      <c r="L1286" s="22" t="s">
        <v>4353</v>
      </c>
      <c r="M1286" s="22" t="s">
        <v>4408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46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49"/>
        <v>Norml STD_SUP_MINUS_1</v>
      </c>
    </row>
    <row r="1287" spans="1:23">
      <c r="A1287" s="16">
        <f t="shared" si="147"/>
        <v>1287</v>
      </c>
      <c r="B1287" s="15">
        <f t="shared" si="148"/>
        <v>1257</v>
      </c>
      <c r="C1287" t="s">
        <v>3582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3596</v>
      </c>
      <c r="L1287" s="22" t="s">
        <v>4353</v>
      </c>
      <c r="M1287" s="22" t="s">
        <v>4410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46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49"/>
        <v>#VALUE!</v>
      </c>
    </row>
    <row r="1288" spans="1:23">
      <c r="A1288" s="16">
        <f t="shared" si="147"/>
        <v>1288</v>
      </c>
      <c r="B1288" s="15">
        <f t="shared" si="148"/>
        <v>1258</v>
      </c>
      <c r="C1288" t="s">
        <v>4287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3700</v>
      </c>
      <c r="L1288" s="22" t="s">
        <v>4353</v>
      </c>
      <c r="M1288" s="22" t="s">
        <v>4408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46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49"/>
        <v>Poiss STD_SUB_p</v>
      </c>
    </row>
    <row r="1289" spans="1:23">
      <c r="A1289" s="16">
        <f t="shared" si="147"/>
        <v>1289</v>
      </c>
      <c r="B1289" s="15">
        <f t="shared" si="148"/>
        <v>1259</v>
      </c>
      <c r="C1289" t="s">
        <v>4288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3700</v>
      </c>
      <c r="L1289" s="22" t="s">
        <v>4353</v>
      </c>
      <c r="M1289" s="22" t="s">
        <v>4408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46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49"/>
        <v>Poiss STD_GAUSS_BLACK_L STD_GAUSS_WHITE_R</v>
      </c>
    </row>
    <row r="1290" spans="1:23">
      <c r="A1290" s="16">
        <f t="shared" si="147"/>
        <v>1290</v>
      </c>
      <c r="B1290" s="15">
        <f t="shared" si="148"/>
        <v>1260</v>
      </c>
      <c r="C1290" t="s">
        <v>4289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3700</v>
      </c>
      <c r="L1290" s="22" t="s">
        <v>4353</v>
      </c>
      <c r="M1290" s="22" t="s">
        <v>4408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46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49"/>
        <v>Poiss STD_GAUSS_WHITE_L STD_GAUSS_BLACK_R</v>
      </c>
    </row>
    <row r="1291" spans="1:23">
      <c r="A1291" s="16">
        <f t="shared" si="147"/>
        <v>1291</v>
      </c>
      <c r="B1291" s="15">
        <f t="shared" si="148"/>
        <v>1261</v>
      </c>
      <c r="C1291" t="s">
        <v>4290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3700</v>
      </c>
      <c r="L1291" s="22" t="s">
        <v>4353</v>
      </c>
      <c r="M1291" s="22" t="s">
        <v>4408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46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49"/>
        <v>Poiss STD_SUP_MINUS_1</v>
      </c>
    </row>
    <row r="1292" spans="1:23">
      <c r="A1292" s="16">
        <f t="shared" si="147"/>
        <v>1292</v>
      </c>
      <c r="B1292" s="15">
        <f t="shared" si="148"/>
        <v>1262</v>
      </c>
      <c r="C1292" t="s">
        <v>3582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3596</v>
      </c>
      <c r="L1292" s="22" t="s">
        <v>4353</v>
      </c>
      <c r="M1292" s="22" t="s">
        <v>4410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46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49"/>
        <v>#VALUE!</v>
      </c>
    </row>
    <row r="1293" spans="1:23">
      <c r="A1293" s="16">
        <f t="shared" si="147"/>
        <v>1293</v>
      </c>
      <c r="B1293" s="15">
        <f t="shared" si="148"/>
        <v>1263</v>
      </c>
      <c r="C1293" t="s">
        <v>4291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3700</v>
      </c>
      <c r="L1293" s="22" t="s">
        <v>4353</v>
      </c>
      <c r="M1293" s="22" t="s">
        <v>4408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46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49"/>
        <v>t STD_SUB_p (x)</v>
      </c>
    </row>
    <row r="1294" spans="1:23">
      <c r="A1294" s="16">
        <f t="shared" si="147"/>
        <v>1294</v>
      </c>
      <c r="B1294" s="15">
        <f t="shared" si="148"/>
        <v>1264</v>
      </c>
      <c r="C1294" t="s">
        <v>4292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3700</v>
      </c>
      <c r="L1294" s="22" t="s">
        <v>4353</v>
      </c>
      <c r="M1294" s="22" t="s">
        <v>4408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46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49"/>
        <v>t STD_GAUSS_BLACK_L STD_GAUSS_WHITE_R (x)</v>
      </c>
    </row>
    <row r="1295" spans="1:23">
      <c r="A1295" s="16">
        <f t="shared" si="147"/>
        <v>1295</v>
      </c>
      <c r="B1295" s="15">
        <f t="shared" si="148"/>
        <v>1265</v>
      </c>
      <c r="C1295" t="s">
        <v>4293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3700</v>
      </c>
      <c r="L1295" s="22" t="s">
        <v>4353</v>
      </c>
      <c r="M1295" s="22" t="s">
        <v>4408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46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49"/>
        <v>t STD_GAUSS_WHITE_L STD_GAUSS_BLACK_R (x)</v>
      </c>
    </row>
    <row r="1296" spans="1:23">
      <c r="A1296" s="16">
        <f t="shared" si="147"/>
        <v>1296</v>
      </c>
      <c r="B1296" s="15">
        <f t="shared" si="148"/>
        <v>1266</v>
      </c>
      <c r="C1296" t="s">
        <v>4294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3700</v>
      </c>
      <c r="L1296" s="22" t="s">
        <v>4353</v>
      </c>
      <c r="M1296" s="22" t="s">
        <v>4408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46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49"/>
        <v>t STD_SUP_MINUS_1 (p)</v>
      </c>
    </row>
    <row r="1297" spans="1:23">
      <c r="A1297" s="16">
        <f t="shared" si="147"/>
        <v>1297</v>
      </c>
      <c r="B1297" s="15">
        <f t="shared" si="148"/>
        <v>1267</v>
      </c>
      <c r="C1297" t="s">
        <v>3582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3596</v>
      </c>
      <c r="L1297" s="22" t="s">
        <v>4353</v>
      </c>
      <c r="M1297" s="22" t="s">
        <v>4410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46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49"/>
        <v>#VALUE!</v>
      </c>
    </row>
    <row r="1298" spans="1:23">
      <c r="A1298" s="16">
        <f t="shared" si="147"/>
        <v>1298</v>
      </c>
      <c r="B1298" s="15">
        <f t="shared" si="148"/>
        <v>1268</v>
      </c>
      <c r="C1298" t="s">
        <v>4295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3700</v>
      </c>
      <c r="L1298" s="22" t="s">
        <v>4353</v>
      </c>
      <c r="M1298" s="22" t="s">
        <v>4408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46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49"/>
        <v>Weibl STD_SUB_p</v>
      </c>
    </row>
    <row r="1299" spans="1:23">
      <c r="A1299" s="16">
        <f t="shared" si="147"/>
        <v>1299</v>
      </c>
      <c r="B1299" s="15">
        <f t="shared" si="148"/>
        <v>1269</v>
      </c>
      <c r="C1299" t="s">
        <v>4296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3700</v>
      </c>
      <c r="L1299" s="22" t="s">
        <v>4353</v>
      </c>
      <c r="M1299" s="22" t="s">
        <v>4408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46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49"/>
        <v>Weibl STD_GAUSS_BLACK_L STD_GAUSS_WHITE_R</v>
      </c>
    </row>
    <row r="1300" spans="1:23">
      <c r="A1300" s="16">
        <f t="shared" si="147"/>
        <v>1300</v>
      </c>
      <c r="B1300" s="15">
        <f t="shared" si="148"/>
        <v>1270</v>
      </c>
      <c r="C1300" t="s">
        <v>4297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3700</v>
      </c>
      <c r="L1300" s="22" t="s">
        <v>4353</v>
      </c>
      <c r="M1300" s="22" t="s">
        <v>4408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46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49"/>
        <v>Weibl STD_GAUSS_WHITE_L STD_GAUSS_BLACK_R</v>
      </c>
    </row>
    <row r="1301" spans="1:23">
      <c r="A1301" s="16">
        <f t="shared" si="147"/>
        <v>1301</v>
      </c>
      <c r="B1301" s="15">
        <f t="shared" si="148"/>
        <v>1271</v>
      </c>
      <c r="C1301" t="s">
        <v>4298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3700</v>
      </c>
      <c r="L1301" s="22" t="s">
        <v>4353</v>
      </c>
      <c r="M1301" s="22" t="s">
        <v>4408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50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49"/>
        <v>Weibl STD_SUP_MINUS_1</v>
      </c>
    </row>
    <row r="1302" spans="1:23">
      <c r="A1302" s="16">
        <f t="shared" si="147"/>
        <v>1302</v>
      </c>
      <c r="B1302" s="15">
        <f t="shared" si="148"/>
        <v>1272</v>
      </c>
      <c r="C1302" t="s">
        <v>3582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3596</v>
      </c>
      <c r="L1302" s="22" t="s">
        <v>4353</v>
      </c>
      <c r="M1302" s="22" t="s">
        <v>4410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50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49"/>
        <v>#VALUE!</v>
      </c>
    </row>
    <row r="1303" spans="1:23">
      <c r="A1303" s="16">
        <f t="shared" si="147"/>
        <v>1303</v>
      </c>
      <c r="B1303" s="15">
        <f t="shared" si="148"/>
        <v>1273</v>
      </c>
      <c r="C1303" t="s">
        <v>4299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3700</v>
      </c>
      <c r="L1303" s="22" t="s">
        <v>4353</v>
      </c>
      <c r="M1303" s="22" t="s">
        <v>4408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50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49"/>
        <v>STD_chi STD_SUP_2 STD_SUB_p (x)</v>
      </c>
    </row>
    <row r="1304" spans="1:23">
      <c r="A1304" s="16">
        <f t="shared" si="147"/>
        <v>1304</v>
      </c>
      <c r="B1304" s="15">
        <f t="shared" si="148"/>
        <v>1274</v>
      </c>
      <c r="C1304" t="s">
        <v>4300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3700</v>
      </c>
      <c r="L1304" s="22" t="s">
        <v>4353</v>
      </c>
      <c r="M1304" s="22" t="s">
        <v>4408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50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49"/>
        <v>STD_chi STD_SUP_2 STD_GAUSS_BLACK_L STD_GAUSS_WHITE_R (x)</v>
      </c>
    </row>
    <row r="1305" spans="1:23">
      <c r="A1305" s="16">
        <f t="shared" si="147"/>
        <v>1305</v>
      </c>
      <c r="B1305" s="15">
        <f t="shared" si="148"/>
        <v>1275</v>
      </c>
      <c r="C1305" t="s">
        <v>4301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3700</v>
      </c>
      <c r="L1305" s="22" t="s">
        <v>4353</v>
      </c>
      <c r="M1305" s="22" t="s">
        <v>4408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50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49"/>
        <v>STD_chi STD_SUP_2 STD_GAUSS_WHITE_L STD_GAUSS_BLACK_R (x)</v>
      </c>
    </row>
    <row r="1306" spans="1:23">
      <c r="A1306" s="16">
        <f t="shared" si="147"/>
        <v>1306</v>
      </c>
      <c r="B1306" s="15">
        <f t="shared" si="148"/>
        <v>1276</v>
      </c>
      <c r="C1306" t="s">
        <v>4302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3700</v>
      </c>
      <c r="L1306" s="22" t="s">
        <v>4353</v>
      </c>
      <c r="M1306" s="22" t="s">
        <v>4408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50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49"/>
        <v>( STD_chi STD_SUP_2 ) STD_SUP_MINUS_1</v>
      </c>
    </row>
    <row r="1307" spans="1:23">
      <c r="A1307" s="183">
        <f t="shared" si="147"/>
        <v>1307</v>
      </c>
      <c r="B1307" s="15">
        <f t="shared" si="148"/>
        <v>1277</v>
      </c>
      <c r="C1307" s="184" t="s">
        <v>3582</v>
      </c>
      <c r="D1307" s="185" t="s">
        <v>7</v>
      </c>
      <c r="E1307" s="96" t="s">
        <v>4968</v>
      </c>
      <c r="F1307" s="96" t="s">
        <v>4968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3596</v>
      </c>
      <c r="L1307" s="184" t="s">
        <v>4353</v>
      </c>
      <c r="M1307" s="184" t="s">
        <v>4410</v>
      </c>
      <c r="N1307" s="22" t="s">
        <v>2134</v>
      </c>
      <c r="O1307" s="184"/>
      <c r="P1307" s="248" t="s">
        <v>4959</v>
      </c>
      <c r="Q1307" s="192"/>
      <c r="R1307" s="1"/>
      <c r="S1307" s="1" t="str">
        <f t="shared" si="150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49"/>
        <v>#VALUE!</v>
      </c>
    </row>
    <row r="1308" spans="1:23">
      <c r="A1308" s="183">
        <f t="shared" si="147"/>
        <v>1308</v>
      </c>
      <c r="B1308" s="15">
        <f t="shared" si="148"/>
        <v>1278</v>
      </c>
      <c r="C1308" s="184" t="s">
        <v>4964</v>
      </c>
      <c r="D1308" s="185" t="s">
        <v>7</v>
      </c>
      <c r="E1308" s="188" t="s">
        <v>4969</v>
      </c>
      <c r="F1308" s="188" t="s">
        <v>4969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3700</v>
      </c>
      <c r="L1308" s="184" t="s">
        <v>4353</v>
      </c>
      <c r="M1308" s="184" t="s">
        <v>4408</v>
      </c>
      <c r="N1308" s="22" t="s">
        <v>2134</v>
      </c>
      <c r="O1308" s="184"/>
      <c r="P1308" s="251" t="s">
        <v>4960</v>
      </c>
      <c r="Q1308" s="192"/>
      <c r="R1308" s="1"/>
      <c r="S1308" s="1" t="str">
        <f t="shared" si="150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49"/>
        <v>STD_phi STD_SUB_p</v>
      </c>
    </row>
    <row r="1309" spans="1:23">
      <c r="A1309" s="183">
        <f t="shared" si="147"/>
        <v>1309</v>
      </c>
      <c r="B1309" s="15">
        <f t="shared" si="148"/>
        <v>1279</v>
      </c>
      <c r="C1309" s="184" t="s">
        <v>4965</v>
      </c>
      <c r="D1309" s="185" t="s">
        <v>7</v>
      </c>
      <c r="E1309" s="188" t="s">
        <v>4970</v>
      </c>
      <c r="F1309" s="188" t="s">
        <v>4970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3700</v>
      </c>
      <c r="L1309" s="184" t="s">
        <v>4353</v>
      </c>
      <c r="M1309" s="184" t="s">
        <v>4408</v>
      </c>
      <c r="N1309" s="22" t="s">
        <v>2134</v>
      </c>
      <c r="O1309" s="184"/>
      <c r="P1309" s="251" t="s">
        <v>4961</v>
      </c>
      <c r="Q1309" s="192"/>
      <c r="R1309" s="1"/>
      <c r="S1309" s="1" t="str">
        <f t="shared" si="150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49"/>
        <v>STD_PHI STD_GAUSS_BLACK_L STD_GAUSS_WHITE_R</v>
      </c>
    </row>
    <row r="1310" spans="1:23">
      <c r="A1310" s="183">
        <f t="shared" si="147"/>
        <v>1310</v>
      </c>
      <c r="B1310" s="15">
        <f t="shared" si="148"/>
        <v>1280</v>
      </c>
      <c r="C1310" s="184" t="s">
        <v>4966</v>
      </c>
      <c r="D1310" s="185" t="s">
        <v>7</v>
      </c>
      <c r="E1310" s="188" t="s">
        <v>4971</v>
      </c>
      <c r="F1310" s="188" t="s">
        <v>4971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3700</v>
      </c>
      <c r="L1310" s="184" t="s">
        <v>4353</v>
      </c>
      <c r="M1310" s="184" t="s">
        <v>4408</v>
      </c>
      <c r="N1310" s="22" t="s">
        <v>2134</v>
      </c>
      <c r="O1310" s="184"/>
      <c r="P1310" s="248" t="s">
        <v>4962</v>
      </c>
      <c r="Q1310" s="192"/>
      <c r="R1310" s="1"/>
      <c r="S1310" s="1" t="str">
        <f t="shared" si="150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49"/>
        <v>STD_PHI STD_GAUSS_WHITE_L STD_GAUSS_BLACK_R</v>
      </c>
    </row>
    <row r="1311" spans="1:23">
      <c r="A1311" s="183">
        <f t="shared" si="147"/>
        <v>1311</v>
      </c>
      <c r="B1311" s="15">
        <f t="shared" si="148"/>
        <v>1281</v>
      </c>
      <c r="C1311" s="184" t="s">
        <v>4967</v>
      </c>
      <c r="D1311" s="185" t="s">
        <v>7</v>
      </c>
      <c r="E1311" s="96" t="s">
        <v>4972</v>
      </c>
      <c r="F1311" s="96" t="s">
        <v>4972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3700</v>
      </c>
      <c r="L1311" s="184" t="s">
        <v>4353</v>
      </c>
      <c r="M1311" s="184" t="s">
        <v>4408</v>
      </c>
      <c r="N1311" s="22" t="s">
        <v>2134</v>
      </c>
      <c r="O1311" s="184"/>
      <c r="P1311" s="248" t="s">
        <v>4963</v>
      </c>
      <c r="Q1311" s="192"/>
      <c r="R1311" s="1"/>
      <c r="S1311" s="1" t="str">
        <f t="shared" si="150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49"/>
        <v>STD_PHI STD_SUP_MINUS_1</v>
      </c>
    </row>
    <row r="1312" spans="1:23">
      <c r="A1312" s="16">
        <f t="shared" si="147"/>
        <v>1312</v>
      </c>
      <c r="B1312" s="15">
        <f t="shared" si="148"/>
        <v>1282</v>
      </c>
      <c r="C1312" s="54" t="s">
        <v>3582</v>
      </c>
      <c r="D1312" s="54" t="s">
        <v>7</v>
      </c>
      <c r="E1312" s="72" t="str">
        <f t="shared" ref="E1312:E1326" si="151">CHAR(34)&amp;IF(B1312&lt;10,"000",IF(B1312&lt;100,"00",IF(B1312&lt;1000,"0","")))&amp;$B1312&amp;CHAR(34)</f>
        <v>"1282"</v>
      </c>
      <c r="F1312" s="55" t="str">
        <f t="shared" ref="F1312:F1326" si="152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3596</v>
      </c>
      <c r="L1312" s="11" t="s">
        <v>4353</v>
      </c>
      <c r="M1312" s="22" t="s">
        <v>4410</v>
      </c>
      <c r="N1312" s="22" t="s">
        <v>2134</v>
      </c>
      <c r="O1312" s="11"/>
      <c r="P1312" s="248" t="str">
        <f t="shared" ref="P1312:P1326" si="153">"ITM_"&amp;IF(B1312&lt;10,"000",IF(B1312&lt;100,"00",IF(B1312&lt;1000,"0","")))&amp;$B1312</f>
        <v>ITM_1282</v>
      </c>
      <c r="Q1312" s="192"/>
      <c r="R1312" s="1"/>
      <c r="S1312" s="1" t="str">
        <f t="shared" si="150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49"/>
        <v>#VALUE!</v>
      </c>
    </row>
    <row r="1313" spans="1:23">
      <c r="A1313" s="16">
        <f t="shared" si="147"/>
        <v>1313</v>
      </c>
      <c r="B1313" s="15">
        <f t="shared" si="148"/>
        <v>1283</v>
      </c>
      <c r="C1313" s="54" t="s">
        <v>3582</v>
      </c>
      <c r="D1313" s="54" t="s">
        <v>7</v>
      </c>
      <c r="E1313" s="72" t="str">
        <f t="shared" si="151"/>
        <v>"1283"</v>
      </c>
      <c r="F1313" s="55" t="str">
        <f t="shared" si="152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3596</v>
      </c>
      <c r="L1313" s="11" t="s">
        <v>4353</v>
      </c>
      <c r="M1313" s="22" t="s">
        <v>4410</v>
      </c>
      <c r="N1313" s="22" t="s">
        <v>2134</v>
      </c>
      <c r="O1313" s="11"/>
      <c r="P1313" s="248" t="str">
        <f t="shared" si="153"/>
        <v>ITM_1283</v>
      </c>
      <c r="Q1313" s="192"/>
      <c r="R1313" s="1"/>
      <c r="S1313" s="1" t="str">
        <f t="shared" si="150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49"/>
        <v>#VALUE!</v>
      </c>
    </row>
    <row r="1314" spans="1:23">
      <c r="A1314" s="16">
        <f t="shared" si="147"/>
        <v>1314</v>
      </c>
      <c r="B1314" s="15">
        <f t="shared" si="148"/>
        <v>1284</v>
      </c>
      <c r="C1314" s="54" t="s">
        <v>3582</v>
      </c>
      <c r="D1314" s="54" t="s">
        <v>7</v>
      </c>
      <c r="E1314" s="72" t="str">
        <f t="shared" si="151"/>
        <v>"1284"</v>
      </c>
      <c r="F1314" s="55" t="str">
        <f t="shared" si="152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3596</v>
      </c>
      <c r="L1314" s="11" t="s">
        <v>4353</v>
      </c>
      <c r="M1314" s="22" t="s">
        <v>4410</v>
      </c>
      <c r="N1314" s="22" t="s">
        <v>2134</v>
      </c>
      <c r="O1314" s="11"/>
      <c r="P1314" s="248" t="str">
        <f t="shared" si="153"/>
        <v>ITM_1284</v>
      </c>
      <c r="Q1314" s="192"/>
      <c r="R1314" s="1"/>
      <c r="S1314" s="1" t="str">
        <f t="shared" si="150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49"/>
        <v>#VALUE!</v>
      </c>
    </row>
    <row r="1315" spans="1:23">
      <c r="A1315" s="16">
        <f t="shared" si="147"/>
        <v>1315</v>
      </c>
      <c r="B1315" s="15">
        <f t="shared" si="148"/>
        <v>1285</v>
      </c>
      <c r="C1315" s="54" t="s">
        <v>3582</v>
      </c>
      <c r="D1315" s="54" t="s">
        <v>7</v>
      </c>
      <c r="E1315" s="72" t="str">
        <f t="shared" si="151"/>
        <v>"1285"</v>
      </c>
      <c r="F1315" s="55" t="str">
        <f t="shared" si="152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3596</v>
      </c>
      <c r="L1315" s="11" t="s">
        <v>4353</v>
      </c>
      <c r="M1315" s="22" t="s">
        <v>4410</v>
      </c>
      <c r="N1315" s="22" t="s">
        <v>2134</v>
      </c>
      <c r="O1315" s="11"/>
      <c r="P1315" s="248" t="str">
        <f t="shared" si="153"/>
        <v>ITM_1285</v>
      </c>
      <c r="Q1315" s="192"/>
      <c r="R1315" s="1"/>
      <c r="S1315" s="1" t="str">
        <f t="shared" si="150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49"/>
        <v>#VALUE!</v>
      </c>
    </row>
    <row r="1316" spans="1:23">
      <c r="A1316" s="16">
        <f t="shared" si="147"/>
        <v>1316</v>
      </c>
      <c r="B1316" s="15">
        <f t="shared" si="148"/>
        <v>1286</v>
      </c>
      <c r="C1316" s="54" t="s">
        <v>3582</v>
      </c>
      <c r="D1316" s="54" t="s">
        <v>7</v>
      </c>
      <c r="E1316" s="72" t="str">
        <f t="shared" si="151"/>
        <v>"1286"</v>
      </c>
      <c r="F1316" s="55" t="str">
        <f t="shared" si="152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3596</v>
      </c>
      <c r="L1316" s="11" t="s">
        <v>4353</v>
      </c>
      <c r="M1316" s="22" t="s">
        <v>4410</v>
      </c>
      <c r="N1316" s="22" t="s">
        <v>2134</v>
      </c>
      <c r="O1316" s="11"/>
      <c r="P1316" s="248" t="str">
        <f t="shared" si="153"/>
        <v>ITM_1286</v>
      </c>
      <c r="Q1316" s="192"/>
      <c r="R1316" s="1"/>
      <c r="S1316" s="1" t="str">
        <f t="shared" si="150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49"/>
        <v>#VALUE!</v>
      </c>
    </row>
    <row r="1317" spans="1:23">
      <c r="A1317" s="16">
        <f t="shared" si="147"/>
        <v>1317</v>
      </c>
      <c r="B1317" s="15">
        <f t="shared" si="148"/>
        <v>1287</v>
      </c>
      <c r="C1317" s="54" t="s">
        <v>3582</v>
      </c>
      <c r="D1317" s="54" t="s">
        <v>7</v>
      </c>
      <c r="E1317" s="72" t="str">
        <f t="shared" si="151"/>
        <v>"1287"</v>
      </c>
      <c r="F1317" s="55" t="str">
        <f t="shared" si="152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3596</v>
      </c>
      <c r="L1317" s="11" t="s">
        <v>4353</v>
      </c>
      <c r="M1317" s="22" t="s">
        <v>4410</v>
      </c>
      <c r="N1317" s="22" t="s">
        <v>2134</v>
      </c>
      <c r="O1317" s="11"/>
      <c r="P1317" s="248" t="str">
        <f t="shared" si="153"/>
        <v>ITM_1287</v>
      </c>
      <c r="Q1317" s="192"/>
      <c r="R1317" s="1"/>
      <c r="S1317" s="1" t="str">
        <f t="shared" si="150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49"/>
        <v>#VALUE!</v>
      </c>
    </row>
    <row r="1318" spans="1:23">
      <c r="A1318" s="16">
        <f t="shared" si="147"/>
        <v>1318</v>
      </c>
      <c r="B1318" s="15">
        <f t="shared" si="148"/>
        <v>1288</v>
      </c>
      <c r="C1318" s="54" t="s">
        <v>3582</v>
      </c>
      <c r="D1318" s="54" t="s">
        <v>7</v>
      </c>
      <c r="E1318" s="72" t="str">
        <f t="shared" si="151"/>
        <v>"1288"</v>
      </c>
      <c r="F1318" s="55" t="str">
        <f t="shared" si="152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3596</v>
      </c>
      <c r="L1318" s="11" t="s">
        <v>4353</v>
      </c>
      <c r="M1318" s="22" t="s">
        <v>4410</v>
      </c>
      <c r="N1318" s="22" t="s">
        <v>2134</v>
      </c>
      <c r="O1318" s="11"/>
      <c r="P1318" s="248" t="str">
        <f t="shared" si="153"/>
        <v>ITM_1288</v>
      </c>
      <c r="Q1318" s="192"/>
      <c r="R1318" s="1"/>
      <c r="S1318" s="1" t="str">
        <f t="shared" si="150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49"/>
        <v>#VALUE!</v>
      </c>
    </row>
    <row r="1319" spans="1:23">
      <c r="A1319" s="16">
        <f t="shared" si="147"/>
        <v>1319</v>
      </c>
      <c r="B1319" s="15">
        <f t="shared" si="148"/>
        <v>1289</v>
      </c>
      <c r="C1319" s="54" t="s">
        <v>3582</v>
      </c>
      <c r="D1319" s="54" t="s">
        <v>7</v>
      </c>
      <c r="E1319" s="72" t="str">
        <f t="shared" si="151"/>
        <v>"1289"</v>
      </c>
      <c r="F1319" s="55" t="str">
        <f t="shared" si="152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3596</v>
      </c>
      <c r="L1319" s="11" t="s">
        <v>4353</v>
      </c>
      <c r="M1319" s="22" t="s">
        <v>4410</v>
      </c>
      <c r="N1319" s="22" t="s">
        <v>2134</v>
      </c>
      <c r="O1319" s="11"/>
      <c r="P1319" s="248" t="str">
        <f t="shared" si="153"/>
        <v>ITM_1289</v>
      </c>
      <c r="Q1319" s="192"/>
      <c r="R1319" s="1"/>
      <c r="S1319" s="1" t="str">
        <f t="shared" si="150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49"/>
        <v>#VALUE!</v>
      </c>
    </row>
    <row r="1320" spans="1:23">
      <c r="A1320" s="16">
        <f t="shared" si="147"/>
        <v>1320</v>
      </c>
      <c r="B1320" s="15">
        <f t="shared" si="148"/>
        <v>1290</v>
      </c>
      <c r="C1320" s="54" t="s">
        <v>3582</v>
      </c>
      <c r="D1320" s="54" t="s">
        <v>7</v>
      </c>
      <c r="E1320" s="72" t="str">
        <f t="shared" si="151"/>
        <v>"1290"</v>
      </c>
      <c r="F1320" s="55" t="str">
        <f t="shared" si="152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3596</v>
      </c>
      <c r="L1320" s="11" t="s">
        <v>4353</v>
      </c>
      <c r="M1320" s="22" t="s">
        <v>4410</v>
      </c>
      <c r="N1320" s="22" t="s">
        <v>2134</v>
      </c>
      <c r="O1320" s="11"/>
      <c r="P1320" s="248" t="str">
        <f t="shared" si="153"/>
        <v>ITM_1290</v>
      </c>
      <c r="Q1320" s="192"/>
      <c r="R1320" s="1"/>
      <c r="S1320" s="1" t="str">
        <f t="shared" si="150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49"/>
        <v>#VALUE!</v>
      </c>
    </row>
    <row r="1321" spans="1:23">
      <c r="A1321" s="16">
        <f t="shared" si="147"/>
        <v>1321</v>
      </c>
      <c r="B1321" s="15">
        <f t="shared" si="148"/>
        <v>1291</v>
      </c>
      <c r="C1321" s="54" t="s">
        <v>3582</v>
      </c>
      <c r="D1321" s="54" t="s">
        <v>7</v>
      </c>
      <c r="E1321" s="72" t="str">
        <f t="shared" si="151"/>
        <v>"1291"</v>
      </c>
      <c r="F1321" s="55" t="str">
        <f t="shared" si="152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3596</v>
      </c>
      <c r="L1321" s="11" t="s">
        <v>4353</v>
      </c>
      <c r="M1321" s="22" t="s">
        <v>4410</v>
      </c>
      <c r="N1321" s="22" t="s">
        <v>2134</v>
      </c>
      <c r="O1321" s="11"/>
      <c r="P1321" s="248" t="str">
        <f t="shared" si="153"/>
        <v>ITM_1291</v>
      </c>
      <c r="Q1321" s="192"/>
      <c r="R1321" s="1"/>
      <c r="S1321" s="1" t="str">
        <f t="shared" si="150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49"/>
        <v>#VALUE!</v>
      </c>
    </row>
    <row r="1322" spans="1:23">
      <c r="A1322" s="16">
        <f t="shared" si="147"/>
        <v>1322</v>
      </c>
      <c r="B1322" s="15">
        <f t="shared" si="148"/>
        <v>1292</v>
      </c>
      <c r="C1322" s="54" t="s">
        <v>3582</v>
      </c>
      <c r="D1322" s="54" t="s">
        <v>7</v>
      </c>
      <c r="E1322" s="72" t="str">
        <f t="shared" si="151"/>
        <v>"1292"</v>
      </c>
      <c r="F1322" s="55" t="str">
        <f t="shared" si="152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3596</v>
      </c>
      <c r="L1322" s="11" t="s">
        <v>4353</v>
      </c>
      <c r="M1322" s="22" t="s">
        <v>4410</v>
      </c>
      <c r="N1322" s="22" t="s">
        <v>2134</v>
      </c>
      <c r="O1322" s="11"/>
      <c r="P1322" s="248" t="str">
        <f t="shared" si="153"/>
        <v>ITM_1292</v>
      </c>
      <c r="Q1322" s="192"/>
      <c r="R1322" s="1"/>
      <c r="S1322" s="1" t="str">
        <f t="shared" si="150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49"/>
        <v>#VALUE!</v>
      </c>
    </row>
    <row r="1323" spans="1:23">
      <c r="A1323" s="16">
        <f t="shared" si="147"/>
        <v>1323</v>
      </c>
      <c r="B1323" s="15">
        <f t="shared" si="148"/>
        <v>1293</v>
      </c>
      <c r="C1323" s="54" t="s">
        <v>3582</v>
      </c>
      <c r="D1323" s="54" t="s">
        <v>7</v>
      </c>
      <c r="E1323" s="72" t="str">
        <f t="shared" si="151"/>
        <v>"1293"</v>
      </c>
      <c r="F1323" s="55" t="str">
        <f t="shared" si="152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3596</v>
      </c>
      <c r="L1323" s="11" t="s">
        <v>4353</v>
      </c>
      <c r="M1323" s="22" t="s">
        <v>4410</v>
      </c>
      <c r="N1323" s="22" t="s">
        <v>2134</v>
      </c>
      <c r="O1323" s="11"/>
      <c r="P1323" s="248" t="str">
        <f t="shared" si="153"/>
        <v>ITM_1293</v>
      </c>
      <c r="Q1323" s="192"/>
      <c r="R1323" s="1"/>
      <c r="S1323" s="1" t="str">
        <f t="shared" si="150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49"/>
        <v>#VALUE!</v>
      </c>
    </row>
    <row r="1324" spans="1:23">
      <c r="A1324" s="16">
        <f t="shared" si="147"/>
        <v>1324</v>
      </c>
      <c r="B1324" s="15">
        <f t="shared" si="148"/>
        <v>1294</v>
      </c>
      <c r="C1324" s="54" t="s">
        <v>3582</v>
      </c>
      <c r="D1324" s="54" t="s">
        <v>7</v>
      </c>
      <c r="E1324" s="72" t="str">
        <f t="shared" si="151"/>
        <v>"1294"</v>
      </c>
      <c r="F1324" s="55" t="str">
        <f t="shared" si="152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3596</v>
      </c>
      <c r="L1324" s="11" t="s">
        <v>4353</v>
      </c>
      <c r="M1324" s="22" t="s">
        <v>4410</v>
      </c>
      <c r="N1324" s="22" t="s">
        <v>2134</v>
      </c>
      <c r="O1324" s="11"/>
      <c r="P1324" s="248" t="str">
        <f t="shared" si="153"/>
        <v>ITM_1294</v>
      </c>
      <c r="Q1324" s="192"/>
      <c r="R1324" s="1"/>
      <c r="S1324" s="1" t="str">
        <f t="shared" si="150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49"/>
        <v>#VALUE!</v>
      </c>
    </row>
    <row r="1325" spans="1:23">
      <c r="A1325" s="16">
        <f t="shared" si="147"/>
        <v>1325</v>
      </c>
      <c r="B1325" s="15">
        <f t="shared" si="148"/>
        <v>1295</v>
      </c>
      <c r="C1325" s="54" t="s">
        <v>3582</v>
      </c>
      <c r="D1325" s="54" t="s">
        <v>7</v>
      </c>
      <c r="E1325" s="72" t="str">
        <f t="shared" si="151"/>
        <v>"1295"</v>
      </c>
      <c r="F1325" s="55" t="str">
        <f t="shared" si="152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3596</v>
      </c>
      <c r="L1325" s="11" t="s">
        <v>4353</v>
      </c>
      <c r="M1325" s="22" t="s">
        <v>4410</v>
      </c>
      <c r="N1325" s="22" t="s">
        <v>2134</v>
      </c>
      <c r="O1325" s="11"/>
      <c r="P1325" s="248" t="str">
        <f t="shared" si="153"/>
        <v>ITM_1295</v>
      </c>
      <c r="Q1325" s="192"/>
      <c r="R1325" s="1"/>
      <c r="S1325" s="1" t="str">
        <f t="shared" si="150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49"/>
        <v>#VALUE!</v>
      </c>
    </row>
    <row r="1326" spans="1:23">
      <c r="A1326" s="16">
        <f t="shared" si="147"/>
        <v>1326</v>
      </c>
      <c r="B1326" s="15">
        <f t="shared" si="148"/>
        <v>1296</v>
      </c>
      <c r="C1326" s="54" t="s">
        <v>3582</v>
      </c>
      <c r="D1326" s="54" t="s">
        <v>7</v>
      </c>
      <c r="E1326" s="72" t="str">
        <f t="shared" si="151"/>
        <v>"1296"</v>
      </c>
      <c r="F1326" s="55" t="str">
        <f t="shared" si="152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3596</v>
      </c>
      <c r="L1326" s="11" t="s">
        <v>4353</v>
      </c>
      <c r="M1326" s="22" t="s">
        <v>4410</v>
      </c>
      <c r="N1326" s="22" t="s">
        <v>2134</v>
      </c>
      <c r="O1326" s="11"/>
      <c r="P1326" s="248" t="str">
        <f t="shared" si="153"/>
        <v>ITM_1296</v>
      </c>
      <c r="Q1326" s="192"/>
      <c r="R1326" s="1"/>
      <c r="S1326" s="1" t="str">
        <f t="shared" si="150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49"/>
        <v>#VALUE!</v>
      </c>
    </row>
    <row r="1327" spans="1:23" s="210" customFormat="1">
      <c r="A1327" s="16" t="str">
        <f t="shared" si="147"/>
        <v/>
      </c>
      <c r="B1327" s="15">
        <f t="shared" si="148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49"/>
        <v>#VALUE!</v>
      </c>
    </row>
    <row r="1328" spans="1:23" s="210" customFormat="1">
      <c r="A1328" s="16" t="str">
        <f t="shared" si="147"/>
        <v/>
      </c>
      <c r="B1328" s="15">
        <f t="shared" si="148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49"/>
        <v>#VALUE!</v>
      </c>
    </row>
    <row r="1329" spans="1:23" s="210" customFormat="1">
      <c r="A1329" s="16" t="str">
        <f t="shared" si="147"/>
        <v/>
      </c>
      <c r="B1329" s="15">
        <f t="shared" si="148"/>
        <v>1296.03</v>
      </c>
      <c r="C1329" s="17" t="s">
        <v>2539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49"/>
        <v>#VALUE!</v>
      </c>
    </row>
    <row r="1330" spans="1:23">
      <c r="A1330" s="16">
        <f t="shared" si="147"/>
        <v>1330</v>
      </c>
      <c r="B1330" s="15">
        <f t="shared" si="148"/>
        <v>1297</v>
      </c>
      <c r="C1330" s="18" t="s">
        <v>3399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3700</v>
      </c>
      <c r="L1330" s="22" t="s">
        <v>4353</v>
      </c>
      <c r="M1330" s="22" t="s">
        <v>4417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49"/>
        <v>#VALUE!</v>
      </c>
    </row>
    <row r="1331" spans="1:23">
      <c r="A1331" s="16">
        <f t="shared" si="147"/>
        <v>1331</v>
      </c>
      <c r="B1331" s="15">
        <f t="shared" si="148"/>
        <v>1298</v>
      </c>
      <c r="C1331" s="18" t="s">
        <v>4175</v>
      </c>
      <c r="D1331" s="18" t="s">
        <v>4043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3700</v>
      </c>
      <c r="L1331" s="22" t="s">
        <v>4353</v>
      </c>
      <c r="M1331" s="22" t="s">
        <v>4408</v>
      </c>
      <c r="N1331" s="22"/>
      <c r="O1331" s="22"/>
      <c r="P1331" s="248" t="s">
        <v>4176</v>
      </c>
      <c r="Q1331" s="192"/>
      <c r="R1331" s="1"/>
      <c r="S1331" s="1" t="str">
        <f t="shared" ref="S1331:S1342" si="154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49"/>
        <v>#VALUE!</v>
      </c>
    </row>
    <row r="1332" spans="1:23">
      <c r="A1332" s="16">
        <f t="shared" si="147"/>
        <v>1332</v>
      </c>
      <c r="B1332" s="15">
        <f t="shared" si="148"/>
        <v>1299</v>
      </c>
      <c r="C1332" s="18" t="s">
        <v>4175</v>
      </c>
      <c r="D1332" s="18" t="s">
        <v>4044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3700</v>
      </c>
      <c r="L1332" s="22" t="s">
        <v>4353</v>
      </c>
      <c r="M1332" s="22" t="s">
        <v>4408</v>
      </c>
      <c r="N1332" s="22"/>
      <c r="O1332" s="22"/>
      <c r="P1332" s="248" t="s">
        <v>4177</v>
      </c>
      <c r="Q1332" s="192"/>
      <c r="R1332" s="1"/>
      <c r="S1332" s="1" t="str">
        <f t="shared" si="154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49"/>
        <v>#VALUE!</v>
      </c>
    </row>
    <row r="1333" spans="1:23">
      <c r="A1333" s="16">
        <f t="shared" si="147"/>
        <v>1333</v>
      </c>
      <c r="B1333" s="15">
        <f t="shared" si="148"/>
        <v>1300</v>
      </c>
      <c r="C1333" s="18" t="s">
        <v>4175</v>
      </c>
      <c r="D1333" s="18" t="s">
        <v>4045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3700</v>
      </c>
      <c r="L1333" s="22" t="s">
        <v>4353</v>
      </c>
      <c r="M1333" s="22" t="s">
        <v>4408</v>
      </c>
      <c r="N1333" s="22"/>
      <c r="O1333" s="22"/>
      <c r="P1333" s="248" t="s">
        <v>4178</v>
      </c>
      <c r="Q1333" s="192"/>
      <c r="R1333" s="1"/>
      <c r="S1333" s="1" t="str">
        <f t="shared" si="154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49"/>
        <v>#VALUE!</v>
      </c>
    </row>
    <row r="1334" spans="1:23">
      <c r="A1334" s="16">
        <f t="shared" si="147"/>
        <v>1334</v>
      </c>
      <c r="B1334" s="15">
        <f t="shared" si="148"/>
        <v>1301</v>
      </c>
      <c r="C1334" s="18" t="s">
        <v>4175</v>
      </c>
      <c r="D1334" s="18" t="s">
        <v>4046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3700</v>
      </c>
      <c r="L1334" s="22" t="s">
        <v>4353</v>
      </c>
      <c r="M1334" s="22" t="s">
        <v>4408</v>
      </c>
      <c r="N1334" s="22"/>
      <c r="O1334" s="22"/>
      <c r="P1334" s="248" t="s">
        <v>4179</v>
      </c>
      <c r="Q1334" s="192"/>
      <c r="R1334" s="1"/>
      <c r="S1334" s="1" t="str">
        <f t="shared" si="154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49"/>
        <v>#VALUE!</v>
      </c>
    </row>
    <row r="1335" spans="1:23">
      <c r="A1335" s="16">
        <f t="shared" si="147"/>
        <v>1335</v>
      </c>
      <c r="B1335" s="15">
        <f t="shared" si="148"/>
        <v>1302</v>
      </c>
      <c r="C1335" s="18" t="s">
        <v>4175</v>
      </c>
      <c r="D1335" s="18" t="s">
        <v>4047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3700</v>
      </c>
      <c r="L1335" s="22" t="s">
        <v>4353</v>
      </c>
      <c r="M1335" s="22" t="s">
        <v>4408</v>
      </c>
      <c r="N1335" s="22"/>
      <c r="O1335" s="22"/>
      <c r="P1335" s="248" t="s">
        <v>4180</v>
      </c>
      <c r="Q1335" s="192"/>
      <c r="R1335" s="1"/>
      <c r="S1335" s="1" t="str">
        <f t="shared" si="154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49"/>
        <v>#VALUE!</v>
      </c>
    </row>
    <row r="1336" spans="1:23">
      <c r="A1336" s="16">
        <f t="shared" si="147"/>
        <v>1336</v>
      </c>
      <c r="B1336" s="15">
        <f t="shared" si="148"/>
        <v>1303</v>
      </c>
      <c r="C1336" s="18" t="s">
        <v>4175</v>
      </c>
      <c r="D1336" s="18" t="s">
        <v>4048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3700</v>
      </c>
      <c r="L1336" s="22" t="s">
        <v>4353</v>
      </c>
      <c r="M1336" s="22" t="s">
        <v>4408</v>
      </c>
      <c r="N1336" s="22"/>
      <c r="O1336" s="22"/>
      <c r="P1336" s="248" t="s">
        <v>4181</v>
      </c>
      <c r="Q1336" s="192"/>
      <c r="R1336" s="1"/>
      <c r="S1336" s="1" t="str">
        <f t="shared" si="154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49"/>
        <v>#VALUE!</v>
      </c>
    </row>
    <row r="1337" spans="1:23">
      <c r="A1337" s="16">
        <f t="shared" si="147"/>
        <v>1337</v>
      </c>
      <c r="B1337" s="15">
        <f t="shared" si="148"/>
        <v>1304</v>
      </c>
      <c r="C1337" s="18" t="s">
        <v>4175</v>
      </c>
      <c r="D1337" s="18" t="s">
        <v>4049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3700</v>
      </c>
      <c r="L1337" s="22" t="s">
        <v>4353</v>
      </c>
      <c r="M1337" s="22" t="s">
        <v>4408</v>
      </c>
      <c r="N1337" s="22"/>
      <c r="O1337" s="22"/>
      <c r="P1337" s="248" t="s">
        <v>4182</v>
      </c>
      <c r="Q1337" s="192"/>
      <c r="R1337" s="1"/>
      <c r="S1337" s="1" t="str">
        <f t="shared" si="154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49"/>
        <v>#VALUE!</v>
      </c>
    </row>
    <row r="1338" spans="1:23">
      <c r="A1338" s="16">
        <f t="shared" si="147"/>
        <v>1338</v>
      </c>
      <c r="B1338" s="15">
        <f t="shared" si="148"/>
        <v>1305</v>
      </c>
      <c r="C1338" s="18" t="s">
        <v>4175</v>
      </c>
      <c r="D1338" s="18" t="s">
        <v>4050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3700</v>
      </c>
      <c r="L1338" s="22" t="s">
        <v>4353</v>
      </c>
      <c r="M1338" s="22" t="s">
        <v>4408</v>
      </c>
      <c r="N1338" s="22"/>
      <c r="O1338" s="22"/>
      <c r="P1338" s="248" t="s">
        <v>4183</v>
      </c>
      <c r="Q1338" s="192"/>
      <c r="R1338" s="1"/>
      <c r="S1338" s="1" t="str">
        <f t="shared" si="154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49"/>
        <v>#VALUE!</v>
      </c>
    </row>
    <row r="1339" spans="1:23">
      <c r="A1339" s="16">
        <f t="shared" si="147"/>
        <v>1339</v>
      </c>
      <c r="B1339" s="15">
        <f t="shared" si="148"/>
        <v>1306</v>
      </c>
      <c r="C1339" s="18" t="s">
        <v>4175</v>
      </c>
      <c r="D1339" s="18" t="s">
        <v>4051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3700</v>
      </c>
      <c r="L1339" s="22" t="s">
        <v>4353</v>
      </c>
      <c r="M1339" s="22" t="s">
        <v>4408</v>
      </c>
      <c r="N1339" s="22"/>
      <c r="O1339" s="22"/>
      <c r="P1339" s="248" t="s">
        <v>4184</v>
      </c>
      <c r="Q1339" s="192"/>
      <c r="R1339" s="1"/>
      <c r="S1339" s="1" t="str">
        <f t="shared" si="154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49"/>
        <v>#VALUE!</v>
      </c>
    </row>
    <row r="1340" spans="1:23">
      <c r="A1340" s="16">
        <f t="shared" si="147"/>
        <v>1340</v>
      </c>
      <c r="B1340" s="15">
        <f t="shared" si="148"/>
        <v>1307</v>
      </c>
      <c r="C1340" s="18" t="s">
        <v>4175</v>
      </c>
      <c r="D1340" s="18" t="s">
        <v>4052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3700</v>
      </c>
      <c r="L1340" s="22" t="s">
        <v>4353</v>
      </c>
      <c r="M1340" s="22" t="s">
        <v>4408</v>
      </c>
      <c r="N1340" s="22"/>
      <c r="O1340" s="22"/>
      <c r="P1340" s="248" t="s">
        <v>4185</v>
      </c>
      <c r="Q1340" s="192"/>
      <c r="R1340" s="1"/>
      <c r="S1340" s="1" t="str">
        <f t="shared" si="154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49"/>
        <v>#VALUE!</v>
      </c>
    </row>
    <row r="1341" spans="1:23">
      <c r="A1341" s="16">
        <f t="shared" si="147"/>
        <v>1341</v>
      </c>
      <c r="B1341" s="15">
        <f t="shared" si="148"/>
        <v>1308</v>
      </c>
      <c r="C1341" s="103" t="s">
        <v>4174</v>
      </c>
      <c r="D1341" s="103" t="s">
        <v>3825</v>
      </c>
      <c r="E1341" s="122" t="s">
        <v>4839</v>
      </c>
      <c r="F1341" s="122" t="s">
        <v>4839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3596</v>
      </c>
      <c r="L1341" s="107" t="s">
        <v>4353</v>
      </c>
      <c r="M1341" s="22" t="s">
        <v>4408</v>
      </c>
      <c r="N1341" s="22"/>
      <c r="O1341" s="107"/>
      <c r="P1341" s="248" t="s">
        <v>4838</v>
      </c>
      <c r="Q1341" s="192"/>
      <c r="R1341" s="1"/>
      <c r="S1341" s="1" t="str">
        <f t="shared" si="154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49"/>
        <v>#VALUE!</v>
      </c>
    </row>
    <row r="1342" spans="1:23">
      <c r="A1342" s="16">
        <f t="shared" si="147"/>
        <v>1342</v>
      </c>
      <c r="B1342" s="15">
        <f t="shared" si="148"/>
        <v>1309</v>
      </c>
      <c r="C1342" s="18" t="s">
        <v>4174</v>
      </c>
      <c r="D1342" s="18" t="s">
        <v>3755</v>
      </c>
      <c r="E1342" s="23" t="s">
        <v>4172</v>
      </c>
      <c r="F1342" s="23" t="s">
        <v>4172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3700</v>
      </c>
      <c r="L1342" s="22" t="s">
        <v>4353</v>
      </c>
      <c r="M1342" s="22" t="s">
        <v>4408</v>
      </c>
      <c r="N1342" s="22"/>
      <c r="O1342" s="22"/>
      <c r="P1342" s="248" t="s">
        <v>4173</v>
      </c>
      <c r="Q1342" s="192"/>
      <c r="R1342" s="1"/>
      <c r="S1342" s="1" t="str">
        <f t="shared" si="154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49"/>
        <v>#VALUE!</v>
      </c>
    </row>
    <row r="1343" spans="1:23">
      <c r="A1343" s="16">
        <f t="shared" ref="A1343:A1404" si="155">IF(B1343=INT(B1343),ROW(),"")</f>
        <v>1343</v>
      </c>
      <c r="B1343" s="15">
        <f t="shared" si="148"/>
        <v>1310</v>
      </c>
      <c r="C1343" s="54" t="s">
        <v>3582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3596</v>
      </c>
      <c r="L1343" s="11" t="s">
        <v>4353</v>
      </c>
      <c r="M1343" s="22" t="s">
        <v>4410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49"/>
        <v>#VALUE!</v>
      </c>
    </row>
    <row r="1344" spans="1:23">
      <c r="A1344" s="16">
        <f t="shared" si="155"/>
        <v>1344</v>
      </c>
      <c r="B1344" s="15">
        <f t="shared" si="148"/>
        <v>1311</v>
      </c>
      <c r="C1344" s="54" t="s">
        <v>3582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3596</v>
      </c>
      <c r="L1344" s="11" t="s">
        <v>4353</v>
      </c>
      <c r="M1344" s="22" t="s">
        <v>4410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49"/>
        <v>#VALUE!</v>
      </c>
    </row>
    <row r="1345" spans="1:23">
      <c r="A1345" s="16">
        <f t="shared" si="155"/>
        <v>1345</v>
      </c>
      <c r="B1345" s="15">
        <f t="shared" si="148"/>
        <v>1312</v>
      </c>
      <c r="C1345" s="54" t="s">
        <v>3582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3596</v>
      </c>
      <c r="L1345" s="11" t="s">
        <v>4353</v>
      </c>
      <c r="M1345" s="22" t="s">
        <v>4410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49"/>
        <v>#VALUE!</v>
      </c>
    </row>
    <row r="1346" spans="1:23" s="210" customFormat="1">
      <c r="A1346" s="16" t="str">
        <f t="shared" si="155"/>
        <v/>
      </c>
      <c r="B1346" s="15">
        <f t="shared" si="148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49"/>
        <v>#VALUE!</v>
      </c>
    </row>
    <row r="1347" spans="1:23" s="210" customFormat="1">
      <c r="A1347" s="16" t="str">
        <f t="shared" si="155"/>
        <v/>
      </c>
      <c r="B1347" s="15">
        <f t="shared" si="148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49"/>
        <v>#VALUE!</v>
      </c>
    </row>
    <row r="1348" spans="1:23" s="210" customFormat="1">
      <c r="A1348" s="16" t="str">
        <f t="shared" si="155"/>
        <v/>
      </c>
      <c r="B1348" s="15">
        <f t="shared" ref="B1348:B1411" si="156">IF(AND(MID(C1348,2,1)&lt;&gt;"/",MID(C1348,1,1)="/"),INT(B1347)+1,B1347+0.01)</f>
        <v>1312.03</v>
      </c>
      <c r="C1348" s="17" t="s">
        <v>2540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49"/>
        <v>#VALUE!</v>
      </c>
    </row>
    <row r="1349" spans="1:23">
      <c r="A1349" s="16">
        <f t="shared" si="155"/>
        <v>1349</v>
      </c>
      <c r="B1349" s="15">
        <f t="shared" si="156"/>
        <v>1313</v>
      </c>
      <c r="C1349" s="18" t="s">
        <v>3582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3596</v>
      </c>
      <c r="L1349" s="22" t="s">
        <v>4353</v>
      </c>
      <c r="M1349" s="22" t="s">
        <v>4410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57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58">SUBSTITUTE(IF(AND(T1349="--",FIND("STD",E1349),FIND("fn",C1349)&gt;0,FIND("ITM_",P1349),I1349="CAT_FNCT"),E1349,""),"""","")</f>
        <v>#VALUE!</v>
      </c>
    </row>
    <row r="1350" spans="1:23">
      <c r="A1350" s="16">
        <f t="shared" si="155"/>
        <v>1350</v>
      </c>
      <c r="B1350" s="15">
        <f t="shared" si="156"/>
        <v>1314</v>
      </c>
      <c r="C1350" s="18" t="s">
        <v>3582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3596</v>
      </c>
      <c r="L1350" s="22" t="s">
        <v>4353</v>
      </c>
      <c r="M1350" s="22" t="s">
        <v>4410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57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58"/>
        <v>#VALUE!</v>
      </c>
    </row>
    <row r="1351" spans="1:23">
      <c r="A1351" s="16">
        <f t="shared" si="155"/>
        <v>1351</v>
      </c>
      <c r="B1351" s="15">
        <f t="shared" si="156"/>
        <v>1315</v>
      </c>
      <c r="C1351" s="18" t="s">
        <v>3582</v>
      </c>
      <c r="D1351" s="18" t="s">
        <v>7</v>
      </c>
      <c r="E1351" s="23" t="s">
        <v>5111</v>
      </c>
      <c r="F1351" s="23" t="s">
        <v>5111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3596</v>
      </c>
      <c r="L1351" s="22" t="s">
        <v>4353</v>
      </c>
      <c r="M1351" s="22" t="s">
        <v>4410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57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58"/>
        <v>#VALUE!</v>
      </c>
    </row>
    <row r="1352" spans="1:23">
      <c r="A1352" s="16">
        <f t="shared" si="155"/>
        <v>1352</v>
      </c>
      <c r="B1352" s="15">
        <f t="shared" si="156"/>
        <v>1316</v>
      </c>
      <c r="C1352" s="18" t="s">
        <v>3582</v>
      </c>
      <c r="D1352" s="26" t="s">
        <v>2627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3596</v>
      </c>
      <c r="L1352" s="22" t="s">
        <v>4353</v>
      </c>
      <c r="M1352" s="22" t="s">
        <v>4410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57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58"/>
        <v>#VALUE!</v>
      </c>
    </row>
    <row r="1353" spans="1:23">
      <c r="A1353" s="16">
        <f t="shared" si="155"/>
        <v>1353</v>
      </c>
      <c r="B1353" s="15">
        <f t="shared" si="156"/>
        <v>1317</v>
      </c>
      <c r="C1353" s="18" t="s">
        <v>3582</v>
      </c>
      <c r="D1353" s="26" t="s">
        <v>2627</v>
      </c>
      <c r="E1353" s="42" t="s">
        <v>4473</v>
      </c>
      <c r="F1353" s="42" t="s">
        <v>4473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3596</v>
      </c>
      <c r="L1353" s="22" t="s">
        <v>4353</v>
      </c>
      <c r="M1353" s="22" t="s">
        <v>4410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57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58"/>
        <v>#VALUE!</v>
      </c>
    </row>
    <row r="1354" spans="1:23">
      <c r="A1354" s="16">
        <f t="shared" si="155"/>
        <v>1354</v>
      </c>
      <c r="B1354" s="15">
        <f t="shared" si="156"/>
        <v>1318</v>
      </c>
      <c r="C1354" s="18" t="s">
        <v>3582</v>
      </c>
      <c r="D1354" s="26" t="s">
        <v>2627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3596</v>
      </c>
      <c r="L1354" s="22" t="s">
        <v>4353</v>
      </c>
      <c r="M1354" s="22" t="s">
        <v>4410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57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58"/>
        <v>#VALUE!</v>
      </c>
    </row>
    <row r="1355" spans="1:23">
      <c r="A1355" s="16">
        <f t="shared" si="155"/>
        <v>1355</v>
      </c>
      <c r="B1355" s="15">
        <f t="shared" si="156"/>
        <v>1319</v>
      </c>
      <c r="C1355" s="18" t="s">
        <v>3582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3596</v>
      </c>
      <c r="L1355" s="22" t="s">
        <v>4353</v>
      </c>
      <c r="M1355" s="22" t="s">
        <v>4410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57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58"/>
        <v>#VALUE!</v>
      </c>
    </row>
    <row r="1356" spans="1:23">
      <c r="A1356" s="16">
        <f t="shared" si="155"/>
        <v>1356</v>
      </c>
      <c r="B1356" s="15">
        <f t="shared" si="156"/>
        <v>1320</v>
      </c>
      <c r="C1356" s="18" t="s">
        <v>3582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3596</v>
      </c>
      <c r="L1356" s="22" t="s">
        <v>4353</v>
      </c>
      <c r="M1356" s="22" t="s">
        <v>4410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57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58"/>
        <v>#VALUE!</v>
      </c>
    </row>
    <row r="1357" spans="1:23">
      <c r="A1357" s="16">
        <f t="shared" si="155"/>
        <v>1357</v>
      </c>
      <c r="B1357" s="15">
        <f t="shared" si="156"/>
        <v>1321</v>
      </c>
      <c r="C1357" s="18" t="s">
        <v>3582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3596</v>
      </c>
      <c r="L1357" s="22" t="s">
        <v>4353</v>
      </c>
      <c r="M1357" s="22" t="s">
        <v>4410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57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58"/>
        <v>#VALUE!</v>
      </c>
    </row>
    <row r="1358" spans="1:23">
      <c r="A1358" s="16">
        <f t="shared" si="155"/>
        <v>1358</v>
      </c>
      <c r="B1358" s="15">
        <f t="shared" si="156"/>
        <v>1322</v>
      </c>
      <c r="C1358" s="18" t="s">
        <v>3582</v>
      </c>
      <c r="D1358" s="26" t="s">
        <v>2627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3596</v>
      </c>
      <c r="L1358" s="22" t="s">
        <v>4353</v>
      </c>
      <c r="M1358" s="22" t="s">
        <v>4410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57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58"/>
        <v>#VALUE!</v>
      </c>
    </row>
    <row r="1359" spans="1:23">
      <c r="A1359" s="16">
        <f t="shared" si="155"/>
        <v>1359</v>
      </c>
      <c r="B1359" s="15">
        <f t="shared" si="156"/>
        <v>1323</v>
      </c>
      <c r="C1359" s="18" t="s">
        <v>3582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3596</v>
      </c>
      <c r="L1359" s="22" t="s">
        <v>4353</v>
      </c>
      <c r="M1359" s="22" t="s">
        <v>4410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57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58"/>
        <v>#VALUE!</v>
      </c>
    </row>
    <row r="1360" spans="1:23">
      <c r="A1360" s="16">
        <f t="shared" si="155"/>
        <v>1360</v>
      </c>
      <c r="B1360" s="15">
        <f t="shared" si="156"/>
        <v>1324</v>
      </c>
      <c r="C1360" s="18" t="s">
        <v>3582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3596</v>
      </c>
      <c r="L1360" s="22" t="s">
        <v>4353</v>
      </c>
      <c r="M1360" s="22" t="s">
        <v>4410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57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58"/>
        <v>#VALUE!</v>
      </c>
    </row>
    <row r="1361" spans="1:23">
      <c r="A1361" s="16">
        <f t="shared" si="155"/>
        <v>1361</v>
      </c>
      <c r="B1361" s="15">
        <f t="shared" si="156"/>
        <v>1325</v>
      </c>
      <c r="C1361" s="18" t="s">
        <v>3582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3596</v>
      </c>
      <c r="L1361" s="22" t="s">
        <v>4353</v>
      </c>
      <c r="M1361" s="22" t="s">
        <v>4410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57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58"/>
        <v>#VALUE!</v>
      </c>
    </row>
    <row r="1362" spans="1:23">
      <c r="A1362" s="16">
        <f t="shared" si="155"/>
        <v>1362</v>
      </c>
      <c r="B1362" s="15">
        <f t="shared" si="156"/>
        <v>1326</v>
      </c>
      <c r="C1362" s="18" t="s">
        <v>3582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3596</v>
      </c>
      <c r="L1362" s="22" t="s">
        <v>4353</v>
      </c>
      <c r="M1362" s="22" t="s">
        <v>4410</v>
      </c>
      <c r="N1362" s="22" t="s">
        <v>2134</v>
      </c>
      <c r="O1362" s="22"/>
      <c r="P1362" s="248" t="s">
        <v>4142</v>
      </c>
      <c r="Q1362" s="192"/>
      <c r="R1362" s="1"/>
      <c r="S1362" s="1" t="str">
        <f t="shared" si="157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58"/>
        <v>#VALUE!</v>
      </c>
    </row>
    <row r="1363" spans="1:23">
      <c r="A1363" s="16">
        <f t="shared" si="155"/>
        <v>1363</v>
      </c>
      <c r="B1363" s="15">
        <f t="shared" si="156"/>
        <v>1327</v>
      </c>
      <c r="C1363" s="18" t="s">
        <v>3582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3596</v>
      </c>
      <c r="L1363" s="22" t="s">
        <v>4353</v>
      </c>
      <c r="M1363" s="22" t="s">
        <v>4410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57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58"/>
        <v>#VALUE!</v>
      </c>
    </row>
    <row r="1364" spans="1:23">
      <c r="A1364" s="16">
        <f t="shared" si="155"/>
        <v>1364</v>
      </c>
      <c r="B1364" s="15">
        <f t="shared" si="156"/>
        <v>1328</v>
      </c>
      <c r="C1364" s="18" t="s">
        <v>3582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3596</v>
      </c>
      <c r="L1364" s="22" t="s">
        <v>4353</v>
      </c>
      <c r="M1364" s="22" t="s">
        <v>4410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57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58"/>
        <v>#VALUE!</v>
      </c>
    </row>
    <row r="1365" spans="1:23">
      <c r="A1365" s="16">
        <f t="shared" si="155"/>
        <v>1365</v>
      </c>
      <c r="B1365" s="15">
        <f t="shared" si="156"/>
        <v>1329</v>
      </c>
      <c r="C1365" s="18" t="s">
        <v>3582</v>
      </c>
      <c r="D1365" s="26" t="s">
        <v>2627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3596</v>
      </c>
      <c r="L1365" s="22" t="s">
        <v>4353</v>
      </c>
      <c r="M1365" s="22" t="s">
        <v>4410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57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58"/>
        <v>#VALUE!</v>
      </c>
    </row>
    <row r="1366" spans="1:23">
      <c r="A1366" s="16">
        <f t="shared" si="155"/>
        <v>1366</v>
      </c>
      <c r="B1366" s="15">
        <f t="shared" si="156"/>
        <v>1330</v>
      </c>
      <c r="C1366" s="18" t="s">
        <v>3582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3596</v>
      </c>
      <c r="L1366" s="22" t="s">
        <v>4353</v>
      </c>
      <c r="M1366" s="22" t="s">
        <v>4410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57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58"/>
        <v>#VALUE!</v>
      </c>
    </row>
    <row r="1367" spans="1:23">
      <c r="A1367" s="16">
        <f t="shared" si="155"/>
        <v>1367</v>
      </c>
      <c r="B1367" s="15">
        <f t="shared" si="156"/>
        <v>1331</v>
      </c>
      <c r="C1367" s="18" t="s">
        <v>3582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3596</v>
      </c>
      <c r="L1367" s="22" t="s">
        <v>4353</v>
      </c>
      <c r="M1367" s="22" t="s">
        <v>4410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57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58"/>
        <v>#VALUE!</v>
      </c>
    </row>
    <row r="1368" spans="1:23">
      <c r="A1368" s="16">
        <f t="shared" si="155"/>
        <v>1368</v>
      </c>
      <c r="B1368" s="15">
        <f t="shared" si="156"/>
        <v>1332</v>
      </c>
      <c r="C1368" s="18" t="s">
        <v>3582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3596</v>
      </c>
      <c r="L1368" s="22" t="s">
        <v>4353</v>
      </c>
      <c r="M1368" s="22" t="s">
        <v>4410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57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58"/>
        <v>#VALUE!</v>
      </c>
    </row>
    <row r="1369" spans="1:23">
      <c r="A1369" s="16">
        <f t="shared" si="155"/>
        <v>1369</v>
      </c>
      <c r="B1369" s="15">
        <f t="shared" si="156"/>
        <v>1333</v>
      </c>
      <c r="C1369" s="18" t="s">
        <v>3582</v>
      </c>
      <c r="D1369" s="18" t="s">
        <v>7</v>
      </c>
      <c r="E1369" s="42" t="s">
        <v>4471</v>
      </c>
      <c r="F1369" s="42" t="s">
        <v>4471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3596</v>
      </c>
      <c r="L1369" s="22" t="s">
        <v>4353</v>
      </c>
      <c r="M1369" s="22" t="s">
        <v>4410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57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58"/>
        <v>#VALUE!</v>
      </c>
    </row>
    <row r="1370" spans="1:23">
      <c r="A1370" s="1">
        <f t="shared" si="155"/>
        <v>1370</v>
      </c>
      <c r="B1370" s="15">
        <f t="shared" si="156"/>
        <v>1334</v>
      </c>
      <c r="C1370" s="59" t="s">
        <v>3582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3596</v>
      </c>
      <c r="L1370" t="s">
        <v>4353</v>
      </c>
      <c r="M1370" t="s">
        <v>4410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7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58"/>
        <v>#VALUE!</v>
      </c>
    </row>
    <row r="1371" spans="1:23">
      <c r="A1371" s="16">
        <f t="shared" si="155"/>
        <v>1371</v>
      </c>
      <c r="B1371" s="15">
        <f t="shared" si="156"/>
        <v>1335</v>
      </c>
      <c r="C1371" s="18" t="s">
        <v>3582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3596</v>
      </c>
      <c r="L1371" s="22" t="s">
        <v>4353</v>
      </c>
      <c r="M1371" s="22" t="s">
        <v>4410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57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58"/>
        <v>#VALUE!</v>
      </c>
    </row>
    <row r="1372" spans="1:23">
      <c r="A1372" s="16">
        <f t="shared" si="155"/>
        <v>1372</v>
      </c>
      <c r="B1372" s="15">
        <f t="shared" si="156"/>
        <v>1336</v>
      </c>
      <c r="C1372" s="18" t="s">
        <v>3582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3596</v>
      </c>
      <c r="L1372" s="22" t="s">
        <v>4353</v>
      </c>
      <c r="M1372" s="22" t="s">
        <v>4410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57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58"/>
        <v>#VALUE!</v>
      </c>
    </row>
    <row r="1373" spans="1:23">
      <c r="A1373" s="16">
        <f t="shared" si="155"/>
        <v>1373</v>
      </c>
      <c r="B1373" s="15">
        <f t="shared" si="156"/>
        <v>1337</v>
      </c>
      <c r="C1373" s="18" t="s">
        <v>3582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3596</v>
      </c>
      <c r="L1373" s="22" t="s">
        <v>4353</v>
      </c>
      <c r="M1373" s="22" t="s">
        <v>4410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57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58"/>
        <v>#VALUE!</v>
      </c>
    </row>
    <row r="1374" spans="1:23">
      <c r="A1374" s="16">
        <f t="shared" si="155"/>
        <v>1374</v>
      </c>
      <c r="B1374" s="15">
        <f t="shared" si="156"/>
        <v>1338</v>
      </c>
      <c r="C1374" s="18" t="s">
        <v>3582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3596</v>
      </c>
      <c r="L1374" s="22" t="s">
        <v>4353</v>
      </c>
      <c r="M1374" s="22" t="s">
        <v>4410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57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58"/>
        <v>#VALUE!</v>
      </c>
    </row>
    <row r="1375" spans="1:23">
      <c r="A1375" s="16">
        <f t="shared" si="155"/>
        <v>1375</v>
      </c>
      <c r="B1375" s="15">
        <f t="shared" si="156"/>
        <v>1339</v>
      </c>
      <c r="C1375" s="18" t="s">
        <v>3582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3596</v>
      </c>
      <c r="L1375" s="22" t="s">
        <v>4353</v>
      </c>
      <c r="M1375" s="22" t="s">
        <v>4410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57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58"/>
        <v>#VALUE!</v>
      </c>
    </row>
    <row r="1376" spans="1:23">
      <c r="A1376" s="16">
        <f t="shared" si="155"/>
        <v>1376</v>
      </c>
      <c r="B1376" s="15">
        <f t="shared" si="156"/>
        <v>1340</v>
      </c>
      <c r="C1376" s="18" t="s">
        <v>3582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3596</v>
      </c>
      <c r="L1376" s="22" t="s">
        <v>4353</v>
      </c>
      <c r="M1376" s="22" t="s">
        <v>4410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57"/>
        <v/>
      </c>
      <c r="T1376" s="1" t="str">
        <f>IF(ISNA(VLOOKUP(P1376,'NEW XEQM.c'!D:D,1,0)),"--",VLOOKUP(P1376,'NEW XEQM.c'!D:G,3,0))</f>
        <v>--</v>
      </c>
      <c r="U1376" s="1" t="s">
        <v>2526</v>
      </c>
      <c r="W1376" t="e">
        <f t="shared" si="158"/>
        <v>#VALUE!</v>
      </c>
    </row>
    <row r="1377" spans="1:23">
      <c r="A1377" s="16">
        <f t="shared" si="155"/>
        <v>1377</v>
      </c>
      <c r="B1377" s="15">
        <f t="shared" si="156"/>
        <v>1341</v>
      </c>
      <c r="C1377" s="18" t="s">
        <v>3582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3596</v>
      </c>
      <c r="L1377" s="22" t="s">
        <v>4353</v>
      </c>
      <c r="M1377" s="22" t="s">
        <v>4410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57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58"/>
        <v>#VALUE!</v>
      </c>
    </row>
    <row r="1378" spans="1:23">
      <c r="A1378" s="16">
        <f t="shared" si="155"/>
        <v>1378</v>
      </c>
      <c r="B1378" s="15">
        <f t="shared" si="156"/>
        <v>1342</v>
      </c>
      <c r="C1378" s="18" t="s">
        <v>3582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3596</v>
      </c>
      <c r="L1378" s="22" t="s">
        <v>4353</v>
      </c>
      <c r="M1378" s="22" t="s">
        <v>4410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57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58"/>
        <v>#VALUE!</v>
      </c>
    </row>
    <row r="1379" spans="1:23">
      <c r="A1379" s="16">
        <f t="shared" si="155"/>
        <v>1379</v>
      </c>
      <c r="B1379" s="15">
        <f t="shared" si="156"/>
        <v>1343</v>
      </c>
      <c r="C1379" s="18" t="s">
        <v>3582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3596</v>
      </c>
      <c r="L1379" s="22" t="s">
        <v>4353</v>
      </c>
      <c r="M1379" s="22" t="s">
        <v>4410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57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58"/>
        <v>#VALUE!</v>
      </c>
    </row>
    <row r="1380" spans="1:23">
      <c r="A1380" s="16">
        <f t="shared" si="155"/>
        <v>1380</v>
      </c>
      <c r="B1380" s="15">
        <f t="shared" si="156"/>
        <v>1344</v>
      </c>
      <c r="C1380" s="18" t="s">
        <v>3582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3596</v>
      </c>
      <c r="L1380" s="22" t="s">
        <v>4353</v>
      </c>
      <c r="M1380" s="22" t="s">
        <v>4410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57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58"/>
        <v>#VALUE!</v>
      </c>
    </row>
    <row r="1381" spans="1:23">
      <c r="A1381" s="16">
        <f t="shared" si="155"/>
        <v>1381</v>
      </c>
      <c r="B1381" s="15">
        <f t="shared" si="156"/>
        <v>1345</v>
      </c>
      <c r="C1381" s="18" t="s">
        <v>3582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3596</v>
      </c>
      <c r="L1381" s="22" t="s">
        <v>4353</v>
      </c>
      <c r="M1381" s="22" t="s">
        <v>4410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59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58"/>
        <v>#VALUE!</v>
      </c>
    </row>
    <row r="1382" spans="1:23">
      <c r="A1382" s="16">
        <f t="shared" si="155"/>
        <v>1382</v>
      </c>
      <c r="B1382" s="15">
        <f t="shared" si="156"/>
        <v>1346</v>
      </c>
      <c r="C1382" s="18" t="s">
        <v>3582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3596</v>
      </c>
      <c r="L1382" s="22" t="s">
        <v>4353</v>
      </c>
      <c r="M1382" s="22" t="s">
        <v>4410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59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58"/>
        <v>#VALUE!</v>
      </c>
    </row>
    <row r="1383" spans="1:23">
      <c r="A1383" s="16">
        <f t="shared" si="155"/>
        <v>1383</v>
      </c>
      <c r="B1383" s="15">
        <f t="shared" si="156"/>
        <v>1347</v>
      </c>
      <c r="C1383" s="18" t="s">
        <v>3582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3596</v>
      </c>
      <c r="L1383" s="22" t="s">
        <v>4353</v>
      </c>
      <c r="M1383" s="22" t="s">
        <v>4410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59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58"/>
        <v>#VALUE!</v>
      </c>
    </row>
    <row r="1384" spans="1:23">
      <c r="A1384" s="16">
        <f t="shared" si="155"/>
        <v>1384</v>
      </c>
      <c r="B1384" s="15">
        <f t="shared" si="156"/>
        <v>1348</v>
      </c>
      <c r="C1384" s="18" t="s">
        <v>3582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3596</v>
      </c>
      <c r="L1384" s="22" t="s">
        <v>4353</v>
      </c>
      <c r="M1384" s="22" t="s">
        <v>4410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59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58"/>
        <v>#VALUE!</v>
      </c>
    </row>
    <row r="1385" spans="1:23">
      <c r="A1385" s="16">
        <f t="shared" si="155"/>
        <v>1385</v>
      </c>
      <c r="B1385" s="15">
        <f t="shared" si="156"/>
        <v>1349</v>
      </c>
      <c r="C1385" s="18" t="s">
        <v>3582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3596</v>
      </c>
      <c r="L1385" s="22" t="s">
        <v>4353</v>
      </c>
      <c r="M1385" s="22" t="s">
        <v>4410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59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58"/>
        <v>#VALUE!</v>
      </c>
    </row>
    <row r="1386" spans="1:23">
      <c r="A1386" s="16">
        <f t="shared" si="155"/>
        <v>1386</v>
      </c>
      <c r="B1386" s="15">
        <f t="shared" si="156"/>
        <v>1350</v>
      </c>
      <c r="C1386" s="18" t="s">
        <v>3582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3596</v>
      </c>
      <c r="L1386" s="22" t="s">
        <v>4353</v>
      </c>
      <c r="M1386" s="22" t="s">
        <v>4410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59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58"/>
        <v>#VALUE!</v>
      </c>
    </row>
    <row r="1387" spans="1:23">
      <c r="A1387" s="16">
        <f t="shared" si="155"/>
        <v>1387</v>
      </c>
      <c r="B1387" s="15">
        <f t="shared" si="156"/>
        <v>1351</v>
      </c>
      <c r="C1387" s="18" t="s">
        <v>3582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3596</v>
      </c>
      <c r="L1387" s="22" t="s">
        <v>4353</v>
      </c>
      <c r="M1387" s="22" t="s">
        <v>4410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59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58"/>
        <v>#VALUE!</v>
      </c>
    </row>
    <row r="1388" spans="1:23">
      <c r="A1388" s="16">
        <f t="shared" si="155"/>
        <v>1388</v>
      </c>
      <c r="B1388" s="15">
        <f t="shared" si="156"/>
        <v>1352</v>
      </c>
      <c r="C1388" s="18" t="s">
        <v>3582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3596</v>
      </c>
      <c r="L1388" s="22" t="s">
        <v>4353</v>
      </c>
      <c r="M1388" s="22" t="s">
        <v>4410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59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58"/>
        <v>#VALUE!</v>
      </c>
    </row>
    <row r="1389" spans="1:23">
      <c r="A1389" s="16">
        <f t="shared" si="155"/>
        <v>1389</v>
      </c>
      <c r="B1389" s="15">
        <f t="shared" si="156"/>
        <v>1353</v>
      </c>
      <c r="C1389" s="18" t="s">
        <v>3582</v>
      </c>
      <c r="D1389" s="18" t="s">
        <v>7</v>
      </c>
      <c r="E1389" s="42" t="s">
        <v>5121</v>
      </c>
      <c r="F1389" s="42" t="s">
        <v>5121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3596</v>
      </c>
      <c r="L1389" s="22" t="s">
        <v>4353</v>
      </c>
      <c r="M1389" s="22" t="s">
        <v>4410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59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58"/>
        <v>#VALUE!</v>
      </c>
    </row>
    <row r="1390" spans="1:23">
      <c r="A1390" s="16">
        <f t="shared" si="155"/>
        <v>1390</v>
      </c>
      <c r="B1390" s="15">
        <f t="shared" si="156"/>
        <v>1354</v>
      </c>
      <c r="C1390" s="18" t="s">
        <v>3582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3596</v>
      </c>
      <c r="L1390" s="22" t="s">
        <v>4353</v>
      </c>
      <c r="M1390" s="22" t="s">
        <v>4410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59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58"/>
        <v>#VALUE!</v>
      </c>
    </row>
    <row r="1391" spans="1:23">
      <c r="A1391" s="16">
        <f t="shared" si="155"/>
        <v>1391</v>
      </c>
      <c r="B1391" s="15">
        <f t="shared" si="156"/>
        <v>1355</v>
      </c>
      <c r="C1391" s="18" t="s">
        <v>3582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3596</v>
      </c>
      <c r="L1391" s="22" t="s">
        <v>4353</v>
      </c>
      <c r="M1391" s="22" t="s">
        <v>4410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59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58"/>
        <v>#VALUE!</v>
      </c>
    </row>
    <row r="1392" spans="1:23">
      <c r="A1392" s="16">
        <f t="shared" si="155"/>
        <v>1392</v>
      </c>
      <c r="B1392" s="15">
        <f t="shared" si="156"/>
        <v>1356</v>
      </c>
      <c r="C1392" s="18" t="s">
        <v>3582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3596</v>
      </c>
      <c r="L1392" s="22" t="s">
        <v>4353</v>
      </c>
      <c r="M1392" s="22" t="s">
        <v>4410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59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58"/>
        <v>#VALUE!</v>
      </c>
    </row>
    <row r="1393" spans="1:23">
      <c r="A1393" s="16">
        <f t="shared" si="155"/>
        <v>1393</v>
      </c>
      <c r="B1393" s="15">
        <f t="shared" si="156"/>
        <v>1357</v>
      </c>
      <c r="C1393" s="18" t="s">
        <v>3582</v>
      </c>
      <c r="D1393" s="18" t="s">
        <v>7</v>
      </c>
      <c r="E1393" s="42" t="s">
        <v>5169</v>
      </c>
      <c r="F1393" s="42" t="s">
        <v>5169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3596</v>
      </c>
      <c r="L1393" s="22" t="s">
        <v>4353</v>
      </c>
      <c r="M1393" s="22" t="s">
        <v>4410</v>
      </c>
      <c r="N1393" s="22" t="s">
        <v>2134</v>
      </c>
      <c r="O1393" s="22"/>
      <c r="P1393" s="248" t="s">
        <v>5168</v>
      </c>
      <c r="Q1393" s="192"/>
      <c r="R1393" s="1"/>
      <c r="S1393" s="1" t="str">
        <f t="shared" si="159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58"/>
        <v>#VALUE!</v>
      </c>
    </row>
    <row r="1394" spans="1:23">
      <c r="A1394" s="16">
        <f t="shared" si="155"/>
        <v>1394</v>
      </c>
      <c r="B1394" s="15">
        <f t="shared" si="156"/>
        <v>1358</v>
      </c>
      <c r="C1394" s="18" t="s">
        <v>3582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3596</v>
      </c>
      <c r="L1394" s="22" t="s">
        <v>4353</v>
      </c>
      <c r="M1394" s="22" t="s">
        <v>4410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59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58"/>
        <v>#VALUE!</v>
      </c>
    </row>
    <row r="1395" spans="1:23">
      <c r="A1395" s="16">
        <f t="shared" ref="A1395" si="160">IF(B1395=INT(B1395),ROW(),"")</f>
        <v>1395</v>
      </c>
      <c r="B1395" s="15">
        <f t="shared" ref="B1395" si="161">IF(AND(MID(C1395,2,1)&lt;&gt;"/",MID(C1395,1,1)="/"),INT(B1394)+1,B1394+0.01)</f>
        <v>1359</v>
      </c>
      <c r="C1395" s="18" t="s">
        <v>3582</v>
      </c>
      <c r="D1395" s="18" t="s">
        <v>7</v>
      </c>
      <c r="E1395" s="42" t="s">
        <v>6037</v>
      </c>
      <c r="F1395" s="42" t="s">
        <v>6037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3596</v>
      </c>
      <c r="L1395" s="22" t="s">
        <v>4353</v>
      </c>
      <c r="M1395" s="22" t="s">
        <v>4410</v>
      </c>
      <c r="N1395" s="22" t="s">
        <v>2134</v>
      </c>
      <c r="O1395" s="22"/>
      <c r="P1395" s="248" t="s">
        <v>6038</v>
      </c>
      <c r="Q1395" s="192"/>
      <c r="R1395" s="1"/>
      <c r="S1395" s="1" t="str">
        <f t="shared" ref="S1395" si="162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63">SUBSTITUTE(IF(AND(T1395="--",FIND("STD",E1395),FIND("fn",C1395)&gt;0,FIND("ITM_",P1395),I1395="CAT_FNCT"),E1395,""),"""","")</f>
        <v>#VALUE!</v>
      </c>
    </row>
    <row r="1396" spans="1:23">
      <c r="A1396" s="16">
        <f t="shared" si="155"/>
        <v>1396</v>
      </c>
      <c r="B1396" s="15">
        <f t="shared" si="156"/>
        <v>1360</v>
      </c>
      <c r="C1396" s="18" t="s">
        <v>3582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3596</v>
      </c>
      <c r="L1396" s="22" t="s">
        <v>4353</v>
      </c>
      <c r="M1396" s="22" t="s">
        <v>4410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59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58"/>
        <v>#VALUE!</v>
      </c>
    </row>
    <row r="1397" spans="1:23">
      <c r="A1397" s="16">
        <f t="shared" si="155"/>
        <v>1397</v>
      </c>
      <c r="B1397" s="15">
        <f t="shared" si="156"/>
        <v>1361</v>
      </c>
      <c r="C1397" s="18" t="s">
        <v>3582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3596</v>
      </c>
      <c r="L1397" s="22" t="s">
        <v>4353</v>
      </c>
      <c r="M1397" s="22" t="s">
        <v>4410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59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58"/>
        <v>#VALUE!</v>
      </c>
    </row>
    <row r="1398" spans="1:23">
      <c r="A1398" s="16">
        <f t="shared" si="155"/>
        <v>1398</v>
      </c>
      <c r="B1398" s="15">
        <f t="shared" si="156"/>
        <v>1362</v>
      </c>
      <c r="C1398" s="18" t="s">
        <v>3582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3596</v>
      </c>
      <c r="L1398" s="22" t="s">
        <v>4353</v>
      </c>
      <c r="M1398" s="22" t="s">
        <v>4410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59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58"/>
        <v>#VALUE!</v>
      </c>
    </row>
    <row r="1399" spans="1:23">
      <c r="A1399" s="16">
        <f t="shared" si="155"/>
        <v>1399</v>
      </c>
      <c r="B1399" s="15">
        <f t="shared" si="156"/>
        <v>1363</v>
      </c>
      <c r="C1399" s="18" t="s">
        <v>3582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3596</v>
      </c>
      <c r="L1399" s="22" t="s">
        <v>4353</v>
      </c>
      <c r="M1399" s="22" t="s">
        <v>4410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59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58"/>
        <v>#VALUE!</v>
      </c>
    </row>
    <row r="1400" spans="1:23">
      <c r="A1400" s="16">
        <f t="shared" si="155"/>
        <v>1400</v>
      </c>
      <c r="B1400" s="15">
        <f t="shared" si="156"/>
        <v>1364</v>
      </c>
      <c r="C1400" s="18" t="s">
        <v>3582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3596</v>
      </c>
      <c r="L1400" s="22" t="s">
        <v>4353</v>
      </c>
      <c r="M1400" s="22" t="s">
        <v>4410</v>
      </c>
      <c r="N1400" s="22" t="s">
        <v>2134</v>
      </c>
      <c r="O1400" s="22"/>
      <c r="P1400" s="248" t="s">
        <v>3217</v>
      </c>
      <c r="Q1400" s="192"/>
      <c r="R1400" s="1"/>
      <c r="S1400" s="1" t="str">
        <f t="shared" si="159"/>
        <v/>
      </c>
      <c r="T1400" s="1" t="str">
        <f>IF(ISNA(VLOOKUP(P1400,'NEW XEQM.c'!D:D,1,0)),"--",VLOOKUP(P1400,'NEW XEQM.c'!D:G,3,0))</f>
        <v>--</v>
      </c>
      <c r="U1400" s="1"/>
      <c r="W1400" t="e">
        <f t="shared" si="158"/>
        <v>#VALUE!</v>
      </c>
    </row>
    <row r="1401" spans="1:23">
      <c r="A1401" s="16">
        <f t="shared" si="155"/>
        <v>1401</v>
      </c>
      <c r="B1401" s="15">
        <f t="shared" si="156"/>
        <v>1365</v>
      </c>
      <c r="C1401" s="18" t="s">
        <v>3582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3596</v>
      </c>
      <c r="L1401" s="22" t="s">
        <v>4353</v>
      </c>
      <c r="M1401" s="22" t="s">
        <v>4410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59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58"/>
        <v>#VALUE!</v>
      </c>
    </row>
    <row r="1402" spans="1:23">
      <c r="A1402" s="16">
        <f t="shared" si="155"/>
        <v>1402</v>
      </c>
      <c r="B1402" s="15">
        <f t="shared" si="156"/>
        <v>1366</v>
      </c>
      <c r="C1402" s="18" t="s">
        <v>3582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3596</v>
      </c>
      <c r="L1402" s="22" t="s">
        <v>4353</v>
      </c>
      <c r="M1402" s="22" t="s">
        <v>4410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59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58"/>
        <v>#VALUE!</v>
      </c>
    </row>
    <row r="1403" spans="1:23">
      <c r="A1403" s="16">
        <f t="shared" si="155"/>
        <v>1403</v>
      </c>
      <c r="B1403" s="15">
        <f t="shared" si="156"/>
        <v>1367</v>
      </c>
      <c r="C1403" s="18" t="s">
        <v>3582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3596</v>
      </c>
      <c r="L1403" s="22" t="s">
        <v>4353</v>
      </c>
      <c r="M1403" s="22" t="s">
        <v>4410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59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58"/>
        <v>#VALUE!</v>
      </c>
    </row>
    <row r="1404" spans="1:23">
      <c r="A1404" s="16">
        <f t="shared" si="155"/>
        <v>1404</v>
      </c>
      <c r="B1404" s="15">
        <f t="shared" si="156"/>
        <v>1368</v>
      </c>
      <c r="C1404" s="18" t="s">
        <v>3582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3596</v>
      </c>
      <c r="L1404" s="22" t="s">
        <v>4353</v>
      </c>
      <c r="M1404" s="22" t="s">
        <v>4410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59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58"/>
        <v>#VALUE!</v>
      </c>
    </row>
    <row r="1405" spans="1:23">
      <c r="A1405" s="16">
        <f t="shared" ref="A1405:A1468" si="164">IF(B1405=INT(B1405),ROW(),"")</f>
        <v>1405</v>
      </c>
      <c r="B1405" s="15">
        <f t="shared" si="156"/>
        <v>1369</v>
      </c>
      <c r="C1405" s="18" t="s">
        <v>3582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3596</v>
      </c>
      <c r="L1405" s="22" t="s">
        <v>4353</v>
      </c>
      <c r="M1405" s="22" t="s">
        <v>4410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59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58"/>
        <v>#VALUE!</v>
      </c>
    </row>
    <row r="1406" spans="1:23">
      <c r="A1406" s="16">
        <f t="shared" si="164"/>
        <v>1406</v>
      </c>
      <c r="B1406" s="15">
        <f t="shared" si="156"/>
        <v>1370</v>
      </c>
      <c r="C1406" s="18" t="s">
        <v>3582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3596</v>
      </c>
      <c r="L1406" s="22" t="s">
        <v>4353</v>
      </c>
      <c r="M1406" s="22" t="s">
        <v>4410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59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58"/>
        <v>#VALUE!</v>
      </c>
    </row>
    <row r="1407" spans="1:23">
      <c r="A1407" s="16">
        <f t="shared" si="164"/>
        <v>1407</v>
      </c>
      <c r="B1407" s="15">
        <f t="shared" si="156"/>
        <v>1371</v>
      </c>
      <c r="C1407" s="18" t="s">
        <v>3582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3596</v>
      </c>
      <c r="L1407" s="22" t="s">
        <v>4353</v>
      </c>
      <c r="M1407" s="22" t="s">
        <v>4410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59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58"/>
        <v>#VALUE!</v>
      </c>
    </row>
    <row r="1408" spans="1:23">
      <c r="A1408" s="16">
        <f t="shared" si="164"/>
        <v>1408</v>
      </c>
      <c r="B1408" s="15">
        <f t="shared" si="156"/>
        <v>1372</v>
      </c>
      <c r="C1408" s="18" t="s">
        <v>3582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3596</v>
      </c>
      <c r="L1408" s="22" t="s">
        <v>4353</v>
      </c>
      <c r="M1408" s="22" t="s">
        <v>4410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59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58"/>
        <v>#VALUE!</v>
      </c>
    </row>
    <row r="1409" spans="1:23">
      <c r="A1409" s="16">
        <f t="shared" si="164"/>
        <v>1409</v>
      </c>
      <c r="B1409" s="15">
        <f t="shared" si="156"/>
        <v>1373</v>
      </c>
      <c r="C1409" s="18" t="s">
        <v>3582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3596</v>
      </c>
      <c r="L1409" s="22" t="s">
        <v>4353</v>
      </c>
      <c r="M1409" s="22" t="s">
        <v>4410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59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58"/>
        <v>#VALUE!</v>
      </c>
    </row>
    <row r="1410" spans="1:23">
      <c r="A1410" s="16">
        <f t="shared" si="164"/>
        <v>1410</v>
      </c>
      <c r="B1410" s="15">
        <f t="shared" si="156"/>
        <v>1374</v>
      </c>
      <c r="C1410" s="18" t="s">
        <v>3582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3596</v>
      </c>
      <c r="L1410" s="22" t="s">
        <v>4353</v>
      </c>
      <c r="M1410" s="22" t="s">
        <v>4410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59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58"/>
        <v>#VALUE!</v>
      </c>
    </row>
    <row r="1411" spans="1:23">
      <c r="A1411" s="16">
        <f t="shared" si="164"/>
        <v>1411</v>
      </c>
      <c r="B1411" s="15">
        <f t="shared" si="156"/>
        <v>1375</v>
      </c>
      <c r="C1411" s="18" t="s">
        <v>3582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3596</v>
      </c>
      <c r="L1411" s="22" t="s">
        <v>4353</v>
      </c>
      <c r="M1411" s="22" t="s">
        <v>4410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59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58"/>
        <v>#VALUE!</v>
      </c>
    </row>
    <row r="1412" spans="1:23">
      <c r="A1412" s="16">
        <f t="shared" si="164"/>
        <v>1412</v>
      </c>
      <c r="B1412" s="15">
        <f t="shared" ref="B1412:B1475" si="165">IF(AND(MID(C1412,2,1)&lt;&gt;"/",MID(C1412,1,1)="/"),INT(B1411)+1,B1411+0.01)</f>
        <v>1376</v>
      </c>
      <c r="C1412" s="18" t="s">
        <v>3582</v>
      </c>
      <c r="D1412" s="18" t="s">
        <v>7</v>
      </c>
      <c r="E1412" s="23" t="s">
        <v>5127</v>
      </c>
      <c r="F1412" s="23" t="s">
        <v>5127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3596</v>
      </c>
      <c r="L1412" s="22" t="s">
        <v>4353</v>
      </c>
      <c r="M1412" s="22" t="s">
        <v>4410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59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58"/>
        <v>#VALUE!</v>
      </c>
    </row>
    <row r="1413" spans="1:23">
      <c r="A1413" s="16">
        <f t="shared" si="164"/>
        <v>1413</v>
      </c>
      <c r="B1413" s="15">
        <f t="shared" si="165"/>
        <v>1377</v>
      </c>
      <c r="C1413" s="18" t="s">
        <v>3582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3596</v>
      </c>
      <c r="L1413" s="22" t="s">
        <v>4353</v>
      </c>
      <c r="M1413" s="22" t="s">
        <v>4410</v>
      </c>
      <c r="N1413" s="22" t="s">
        <v>2134</v>
      </c>
      <c r="O1413" s="22" t="s">
        <v>3014</v>
      </c>
      <c r="P1413" s="248" t="s">
        <v>1935</v>
      </c>
      <c r="Q1413" s="192"/>
      <c r="R1413" s="1"/>
      <c r="S1413" s="1" t="str">
        <f t="shared" ref="S1413:S1439" si="166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67">SUBSTITUTE(IF(AND(T1413="--",FIND("STD",E1413),FIND("fn",C1413)&gt;0,FIND("ITM_",P1413),I1413="CAT_FNCT"),E1413,""),"""","")</f>
        <v>#VALUE!</v>
      </c>
    </row>
    <row r="1414" spans="1:23">
      <c r="A1414" s="16">
        <f t="shared" si="164"/>
        <v>1414</v>
      </c>
      <c r="B1414" s="15">
        <f t="shared" si="165"/>
        <v>1378</v>
      </c>
      <c r="C1414" s="18" t="s">
        <v>3582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3596</v>
      </c>
      <c r="L1414" s="22" t="s">
        <v>4353</v>
      </c>
      <c r="M1414" s="22" t="s">
        <v>4410</v>
      </c>
      <c r="N1414" s="22" t="s">
        <v>2134</v>
      </c>
      <c r="O1414" s="22" t="s">
        <v>3015</v>
      </c>
      <c r="P1414" s="248" t="s">
        <v>1936</v>
      </c>
      <c r="Q1414" s="192"/>
      <c r="R1414" s="1"/>
      <c r="S1414" s="1" t="str">
        <f t="shared" si="166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67"/>
        <v>#VALUE!</v>
      </c>
    </row>
    <row r="1415" spans="1:23">
      <c r="A1415" s="16">
        <f t="shared" si="164"/>
        <v>1415</v>
      </c>
      <c r="B1415" s="15">
        <f t="shared" si="165"/>
        <v>1379</v>
      </c>
      <c r="C1415" s="18" t="s">
        <v>3582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3596</v>
      </c>
      <c r="L1415" s="22" t="s">
        <v>4353</v>
      </c>
      <c r="M1415" s="22" t="s">
        <v>4410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66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67"/>
        <v>#VALUE!</v>
      </c>
    </row>
    <row r="1416" spans="1:23">
      <c r="A1416" s="16">
        <f t="shared" si="164"/>
        <v>1416</v>
      </c>
      <c r="B1416" s="15">
        <f t="shared" si="165"/>
        <v>1380</v>
      </c>
      <c r="C1416" s="18" t="s">
        <v>3582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3596</v>
      </c>
      <c r="L1416" s="22" t="s">
        <v>4353</v>
      </c>
      <c r="M1416" s="22" t="s">
        <v>4410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66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67"/>
        <v>#VALUE!</v>
      </c>
    </row>
    <row r="1417" spans="1:23">
      <c r="A1417" s="16">
        <f t="shared" si="164"/>
        <v>1417</v>
      </c>
      <c r="B1417" s="15">
        <f t="shared" si="165"/>
        <v>1381</v>
      </c>
      <c r="C1417" s="18" t="s">
        <v>4458</v>
      </c>
      <c r="D1417" s="18" t="s">
        <v>2626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3596</v>
      </c>
      <c r="L1417" s="22" t="s">
        <v>4353</v>
      </c>
      <c r="M1417" s="22" t="s">
        <v>4410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66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67"/>
        <v>#VALUE!</v>
      </c>
    </row>
    <row r="1418" spans="1:23">
      <c r="A1418" s="16">
        <f t="shared" si="164"/>
        <v>1418</v>
      </c>
      <c r="B1418" s="15">
        <f t="shared" si="165"/>
        <v>1382</v>
      </c>
      <c r="C1418" s="18" t="s">
        <v>3582</v>
      </c>
      <c r="D1418" s="18" t="s">
        <v>7</v>
      </c>
      <c r="E1418" s="23" t="s">
        <v>5146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3596</v>
      </c>
      <c r="L1418" s="22" t="s">
        <v>4353</v>
      </c>
      <c r="M1418" s="22" t="s">
        <v>4410</v>
      </c>
      <c r="N1418" s="22" t="s">
        <v>2134</v>
      </c>
      <c r="O1418" s="18" t="s">
        <v>438</v>
      </c>
      <c r="P1418" s="248" t="s">
        <v>5128</v>
      </c>
      <c r="Q1418" s="192"/>
      <c r="R1418" s="1"/>
      <c r="S1418" s="1" t="str">
        <f t="shared" si="166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67"/>
        <v>#VALUE!</v>
      </c>
    </row>
    <row r="1419" spans="1:23">
      <c r="A1419" s="16">
        <f t="shared" si="164"/>
        <v>1419</v>
      </c>
      <c r="B1419" s="15">
        <f t="shared" si="165"/>
        <v>1383</v>
      </c>
      <c r="C1419" s="18" t="s">
        <v>3582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3596</v>
      </c>
      <c r="L1419" s="22" t="s">
        <v>4353</v>
      </c>
      <c r="M1419" s="22" t="s">
        <v>4410</v>
      </c>
      <c r="N1419" s="22" t="s">
        <v>2134</v>
      </c>
      <c r="O1419" s="18" t="s">
        <v>3016</v>
      </c>
      <c r="P1419" s="248" t="s">
        <v>2033</v>
      </c>
      <c r="Q1419" s="192"/>
      <c r="R1419" s="1"/>
      <c r="S1419" s="1" t="str">
        <f t="shared" si="166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67"/>
        <v>#VALUE!</v>
      </c>
    </row>
    <row r="1420" spans="1:23">
      <c r="A1420" s="16">
        <f t="shared" si="164"/>
        <v>1420</v>
      </c>
      <c r="B1420" s="15">
        <f t="shared" si="165"/>
        <v>1384</v>
      </c>
      <c r="C1420" s="18" t="s">
        <v>3582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3596</v>
      </c>
      <c r="L1420" s="22" t="s">
        <v>4353</v>
      </c>
      <c r="M1420" s="22" t="s">
        <v>4410</v>
      </c>
      <c r="N1420" s="22" t="s">
        <v>2134</v>
      </c>
      <c r="O1420" s="18" t="s">
        <v>3017</v>
      </c>
      <c r="P1420" s="248" t="s">
        <v>2034</v>
      </c>
      <c r="Q1420" s="192"/>
      <c r="R1420" s="1"/>
      <c r="S1420" s="1" t="str">
        <f t="shared" si="166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67"/>
        <v>#VALUE!</v>
      </c>
    </row>
    <row r="1421" spans="1:23">
      <c r="A1421" s="16">
        <f t="shared" si="164"/>
        <v>1421</v>
      </c>
      <c r="B1421" s="15">
        <f t="shared" si="165"/>
        <v>1385</v>
      </c>
      <c r="C1421" s="18" t="s">
        <v>3582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3596</v>
      </c>
      <c r="L1421" s="22" t="s">
        <v>4353</v>
      </c>
      <c r="M1421" s="22" t="s">
        <v>4410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66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67"/>
        <v>#VALUE!</v>
      </c>
    </row>
    <row r="1422" spans="1:23">
      <c r="A1422" s="16">
        <f t="shared" si="164"/>
        <v>1422</v>
      </c>
      <c r="B1422" s="15">
        <f t="shared" si="165"/>
        <v>1386</v>
      </c>
      <c r="C1422" s="18" t="s">
        <v>3582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3596</v>
      </c>
      <c r="L1422" s="22" t="s">
        <v>4353</v>
      </c>
      <c r="M1422" s="22" t="s">
        <v>4410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66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67"/>
        <v>#VALUE!</v>
      </c>
    </row>
    <row r="1423" spans="1:23">
      <c r="A1423" s="16">
        <f t="shared" si="164"/>
        <v>1423</v>
      </c>
      <c r="B1423" s="15">
        <f t="shared" si="165"/>
        <v>1387</v>
      </c>
      <c r="C1423" s="18" t="s">
        <v>3582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3596</v>
      </c>
      <c r="L1423" s="22" t="s">
        <v>4353</v>
      </c>
      <c r="M1423" s="22" t="s">
        <v>4410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66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67"/>
        <v>#VALUE!</v>
      </c>
    </row>
    <row r="1424" spans="1:23">
      <c r="A1424" s="16">
        <f t="shared" si="164"/>
        <v>1424</v>
      </c>
      <c r="B1424" s="15">
        <f t="shared" si="165"/>
        <v>1388</v>
      </c>
      <c r="C1424" s="18" t="s">
        <v>3582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3596</v>
      </c>
      <c r="L1424" s="22" t="s">
        <v>4353</v>
      </c>
      <c r="M1424" s="22" t="s">
        <v>4410</v>
      </c>
      <c r="N1424" s="22" t="s">
        <v>2134</v>
      </c>
      <c r="O1424" s="22"/>
      <c r="P1424" s="248" t="s">
        <v>5129</v>
      </c>
      <c r="Q1424" s="192"/>
      <c r="R1424" s="1"/>
      <c r="S1424" s="1" t="str">
        <f t="shared" si="166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67"/>
        <v>#VALUE!</v>
      </c>
    </row>
    <row r="1425" spans="1:23">
      <c r="A1425" s="16">
        <f t="shared" si="164"/>
        <v>1425</v>
      </c>
      <c r="B1425" s="15">
        <f t="shared" si="165"/>
        <v>1389</v>
      </c>
      <c r="C1425" s="18" t="s">
        <v>3582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3596</v>
      </c>
      <c r="L1425" s="22" t="s">
        <v>4353</v>
      </c>
      <c r="M1425" s="22" t="s">
        <v>4410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66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67"/>
        <v>#VALUE!</v>
      </c>
    </row>
    <row r="1426" spans="1:23">
      <c r="A1426" s="16">
        <f t="shared" si="164"/>
        <v>1426</v>
      </c>
      <c r="B1426" s="15">
        <f t="shared" si="165"/>
        <v>1390</v>
      </c>
      <c r="C1426" s="18" t="s">
        <v>3582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3596</v>
      </c>
      <c r="L1426" s="22" t="s">
        <v>4353</v>
      </c>
      <c r="M1426" s="22" t="s">
        <v>4410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66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67"/>
        <v>#VALUE!</v>
      </c>
    </row>
    <row r="1427" spans="1:23">
      <c r="A1427" s="16">
        <f t="shared" si="164"/>
        <v>1427</v>
      </c>
      <c r="B1427" s="15">
        <f t="shared" si="165"/>
        <v>1391</v>
      </c>
      <c r="C1427" s="18" t="s">
        <v>3582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3596</v>
      </c>
      <c r="L1427" s="22" t="s">
        <v>4353</v>
      </c>
      <c r="M1427" s="22" t="s">
        <v>4410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66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67"/>
        <v>#VALUE!</v>
      </c>
    </row>
    <row r="1428" spans="1:23">
      <c r="A1428" s="16">
        <f t="shared" si="164"/>
        <v>1428</v>
      </c>
      <c r="B1428" s="15">
        <f t="shared" si="165"/>
        <v>1392</v>
      </c>
      <c r="C1428" s="18" t="s">
        <v>3582</v>
      </c>
      <c r="D1428" s="18" t="s">
        <v>7</v>
      </c>
      <c r="E1428" s="73" t="s">
        <v>3018</v>
      </c>
      <c r="F1428" s="73" t="s">
        <v>3018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3596</v>
      </c>
      <c r="L1428" s="22" t="s">
        <v>4353</v>
      </c>
      <c r="M1428" s="22" t="s">
        <v>4410</v>
      </c>
      <c r="N1428" s="22" t="s">
        <v>2134</v>
      </c>
      <c r="O1428" s="22"/>
      <c r="P1428" s="248" t="s">
        <v>3218</v>
      </c>
      <c r="Q1428" s="192"/>
      <c r="R1428" s="1"/>
      <c r="S1428" s="1" t="str">
        <f t="shared" si="166"/>
        <v/>
      </c>
      <c r="T1428" s="1" t="str">
        <f>IF(ISNA(VLOOKUP(P1428,'NEW XEQM.c'!D:D,1,0)),"--",VLOOKUP(P1428,'NEW XEQM.c'!D:G,3,0))</f>
        <v>--</v>
      </c>
      <c r="U1428" s="1"/>
      <c r="W1428" t="e">
        <f t="shared" si="167"/>
        <v>#VALUE!</v>
      </c>
    </row>
    <row r="1429" spans="1:23">
      <c r="A1429" s="16">
        <f t="shared" si="164"/>
        <v>1429</v>
      </c>
      <c r="B1429" s="15">
        <f t="shared" si="165"/>
        <v>1393</v>
      </c>
      <c r="C1429" s="18" t="s">
        <v>3582</v>
      </c>
      <c r="D1429" s="18" t="s">
        <v>7</v>
      </c>
      <c r="E1429" s="73" t="s">
        <v>499</v>
      </c>
      <c r="F1429" s="73" t="s">
        <v>3019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3596</v>
      </c>
      <c r="L1429" s="22" t="s">
        <v>4353</v>
      </c>
      <c r="M1429" s="22" t="s">
        <v>4410</v>
      </c>
      <c r="N1429" s="22" t="s">
        <v>2134</v>
      </c>
      <c r="O1429" s="22"/>
      <c r="P1429" s="248" t="s">
        <v>3219</v>
      </c>
      <c r="Q1429" s="192"/>
      <c r="R1429" s="1"/>
      <c r="S1429" s="1" t="str">
        <f t="shared" si="166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7"/>
        <v>#VALUE!</v>
      </c>
    </row>
    <row r="1430" spans="1:23">
      <c r="A1430" s="16">
        <f t="shared" si="164"/>
        <v>1430</v>
      </c>
      <c r="B1430" s="15">
        <f t="shared" si="165"/>
        <v>1394</v>
      </c>
      <c r="C1430" s="18" t="s">
        <v>3400</v>
      </c>
      <c r="D1430" s="18" t="s">
        <v>7</v>
      </c>
      <c r="E1430" s="73" t="s">
        <v>499</v>
      </c>
      <c r="F1430" s="73" t="s">
        <v>3020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3596</v>
      </c>
      <c r="L1430" s="22" t="s">
        <v>4353</v>
      </c>
      <c r="M1430" s="22" t="s">
        <v>4410</v>
      </c>
      <c r="N1430" s="22" t="s">
        <v>2134</v>
      </c>
      <c r="O1430" s="22"/>
      <c r="P1430" s="248" t="s">
        <v>3220</v>
      </c>
      <c r="Q1430" s="192"/>
      <c r="R1430" s="1"/>
      <c r="S1430" s="1" t="str">
        <f t="shared" si="166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7"/>
        <v>#VALUE!</v>
      </c>
    </row>
    <row r="1431" spans="1:23">
      <c r="A1431" s="16">
        <f t="shared" si="164"/>
        <v>1431</v>
      </c>
      <c r="B1431" s="15">
        <f t="shared" si="165"/>
        <v>1395</v>
      </c>
      <c r="C1431" s="20" t="s">
        <v>3582</v>
      </c>
      <c r="D1431" s="20" t="s">
        <v>7</v>
      </c>
      <c r="E1431" s="43" t="s">
        <v>4015</v>
      </c>
      <c r="F1431" s="43" t="s">
        <v>4015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3596</v>
      </c>
      <c r="L1431" s="22" t="s">
        <v>4353</v>
      </c>
      <c r="M1431" s="22" t="s">
        <v>4410</v>
      </c>
      <c r="N1431" s="22" t="s">
        <v>2134</v>
      </c>
      <c r="O1431" s="22"/>
      <c r="P1431" s="248" t="s">
        <v>4014</v>
      </c>
      <c r="Q1431" s="192"/>
      <c r="R1431" s="1"/>
      <c r="S1431" s="1" t="str">
        <f t="shared" si="166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67"/>
        <v>#VALUE!</v>
      </c>
    </row>
    <row r="1432" spans="1:23">
      <c r="A1432" s="16">
        <f t="shared" si="164"/>
        <v>1432</v>
      </c>
      <c r="B1432" s="15">
        <f t="shared" si="165"/>
        <v>1396</v>
      </c>
      <c r="C1432" s="103" t="s">
        <v>3582</v>
      </c>
      <c r="D1432" s="103" t="s">
        <v>7</v>
      </c>
      <c r="E1432" s="109" t="s">
        <v>4030</v>
      </c>
      <c r="F1432" s="109" t="s">
        <v>4030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3596</v>
      </c>
      <c r="L1432" s="107" t="s">
        <v>4353</v>
      </c>
      <c r="M1432" s="22" t="s">
        <v>4410</v>
      </c>
      <c r="N1432" s="22" t="s">
        <v>2134</v>
      </c>
      <c r="O1432" s="107"/>
      <c r="P1432" s="248" t="s">
        <v>4032</v>
      </c>
      <c r="Q1432" s="192"/>
      <c r="R1432" s="1"/>
      <c r="S1432" s="1" t="str">
        <f t="shared" si="166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67"/>
        <v>#VALUE!</v>
      </c>
    </row>
    <row r="1433" spans="1:23">
      <c r="A1433" s="16">
        <f t="shared" si="164"/>
        <v>1433</v>
      </c>
      <c r="B1433" s="15">
        <f t="shared" si="165"/>
        <v>1397</v>
      </c>
      <c r="C1433" s="18" t="s">
        <v>3582</v>
      </c>
      <c r="D1433" s="18" t="s">
        <v>7</v>
      </c>
      <c r="E1433" s="21" t="s">
        <v>4186</v>
      </c>
      <c r="F1433" s="21" t="s">
        <v>4187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3596</v>
      </c>
      <c r="L1433" s="22" t="s">
        <v>4353</v>
      </c>
      <c r="M1433" s="22" t="s">
        <v>4410</v>
      </c>
      <c r="N1433" s="22" t="s">
        <v>2134</v>
      </c>
      <c r="O1433" s="22"/>
      <c r="P1433" s="248" t="s">
        <v>4213</v>
      </c>
      <c r="Q1433" s="192"/>
      <c r="R1433" s="1"/>
      <c r="S1433" s="1" t="str">
        <f t="shared" si="166"/>
        <v/>
      </c>
      <c r="T1433" s="1" t="str">
        <f>IF(ISNA(VLOOKUP(P1433,'NEW XEQM.c'!D:D,1,0)),"--",VLOOKUP(P1433,'NEW XEQM.c'!D:G,3,0))</f>
        <v>--</v>
      </c>
      <c r="U1433" s="1"/>
      <c r="W1433" t="e">
        <f t="shared" si="167"/>
        <v>#VALUE!</v>
      </c>
    </row>
    <row r="1434" spans="1:23">
      <c r="A1434" s="16">
        <f t="shared" si="164"/>
        <v>1434</v>
      </c>
      <c r="B1434" s="15">
        <f t="shared" si="165"/>
        <v>1398</v>
      </c>
      <c r="C1434" s="18" t="s">
        <v>3582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3596</v>
      </c>
      <c r="L1434" s="22" t="s">
        <v>4353</v>
      </c>
      <c r="M1434" s="22" t="s">
        <v>4410</v>
      </c>
      <c r="N1434" s="22" t="s">
        <v>2134</v>
      </c>
      <c r="O1434" s="22" t="s">
        <v>4340</v>
      </c>
      <c r="P1434" s="248" t="s">
        <v>4307</v>
      </c>
      <c r="Q1434" s="192"/>
      <c r="R1434" s="1"/>
      <c r="S1434" s="1" t="str">
        <f t="shared" si="166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67"/>
        <v>#VALUE!</v>
      </c>
    </row>
    <row r="1435" spans="1:23">
      <c r="A1435" s="16">
        <f t="shared" si="164"/>
        <v>1435</v>
      </c>
      <c r="B1435" s="15">
        <f t="shared" si="165"/>
        <v>1399</v>
      </c>
      <c r="C1435" s="18" t="s">
        <v>3582</v>
      </c>
      <c r="D1435" s="18" t="s">
        <v>7</v>
      </c>
      <c r="E1435" s="21" t="s">
        <v>4312</v>
      </c>
      <c r="F1435" s="21" t="s">
        <v>4312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3596</v>
      </c>
      <c r="L1435" s="22" t="s">
        <v>4353</v>
      </c>
      <c r="M1435" s="22" t="s">
        <v>4410</v>
      </c>
      <c r="N1435" s="22" t="s">
        <v>2134</v>
      </c>
      <c r="O1435" s="22"/>
      <c r="P1435" s="248" t="s">
        <v>4321</v>
      </c>
      <c r="Q1435" s="192"/>
      <c r="R1435" s="1"/>
      <c r="S1435" s="1" t="str">
        <f t="shared" si="166"/>
        <v/>
      </c>
      <c r="T1435" s="1" t="str">
        <f>IF(ISNA(VLOOKUP(P1435,'NEW XEQM.c'!D:D,1,0)),"--",VLOOKUP(P1435,'NEW XEQM.c'!D:G,3,0))</f>
        <v>--</v>
      </c>
      <c r="U1435" s="1"/>
      <c r="W1435" t="e">
        <f t="shared" si="167"/>
        <v>#VALUE!</v>
      </c>
    </row>
    <row r="1436" spans="1:23">
      <c r="A1436" s="16">
        <f t="shared" si="164"/>
        <v>1436</v>
      </c>
      <c r="B1436" s="15">
        <f t="shared" si="165"/>
        <v>1400</v>
      </c>
      <c r="C1436" s="18" t="s">
        <v>3582</v>
      </c>
      <c r="D1436" s="18" t="s">
        <v>7</v>
      </c>
      <c r="E1436" s="192" t="s">
        <v>4474</v>
      </c>
      <c r="F1436" s="192" t="s">
        <v>4474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3596</v>
      </c>
      <c r="L1436" s="22" t="s">
        <v>4353</v>
      </c>
      <c r="M1436" s="22" t="s">
        <v>4410</v>
      </c>
      <c r="N1436" s="22" t="s">
        <v>2134</v>
      </c>
      <c r="O1436" s="22"/>
      <c r="P1436" s="248" t="s">
        <v>4366</v>
      </c>
      <c r="Q1436" s="192"/>
      <c r="R1436" s="1"/>
      <c r="S1436" s="1" t="str">
        <f t="shared" si="166"/>
        <v/>
      </c>
      <c r="T1436" s="1" t="str">
        <f>IF(ISNA(VLOOKUP(P1436,'NEW XEQM.c'!D:D,1,0)),"--",VLOOKUP(P1436,'NEW XEQM.c'!D:G,3,0))</f>
        <v>--</v>
      </c>
      <c r="U1436" s="1"/>
      <c r="W1436" t="e">
        <f t="shared" si="167"/>
        <v>#VALUE!</v>
      </c>
    </row>
    <row r="1437" spans="1:23">
      <c r="A1437" s="16">
        <f t="shared" si="164"/>
        <v>1437</v>
      </c>
      <c r="B1437" s="15">
        <f t="shared" si="165"/>
        <v>1401</v>
      </c>
      <c r="C1437" s="18" t="s">
        <v>3582</v>
      </c>
      <c r="D1437" s="18" t="s">
        <v>7</v>
      </c>
      <c r="E1437" s="21" t="s">
        <v>4522</v>
      </c>
      <c r="F1437" s="21" t="s">
        <v>4522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3596</v>
      </c>
      <c r="L1437" s="22" t="s">
        <v>4353</v>
      </c>
      <c r="M1437" s="22" t="s">
        <v>4410</v>
      </c>
      <c r="N1437" s="22" t="s">
        <v>2134</v>
      </c>
      <c r="O1437" s="22"/>
      <c r="P1437" s="248" t="s">
        <v>4523</v>
      </c>
      <c r="Q1437" s="192"/>
      <c r="R1437" s="1"/>
      <c r="S1437" s="1" t="str">
        <f t="shared" si="166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67"/>
        <v>#VALUE!</v>
      </c>
    </row>
    <row r="1438" spans="1:23">
      <c r="A1438" s="16">
        <f t="shared" si="164"/>
        <v>1438</v>
      </c>
      <c r="B1438" s="15">
        <f t="shared" si="165"/>
        <v>1402</v>
      </c>
      <c r="C1438" s="18" t="s">
        <v>3582</v>
      </c>
      <c r="D1438" s="18" t="s">
        <v>7</v>
      </c>
      <c r="E1438" s="21" t="s">
        <v>4513</v>
      </c>
      <c r="F1438" s="21" t="s">
        <v>4513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3596</v>
      </c>
      <c r="L1438" s="22" t="s">
        <v>4353</v>
      </c>
      <c r="M1438" s="22" t="s">
        <v>4410</v>
      </c>
      <c r="N1438" s="22" t="s">
        <v>2134</v>
      </c>
      <c r="O1438" s="22"/>
      <c r="P1438" s="248" t="s">
        <v>4524</v>
      </c>
      <c r="Q1438" s="192"/>
      <c r="R1438" s="1"/>
      <c r="S1438" s="1" t="str">
        <f t="shared" si="166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67"/>
        <v>#VALUE!</v>
      </c>
    </row>
    <row r="1439" spans="1:23">
      <c r="A1439" s="1">
        <f t="shared" si="164"/>
        <v>1439</v>
      </c>
      <c r="B1439" s="15">
        <f t="shared" si="165"/>
        <v>1403</v>
      </c>
      <c r="C1439" s="59" t="s">
        <v>3582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3596</v>
      </c>
      <c r="L1439" t="s">
        <v>4353</v>
      </c>
      <c r="M1439" t="s">
        <v>4410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6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67"/>
        <v>#VALUE!</v>
      </c>
    </row>
    <row r="1440" spans="1:23" s="210" customFormat="1">
      <c r="A1440" s="16" t="str">
        <f t="shared" si="164"/>
        <v/>
      </c>
      <c r="B1440" s="15">
        <f t="shared" si="165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67"/>
        <v>#VALUE!</v>
      </c>
    </row>
    <row r="1441" spans="1:23" s="210" customFormat="1">
      <c r="A1441" s="16" t="str">
        <f t="shared" si="164"/>
        <v/>
      </c>
      <c r="B1441" s="15">
        <f t="shared" si="165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67"/>
        <v>#VALUE!</v>
      </c>
    </row>
    <row r="1442" spans="1:23" s="210" customFormat="1">
      <c r="A1442" s="16">
        <f t="shared" si="164"/>
        <v>1442</v>
      </c>
      <c r="B1442" s="15">
        <f t="shared" si="165"/>
        <v>1404</v>
      </c>
      <c r="C1442" s="17" t="s">
        <v>3401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3700</v>
      </c>
      <c r="L1442" s="22" t="s">
        <v>4353</v>
      </c>
      <c r="M1442" s="22" t="s">
        <v>4408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68">IF(E1442=F1442,"","NOT EQUAL")</f>
        <v/>
      </c>
      <c r="T1442" s="1" t="str">
        <f>IF(ISNA(VLOOKUP(P1442,'NEW XEQM.c'!D:D,1,0)),"--",VLOOKUP(P1442,'NEW XEQM.c'!D:G,3,0))</f>
        <v>--</v>
      </c>
      <c r="U1442" s="1" t="s">
        <v>2525</v>
      </c>
      <c r="W1442" t="e">
        <f t="shared" si="167"/>
        <v>#VALUE!</v>
      </c>
    </row>
    <row r="1443" spans="1:23">
      <c r="A1443" s="16">
        <f t="shared" si="164"/>
        <v>1443</v>
      </c>
      <c r="B1443" s="15">
        <f t="shared" si="165"/>
        <v>1405</v>
      </c>
      <c r="C1443" s="18" t="s">
        <v>5110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3700</v>
      </c>
      <c r="L1443" s="22" t="s">
        <v>4353</v>
      </c>
      <c r="M1443" s="22" t="s">
        <v>4408</v>
      </c>
      <c r="N1443" s="22" t="s">
        <v>2134</v>
      </c>
      <c r="O1443" s="22"/>
      <c r="P1443" s="248" t="s">
        <v>3699</v>
      </c>
      <c r="Q1443" s="192"/>
      <c r="R1443" s="1"/>
      <c r="S1443" s="1" t="str">
        <f t="shared" si="168"/>
        <v/>
      </c>
      <c r="T1443" s="1" t="str">
        <f>IF(ISNA(VLOOKUP(P1443,'NEW XEQM.c'!D:D,1,0)),"--",VLOOKUP(P1443,'NEW XEQM.c'!D:G,3,0))</f>
        <v>SNAP</v>
      </c>
      <c r="U1443" s="1" t="s">
        <v>2522</v>
      </c>
      <c r="W1443" t="e">
        <f t="shared" si="167"/>
        <v>#VALUE!</v>
      </c>
    </row>
    <row r="1444" spans="1:23">
      <c r="A1444" s="16">
        <f t="shared" si="164"/>
        <v>1444</v>
      </c>
      <c r="B1444" s="15">
        <f t="shared" si="165"/>
        <v>1406</v>
      </c>
      <c r="C1444" s="18" t="s">
        <v>3401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3700</v>
      </c>
      <c r="L1444" s="22" t="s">
        <v>4353</v>
      </c>
      <c r="M1444" s="22" t="s">
        <v>4408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68"/>
        <v/>
      </c>
      <c r="T1444" s="1" t="str">
        <f>IF(ISNA(VLOOKUP(P1444,'NEW XEQM.c'!D:D,1,0)),"--",VLOOKUP(P1444,'NEW XEQM.c'!D:G,3,0))</f>
        <v>--</v>
      </c>
      <c r="U1444" s="1" t="s">
        <v>2525</v>
      </c>
      <c r="W1444" t="e">
        <f t="shared" si="167"/>
        <v>#VALUE!</v>
      </c>
    </row>
    <row r="1445" spans="1:23">
      <c r="A1445" s="16">
        <f t="shared" si="164"/>
        <v>1445</v>
      </c>
      <c r="B1445" s="15">
        <f t="shared" si="165"/>
        <v>1407</v>
      </c>
      <c r="C1445" s="18" t="s">
        <v>3319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3700</v>
      </c>
      <c r="L1445" s="22" t="s">
        <v>4354</v>
      </c>
      <c r="M1445" s="22" t="s">
        <v>4408</v>
      </c>
      <c r="N1445" s="22" t="s">
        <v>4997</v>
      </c>
      <c r="O1445" s="22"/>
      <c r="P1445" s="251" t="s">
        <v>1360</v>
      </c>
      <c r="Q1445" s="192"/>
      <c r="R1445" s="1"/>
      <c r="S1445" s="1" t="str">
        <f t="shared" si="168"/>
        <v/>
      </c>
      <c r="T1445" s="1" t="str">
        <f>IF(ISNA(VLOOKUP(P1445,'NEW XEQM.c'!D:D,1,0)),"--",VLOOKUP(P1445,'NEW XEQM.c'!D:G,3,0))</f>
        <v>ABS</v>
      </c>
      <c r="U1445" s="1" t="s">
        <v>2505</v>
      </c>
      <c r="W1445" t="e">
        <f t="shared" si="167"/>
        <v>#VALUE!</v>
      </c>
    </row>
    <row r="1446" spans="1:23">
      <c r="A1446" s="16">
        <f t="shared" si="164"/>
        <v>1446</v>
      </c>
      <c r="B1446" s="15">
        <f t="shared" si="165"/>
        <v>1408</v>
      </c>
      <c r="C1446" s="18" t="s">
        <v>3402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3700</v>
      </c>
      <c r="L1446" s="22" t="s">
        <v>4353</v>
      </c>
      <c r="M1446" s="22" t="s">
        <v>4408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68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67"/>
        <v>#VALUE!</v>
      </c>
    </row>
    <row r="1447" spans="1:23">
      <c r="A1447" s="16">
        <f t="shared" si="164"/>
        <v>1447</v>
      </c>
      <c r="B1447" s="15">
        <f t="shared" si="165"/>
        <v>1409</v>
      </c>
      <c r="C1447" s="18" t="s">
        <v>4579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3700</v>
      </c>
      <c r="L1447" s="22" t="s">
        <v>4353</v>
      </c>
      <c r="M1447" s="22" t="s">
        <v>4413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68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67"/>
        <v>#VALUE!</v>
      </c>
    </row>
    <row r="1448" spans="1:23">
      <c r="A1448" s="16">
        <f t="shared" si="164"/>
        <v>1448</v>
      </c>
      <c r="B1448" s="15">
        <f t="shared" si="165"/>
        <v>1410</v>
      </c>
      <c r="C1448" s="18" t="s">
        <v>3403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4992</v>
      </c>
      <c r="I1448" s="92" t="s">
        <v>3</v>
      </c>
      <c r="J1448" s="23" t="s">
        <v>1333</v>
      </c>
      <c r="K1448" s="24" t="s">
        <v>3700</v>
      </c>
      <c r="L1448" s="22" t="s">
        <v>4353</v>
      </c>
      <c r="M1448" s="22" t="s">
        <v>4409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68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67"/>
        <v>#VALUE!</v>
      </c>
    </row>
    <row r="1449" spans="1:23">
      <c r="A1449" s="16">
        <f t="shared" si="164"/>
        <v>1449</v>
      </c>
      <c r="B1449" s="15">
        <f t="shared" si="165"/>
        <v>1411</v>
      </c>
      <c r="C1449" s="18" t="s">
        <v>4365</v>
      </c>
      <c r="D1449" s="18" t="s">
        <v>3755</v>
      </c>
      <c r="E1449" s="23" t="s">
        <v>4580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3700</v>
      </c>
      <c r="L1449" s="22" t="s">
        <v>4353</v>
      </c>
      <c r="M1449" s="193" t="s">
        <v>4408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68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67"/>
        <v>#VALUE!</v>
      </c>
    </row>
    <row r="1450" spans="1:23">
      <c r="A1450" s="16">
        <f t="shared" si="164"/>
        <v>1450</v>
      </c>
      <c r="B1450" s="15">
        <f t="shared" si="165"/>
        <v>1412</v>
      </c>
      <c r="C1450" s="18" t="s">
        <v>4394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3700</v>
      </c>
      <c r="L1450" s="22" t="s">
        <v>4353</v>
      </c>
      <c r="M1450" s="22" t="s">
        <v>4436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68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67"/>
        <v>#VALUE!</v>
      </c>
    </row>
    <row r="1451" spans="1:23">
      <c r="A1451" s="16">
        <f t="shared" si="164"/>
        <v>1451</v>
      </c>
      <c r="B1451" s="15">
        <f t="shared" si="165"/>
        <v>1413</v>
      </c>
      <c r="C1451" s="18" t="s">
        <v>3404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3700</v>
      </c>
      <c r="L1451" s="22" t="s">
        <v>4353</v>
      </c>
      <c r="M1451" s="22" t="s">
        <v>4408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68"/>
        <v/>
      </c>
      <c r="T1451" s="1" t="str">
        <f>IF(ISNA(VLOOKUP(P1451,'NEW XEQM.c'!D:D,1,0)),"--",VLOOKUP(P1451,'NEW XEQM.c'!D:G,3,0))</f>
        <v>BATT?</v>
      </c>
      <c r="U1451" s="1" t="s">
        <v>2522</v>
      </c>
      <c r="W1451" t="e">
        <f t="shared" si="167"/>
        <v>#VALUE!</v>
      </c>
    </row>
    <row r="1452" spans="1:23">
      <c r="A1452" s="16">
        <f t="shared" si="164"/>
        <v>1452</v>
      </c>
      <c r="B1452" s="15">
        <f t="shared" si="165"/>
        <v>1414</v>
      </c>
      <c r="C1452" s="18" t="s">
        <v>4220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3596</v>
      </c>
      <c r="L1452" s="22" t="s">
        <v>4353</v>
      </c>
      <c r="M1452" s="22" t="s">
        <v>4408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68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67"/>
        <v>#VALUE!</v>
      </c>
    </row>
    <row r="1453" spans="1:23">
      <c r="A1453" s="16">
        <f t="shared" si="164"/>
        <v>1453</v>
      </c>
      <c r="B1453" s="15">
        <f t="shared" si="165"/>
        <v>1415</v>
      </c>
      <c r="C1453" s="18" t="s">
        <v>4328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3700</v>
      </c>
      <c r="L1453" s="22" t="s">
        <v>4353</v>
      </c>
      <c r="M1453" s="22" t="s">
        <v>4408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68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67"/>
        <v>#VALUE!</v>
      </c>
    </row>
    <row r="1454" spans="1:23">
      <c r="A1454" s="16">
        <f t="shared" si="164"/>
        <v>1454</v>
      </c>
      <c r="B1454" s="15">
        <f t="shared" si="165"/>
        <v>1416</v>
      </c>
      <c r="C1454" s="18" t="s">
        <v>3896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3700</v>
      </c>
      <c r="L1454" s="22" t="s">
        <v>4354</v>
      </c>
      <c r="M1454" s="22" t="s">
        <v>4408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68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67"/>
        <v>B STD_SUB_n</v>
      </c>
    </row>
    <row r="1455" spans="1:23">
      <c r="A1455" s="16">
        <f t="shared" si="164"/>
        <v>1455</v>
      </c>
      <c r="B1455" s="15">
        <f t="shared" si="165"/>
        <v>1417</v>
      </c>
      <c r="C1455" s="18" t="s">
        <v>3897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3700</v>
      </c>
      <c r="L1455" s="22" t="s">
        <v>4354</v>
      </c>
      <c r="M1455" s="22" t="s">
        <v>4408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68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67"/>
        <v>B STD_SUB_n STD_SUP_ASTERISK</v>
      </c>
    </row>
    <row r="1456" spans="1:23">
      <c r="A1456" s="16">
        <f t="shared" si="164"/>
        <v>1456</v>
      </c>
      <c r="B1456" s="15">
        <f t="shared" si="165"/>
        <v>1418</v>
      </c>
      <c r="C1456" s="18" t="s">
        <v>4395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3700</v>
      </c>
      <c r="L1456" s="22" t="s">
        <v>4353</v>
      </c>
      <c r="M1456" s="22" t="s">
        <v>4413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68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67"/>
        <v>#VALUE!</v>
      </c>
    </row>
    <row r="1457" spans="1:23">
      <c r="A1457" s="16">
        <f t="shared" si="164"/>
        <v>1457</v>
      </c>
      <c r="B1457" s="15">
        <f t="shared" si="165"/>
        <v>1419</v>
      </c>
      <c r="C1457" s="18" t="s">
        <v>3405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4170</v>
      </c>
      <c r="L1457" s="22" t="s">
        <v>4353</v>
      </c>
      <c r="M1457" s="22" t="s">
        <v>4410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68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67"/>
        <v>#VALUE!</v>
      </c>
    </row>
    <row r="1458" spans="1:23">
      <c r="A1458" s="16">
        <f t="shared" si="164"/>
        <v>1458</v>
      </c>
      <c r="B1458" s="15">
        <f t="shared" si="165"/>
        <v>1420</v>
      </c>
      <c r="C1458" s="18" t="s">
        <v>4407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4170</v>
      </c>
      <c r="L1458" s="22" t="s">
        <v>4353</v>
      </c>
      <c r="M1458" s="22" t="s">
        <v>4408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68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67"/>
        <v>#VALUE!</v>
      </c>
    </row>
    <row r="1459" spans="1:23">
      <c r="A1459" s="16">
        <f t="shared" si="164"/>
        <v>1459</v>
      </c>
      <c r="B1459" s="15">
        <f t="shared" si="165"/>
        <v>1421</v>
      </c>
      <c r="C1459" s="18" t="s">
        <v>3406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4170</v>
      </c>
      <c r="L1459" s="22" t="s">
        <v>4353</v>
      </c>
      <c r="M1459" s="22" t="s">
        <v>4408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68"/>
        <v/>
      </c>
      <c r="T1459" s="1" t="str">
        <f>IF(ISNA(VLOOKUP(P1459,'NEW XEQM.c'!D:D,1,0)),"--",VLOOKUP(P1459,'NEW XEQM.c'!D:G,3,0))</f>
        <v>--</v>
      </c>
      <c r="U1459" s="1" t="s">
        <v>2508</v>
      </c>
      <c r="W1459" t="e">
        <f t="shared" si="167"/>
        <v>#VALUE!</v>
      </c>
    </row>
    <row r="1460" spans="1:23">
      <c r="A1460" s="16">
        <f t="shared" si="164"/>
        <v>1460</v>
      </c>
      <c r="B1460" s="15">
        <f t="shared" si="165"/>
        <v>1422</v>
      </c>
      <c r="C1460" s="18" t="s">
        <v>3407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3596</v>
      </c>
      <c r="L1460" s="22" t="s">
        <v>4353</v>
      </c>
      <c r="M1460" s="22" t="s">
        <v>4408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68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67"/>
        <v>#VALUE!</v>
      </c>
    </row>
    <row r="1461" spans="1:23">
      <c r="A1461" s="16">
        <f t="shared" si="164"/>
        <v>1461</v>
      </c>
      <c r="B1461" s="15">
        <f t="shared" si="165"/>
        <v>1423</v>
      </c>
      <c r="C1461" s="18" t="s">
        <v>4581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4170</v>
      </c>
      <c r="L1461" s="22" t="s">
        <v>4353</v>
      </c>
      <c r="M1461" s="22" t="s">
        <v>4408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68"/>
        <v/>
      </c>
      <c r="T1461" s="1" t="str">
        <f>IF(ISNA(VLOOKUP(P1461,'NEW XEQM.c'!D:D,1,0)),"--",VLOOKUP(P1461,'NEW XEQM.c'!D:G,3,0))</f>
        <v>--</v>
      </c>
      <c r="U1461" s="1" t="s">
        <v>2508</v>
      </c>
      <c r="W1461" t="e">
        <f t="shared" si="167"/>
        <v>#VALUE!</v>
      </c>
    </row>
    <row r="1462" spans="1:23">
      <c r="A1462" s="16">
        <f t="shared" si="164"/>
        <v>1462</v>
      </c>
      <c r="B1462" s="15">
        <f t="shared" si="165"/>
        <v>1424</v>
      </c>
      <c r="C1462" s="18" t="s">
        <v>4423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3596</v>
      </c>
      <c r="L1462" s="22" t="s">
        <v>4353</v>
      </c>
      <c r="M1462" s="22" t="s">
        <v>4408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68"/>
        <v/>
      </c>
      <c r="T1462" s="1" t="str">
        <f>IF(ISNA(VLOOKUP(P1462,'NEW XEQM.c'!D:D,1,0)),"--",VLOOKUP(P1462,'NEW XEQM.c'!D:G,3,0))</f>
        <v>--</v>
      </c>
      <c r="U1462" s="1" t="s">
        <v>2508</v>
      </c>
      <c r="W1462" t="e">
        <f t="shared" si="167"/>
        <v>#VALUE!</v>
      </c>
    </row>
    <row r="1463" spans="1:23">
      <c r="A1463" s="16">
        <f t="shared" si="164"/>
        <v>1463</v>
      </c>
      <c r="B1463" s="15">
        <f t="shared" si="165"/>
        <v>1425</v>
      </c>
      <c r="C1463" s="18" t="s">
        <v>3408</v>
      </c>
      <c r="D1463" s="18" t="s">
        <v>2626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3701</v>
      </c>
      <c r="L1463" s="22" t="s">
        <v>4353</v>
      </c>
      <c r="M1463" s="22" t="s">
        <v>4410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68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67"/>
        <v>#VALUE!</v>
      </c>
    </row>
    <row r="1464" spans="1:23">
      <c r="A1464" s="16">
        <f t="shared" si="164"/>
        <v>1464</v>
      </c>
      <c r="B1464" s="15">
        <f t="shared" si="165"/>
        <v>1426</v>
      </c>
      <c r="C1464" s="18" t="s">
        <v>3409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3701</v>
      </c>
      <c r="L1464" s="22" t="s">
        <v>4353</v>
      </c>
      <c r="M1464" s="22" t="s">
        <v>4410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68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67"/>
        <v>#VALUE!</v>
      </c>
    </row>
    <row r="1465" spans="1:23">
      <c r="A1465" s="16">
        <f t="shared" si="164"/>
        <v>1465</v>
      </c>
      <c r="B1465" s="15">
        <f t="shared" si="165"/>
        <v>1427</v>
      </c>
      <c r="C1465" s="18" t="s">
        <v>3410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3701</v>
      </c>
      <c r="L1465" s="22" t="s">
        <v>4353</v>
      </c>
      <c r="M1465" s="22" t="s">
        <v>4410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68"/>
        <v/>
      </c>
      <c r="T1465" s="1" t="str">
        <f>IF(ISNA(VLOOKUP(P1465,'NEW XEQM.c'!D:D,1,0)),"--",VLOOKUP(P1465,'NEW XEQM.c'!D:G,3,0))</f>
        <v>--</v>
      </c>
      <c r="U1465" s="1" t="s">
        <v>2508</v>
      </c>
      <c r="W1465" t="e">
        <f t="shared" si="167"/>
        <v>#VALUE!</v>
      </c>
    </row>
    <row r="1466" spans="1:23">
      <c r="A1466" s="16">
        <f t="shared" si="164"/>
        <v>1466</v>
      </c>
      <c r="B1466" s="15">
        <f t="shared" si="165"/>
        <v>1428</v>
      </c>
      <c r="C1466" s="18" t="s">
        <v>3411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4170</v>
      </c>
      <c r="L1466" s="22" t="s">
        <v>4353</v>
      </c>
      <c r="M1466" s="22" t="s">
        <v>4408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68"/>
        <v/>
      </c>
      <c r="T1466" s="1" t="str">
        <f>IF(ISNA(VLOOKUP(P1466,'NEW XEQM.c'!D:D,1,0)),"--",VLOOKUP(P1466,'NEW XEQM.c'!D:G,3,0))</f>
        <v>CLSTK</v>
      </c>
      <c r="U1466" s="1" t="s">
        <v>2508</v>
      </c>
      <c r="W1466" t="e">
        <f t="shared" si="167"/>
        <v>#VALUE!</v>
      </c>
    </row>
    <row r="1467" spans="1:23">
      <c r="A1467" s="16">
        <f t="shared" si="164"/>
        <v>1467</v>
      </c>
      <c r="B1467" s="15">
        <f t="shared" si="165"/>
        <v>1429</v>
      </c>
      <c r="C1467" s="18" t="s">
        <v>3412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4170</v>
      </c>
      <c r="L1467" s="22" t="s">
        <v>4353</v>
      </c>
      <c r="M1467" s="22" t="s">
        <v>4408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68"/>
        <v/>
      </c>
      <c r="T1467" s="1" t="str">
        <f>IF(ISNA(VLOOKUP(P1467,'NEW XEQM.c'!D:D,1,0)),"--",VLOOKUP(P1467,'NEW XEQM.c'!D:G,3,0))</f>
        <v>CLSUM</v>
      </c>
      <c r="U1467" s="1" t="s">
        <v>2508</v>
      </c>
      <c r="W1467" t="str">
        <f t="shared" si="167"/>
        <v/>
      </c>
    </row>
    <row r="1468" spans="1:23">
      <c r="A1468" s="16">
        <f t="shared" si="164"/>
        <v>1468</v>
      </c>
      <c r="B1468" s="15">
        <f t="shared" si="165"/>
        <v>1430</v>
      </c>
      <c r="C1468" s="63" t="s">
        <v>3264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3700</v>
      </c>
      <c r="L1468" s="66" t="s">
        <v>4353</v>
      </c>
      <c r="M1468" s="22" t="s">
        <v>4413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68"/>
        <v>NOT EQUAL</v>
      </c>
      <c r="T1468" s="1" t="str">
        <f>IF(ISNA(VLOOKUP(P1468,'NEW XEQM.c'!D:D,1,0)),"--",VLOOKUP(P1468,'NEW XEQM.c'!D:G,3,0))</f>
        <v>--</v>
      </c>
      <c r="U1468" s="239" t="s">
        <v>2518</v>
      </c>
      <c r="W1468" t="str">
        <f t="shared" si="167"/>
        <v>STO STD_UP_ARROW</v>
      </c>
    </row>
    <row r="1469" spans="1:23">
      <c r="A1469" s="16">
        <f t="shared" ref="A1469:A1532" si="169">IF(B1469=INT(B1469),ROW(),"")</f>
        <v>1469</v>
      </c>
      <c r="B1469" s="15">
        <f t="shared" si="165"/>
        <v>1431</v>
      </c>
      <c r="C1469" s="18" t="s">
        <v>3414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3700</v>
      </c>
      <c r="L1469" s="22" t="s">
        <v>4353</v>
      </c>
      <c r="M1469" s="22" t="s">
        <v>4408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68"/>
        <v/>
      </c>
      <c r="T1469" s="1" t="str">
        <f>IF(ISNA(VLOOKUP(P1469,'NEW XEQM.c'!D:D,1,0)),"--",VLOOKUP(P1469,'NEW XEQM.c'!D:G,3,0))</f>
        <v>--</v>
      </c>
      <c r="U1469" s="1" t="s">
        <v>2509</v>
      </c>
      <c r="W1469" t="e">
        <f t="shared" si="167"/>
        <v>#VALUE!</v>
      </c>
    </row>
    <row r="1470" spans="1:23">
      <c r="A1470" s="16">
        <f t="shared" si="169"/>
        <v>1470</v>
      </c>
      <c r="B1470" s="15">
        <f t="shared" si="165"/>
        <v>1432</v>
      </c>
      <c r="C1470" s="63" t="s">
        <v>3271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3700</v>
      </c>
      <c r="L1470" s="66" t="s">
        <v>4353</v>
      </c>
      <c r="M1470" s="22" t="s">
        <v>4413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68"/>
        <v>NOT EQUAL</v>
      </c>
      <c r="T1470" s="1" t="str">
        <f>IF(ISNA(VLOOKUP(P1470,'NEW XEQM.c'!D:D,1,0)),"--",VLOOKUP(P1470,'NEW XEQM.c'!D:G,3,0))</f>
        <v>--</v>
      </c>
      <c r="U1470" s="239" t="s">
        <v>2518</v>
      </c>
      <c r="W1470" t="str">
        <f t="shared" si="167"/>
        <v>RCL STD_UP_ARROW</v>
      </c>
    </row>
    <row r="1471" spans="1:23">
      <c r="A1471" s="16">
        <f t="shared" si="169"/>
        <v>1471</v>
      </c>
      <c r="B1471" s="15">
        <f t="shared" si="165"/>
        <v>1433</v>
      </c>
      <c r="C1471" s="18" t="s">
        <v>4022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3700</v>
      </c>
      <c r="L1471" s="22" t="s">
        <v>4353</v>
      </c>
      <c r="M1471" s="22" t="s">
        <v>4408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68"/>
        <v>NOT EQUAL</v>
      </c>
      <c r="T1471" s="1" t="str">
        <f>IF(ISNA(VLOOKUP(P1471,'NEW XEQM.c'!D:D,1,0)),"--",VLOOKUP(P1471,'NEW XEQM.c'!D:G,3,0))</f>
        <v>--</v>
      </c>
      <c r="U1471" s="1" t="s">
        <v>2510</v>
      </c>
      <c r="W1471" t="e">
        <f t="shared" si="167"/>
        <v>#VALUE!</v>
      </c>
    </row>
    <row r="1472" spans="1:23">
      <c r="A1472" s="16">
        <f t="shared" si="169"/>
        <v>1472</v>
      </c>
      <c r="B1472" s="15">
        <f t="shared" si="165"/>
        <v>1434</v>
      </c>
      <c r="C1472" s="18" t="s">
        <v>4023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3700</v>
      </c>
      <c r="L1472" s="22" t="s">
        <v>4353</v>
      </c>
      <c r="M1472" s="22" t="s">
        <v>4408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68"/>
        <v/>
      </c>
      <c r="T1472" s="1" t="str">
        <f>IF(ISNA(VLOOKUP(P1472,'NEW XEQM.c'!D:D,1,0)),"--",VLOOKUP(P1472,'NEW XEQM.c'!D:G,3,0))</f>
        <v>--</v>
      </c>
      <c r="U1472" s="1" t="s">
        <v>2510</v>
      </c>
      <c r="W1472" t="e">
        <f t="shared" si="167"/>
        <v>#VALUE!</v>
      </c>
    </row>
    <row r="1473" spans="1:23">
      <c r="A1473" s="16">
        <f t="shared" si="169"/>
        <v>1473</v>
      </c>
      <c r="B1473" s="15">
        <f t="shared" si="165"/>
        <v>1435</v>
      </c>
      <c r="C1473" s="20" t="s">
        <v>4053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3700</v>
      </c>
      <c r="L1473" s="22" t="s">
        <v>4353</v>
      </c>
      <c r="M1473" s="22" t="s">
        <v>4408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68"/>
        <v/>
      </c>
      <c r="T1473" s="1" t="str">
        <f>IF(ISNA(VLOOKUP(P1473,'NEW XEQM.c'!D:D,1,0)),"--",VLOOKUP(P1473,'NEW XEQM.c'!D:G,3,0))</f>
        <v>--</v>
      </c>
      <c r="U1473" s="1" t="s">
        <v>2510</v>
      </c>
      <c r="W1473" t="e">
        <f t="shared" si="167"/>
        <v>#VALUE!</v>
      </c>
    </row>
    <row r="1474" spans="1:23">
      <c r="A1474" s="16">
        <f t="shared" si="169"/>
        <v>1474</v>
      </c>
      <c r="B1474" s="15">
        <f t="shared" si="165"/>
        <v>1436</v>
      </c>
      <c r="C1474" s="18" t="s">
        <v>3415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3700</v>
      </c>
      <c r="L1474" s="22" t="s">
        <v>4353</v>
      </c>
      <c r="M1474" s="22" t="s">
        <v>4408</v>
      </c>
      <c r="N1474" s="22" t="s">
        <v>2134</v>
      </c>
      <c r="O1474" s="22"/>
      <c r="P1474" s="248" t="s">
        <v>3221</v>
      </c>
      <c r="Q1474" s="192"/>
      <c r="R1474" s="1"/>
      <c r="S1474" s="1" t="str">
        <f t="shared" si="168"/>
        <v/>
      </c>
      <c r="T1474" s="1" t="str">
        <f>IF(ISNA(VLOOKUP(P1474,'NEW XEQM.c'!D:D,1,0)),"--",VLOOKUP(P1474,'NEW XEQM.c'!D:G,3,0))</f>
        <v>--</v>
      </c>
      <c r="U1474" s="1" t="s">
        <v>2509</v>
      </c>
      <c r="W1474" t="e">
        <f t="shared" si="167"/>
        <v>#VALUE!</v>
      </c>
    </row>
    <row r="1475" spans="1:23">
      <c r="A1475" s="16">
        <f t="shared" si="169"/>
        <v>1475</v>
      </c>
      <c r="B1475" s="15">
        <f t="shared" si="165"/>
        <v>1437</v>
      </c>
      <c r="C1475" s="18" t="s">
        <v>3416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3700</v>
      </c>
      <c r="L1475" s="22" t="s">
        <v>4353</v>
      </c>
      <c r="M1475" s="22" t="s">
        <v>4408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68"/>
        <v/>
      </c>
      <c r="T1475" s="1" t="str">
        <f>IF(ISNA(VLOOKUP(P1475,'NEW XEQM.c'!D:D,1,0)),"--",VLOOKUP(P1475,'NEW XEQM.c'!D:G,3,0))</f>
        <v>--</v>
      </c>
      <c r="U1475" s="1" t="s">
        <v>2509</v>
      </c>
      <c r="W1475" t="str">
        <f t="shared" si="167"/>
        <v>CX STD_RIGHT_ARROW RE</v>
      </c>
    </row>
    <row r="1476" spans="1:23">
      <c r="A1476" s="16">
        <f t="shared" si="169"/>
        <v>1476</v>
      </c>
      <c r="B1476" s="15">
        <f t="shared" ref="B1476:B1539" si="170">IF(AND(MID(C1476,2,1)&lt;&gt;"/",MID(C1476,1,1)="/"),INT(B1475)+1,B1475+0.01)</f>
        <v>1438</v>
      </c>
      <c r="C1476" s="18" t="s">
        <v>3840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3700</v>
      </c>
      <c r="L1476" s="22" t="s">
        <v>4353</v>
      </c>
      <c r="M1476" s="22" t="s">
        <v>4408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68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67"/>
        <v>#VALUE!</v>
      </c>
    </row>
    <row r="1477" spans="1:23">
      <c r="A1477" s="16">
        <f t="shared" si="169"/>
        <v>1477</v>
      </c>
      <c r="B1477" s="15">
        <f t="shared" si="170"/>
        <v>1439</v>
      </c>
      <c r="C1477" s="18" t="s">
        <v>3841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3700</v>
      </c>
      <c r="L1477" s="22" t="s">
        <v>4353</v>
      </c>
      <c r="M1477" s="22" t="s">
        <v>4408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68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71">SUBSTITUTE(IF(AND(T1477="--",FIND("STD",E1477),FIND("fn",C1477)&gt;0,FIND("ITM_",P1477),I1477="CAT_FNCT"),E1477,""),"""","")</f>
        <v>DATE STD_RIGHT_ARROW</v>
      </c>
    </row>
    <row r="1478" spans="1:23">
      <c r="A1478" s="16">
        <f t="shared" si="169"/>
        <v>1478</v>
      </c>
      <c r="B1478" s="15">
        <f t="shared" si="170"/>
        <v>1440</v>
      </c>
      <c r="C1478" s="18" t="s">
        <v>3842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3700</v>
      </c>
      <c r="L1478" s="22" t="s">
        <v>4353</v>
      </c>
      <c r="M1478" s="22" t="s">
        <v>4408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68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71"/>
        <v>#VALUE!</v>
      </c>
    </row>
    <row r="1479" spans="1:23">
      <c r="A1479" s="16">
        <f t="shared" si="169"/>
        <v>1479</v>
      </c>
      <c r="B1479" s="15">
        <f t="shared" si="170"/>
        <v>1441</v>
      </c>
      <c r="C1479" s="18" t="s">
        <v>3863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3700</v>
      </c>
      <c r="L1479" s="22" t="s">
        <v>4353</v>
      </c>
      <c r="M1479" s="22" t="s">
        <v>4408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68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71"/>
        <v>#VALUE!</v>
      </c>
    </row>
    <row r="1480" spans="1:23">
      <c r="A1480" s="16">
        <f t="shared" si="169"/>
        <v>1480</v>
      </c>
      <c r="B1480" s="15">
        <f t="shared" si="170"/>
        <v>1442</v>
      </c>
      <c r="C1480" s="18" t="s">
        <v>3864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3700</v>
      </c>
      <c r="L1480" s="22" t="s">
        <v>4353</v>
      </c>
      <c r="M1480" s="22" t="s">
        <v>4408</v>
      </c>
      <c r="N1480" s="22" t="s">
        <v>2134</v>
      </c>
      <c r="O1480" s="22"/>
      <c r="P1480" s="248" t="s">
        <v>3758</v>
      </c>
      <c r="Q1480" s="192"/>
      <c r="R1480" s="1"/>
      <c r="S1480" s="1" t="str">
        <f t="shared" si="168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71"/>
        <v>DBL STD_CROSS</v>
      </c>
    </row>
    <row r="1481" spans="1:23">
      <c r="A1481" s="16">
        <f t="shared" si="169"/>
        <v>1481</v>
      </c>
      <c r="B1481" s="15">
        <f t="shared" si="170"/>
        <v>1443</v>
      </c>
      <c r="C1481" s="18" t="s">
        <v>3865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3700</v>
      </c>
      <c r="L1481" s="22" t="s">
        <v>4353</v>
      </c>
      <c r="M1481" s="22" t="s">
        <v>4408</v>
      </c>
      <c r="N1481" s="22" t="s">
        <v>2134</v>
      </c>
      <c r="O1481" s="22"/>
      <c r="P1481" s="248" t="s">
        <v>3759</v>
      </c>
      <c r="Q1481" s="192"/>
      <c r="R1481" s="1"/>
      <c r="S1481" s="1" t="str">
        <f t="shared" si="168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71"/>
        <v>#VALUE!</v>
      </c>
    </row>
    <row r="1482" spans="1:23">
      <c r="A1482" s="16">
        <f t="shared" si="169"/>
        <v>1482</v>
      </c>
      <c r="B1482" s="15">
        <f t="shared" si="170"/>
        <v>1444</v>
      </c>
      <c r="C1482" s="18" t="s">
        <v>3417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3700</v>
      </c>
      <c r="L1482" s="22" t="s">
        <v>4353</v>
      </c>
      <c r="M1482" s="22" t="s">
        <v>4408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68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71"/>
        <v>#VALUE!</v>
      </c>
    </row>
    <row r="1483" spans="1:23">
      <c r="A1483" s="16">
        <f t="shared" si="169"/>
        <v>1483</v>
      </c>
      <c r="B1483" s="15">
        <f t="shared" si="170"/>
        <v>1445</v>
      </c>
      <c r="C1483" s="18" t="s">
        <v>3418</v>
      </c>
      <c r="D1483" s="18" t="s">
        <v>4017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3700</v>
      </c>
      <c r="L1483" s="22" t="s">
        <v>4353</v>
      </c>
      <c r="M1483" s="22" t="s">
        <v>4408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68"/>
        <v/>
      </c>
      <c r="T1483" s="1" t="str">
        <f>IF(ISNA(VLOOKUP(P1483,'NEW XEQM.c'!D:D,1,0)),"--",VLOOKUP(P1483,'NEW XEQM.c'!D:G,3,0))</f>
        <v>DEG</v>
      </c>
      <c r="U1483" s="1" t="s">
        <v>2504</v>
      </c>
      <c r="W1483" t="e">
        <f t="shared" si="171"/>
        <v>#VALUE!</v>
      </c>
    </row>
    <row r="1484" spans="1:23">
      <c r="A1484" s="1">
        <f t="shared" si="169"/>
        <v>1484</v>
      </c>
      <c r="B1484" s="15">
        <f t="shared" si="170"/>
        <v>1446</v>
      </c>
      <c r="C1484" s="59" t="s">
        <v>3582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3596</v>
      </c>
      <c r="L1484" t="s">
        <v>4353</v>
      </c>
      <c r="M1484" t="s">
        <v>4410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8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71"/>
        <v>#VALUE!</v>
      </c>
    </row>
    <row r="1485" spans="1:23">
      <c r="A1485" s="16">
        <f t="shared" si="169"/>
        <v>1485</v>
      </c>
      <c r="B1485" s="15">
        <f t="shared" si="170"/>
        <v>1447</v>
      </c>
      <c r="C1485" s="18" t="s">
        <v>4133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3700</v>
      </c>
      <c r="L1485" s="22" t="s">
        <v>4353</v>
      </c>
      <c r="M1485" s="22" t="s">
        <v>4408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68"/>
        <v/>
      </c>
      <c r="T1485" s="1" t="str">
        <f>IF(ISNA(VLOOKUP(P1485,'NEW XEQM.c'!D:D,1,0)),"--",VLOOKUP(P1485,'NEW XEQM.c'!D:G,3,0))</f>
        <v>--</v>
      </c>
      <c r="U1485" s="1" t="s">
        <v>2510</v>
      </c>
      <c r="W1485" t="e">
        <f t="shared" si="171"/>
        <v>#VALUE!</v>
      </c>
    </row>
    <row r="1486" spans="1:23">
      <c r="A1486" s="16">
        <f t="shared" si="169"/>
        <v>1486</v>
      </c>
      <c r="B1486" s="15">
        <f t="shared" si="170"/>
        <v>1448</v>
      </c>
      <c r="C1486" s="18" t="s">
        <v>3582</v>
      </c>
      <c r="D1486" s="18" t="s">
        <v>7</v>
      </c>
      <c r="E1486" s="21" t="s">
        <v>5184</v>
      </c>
      <c r="F1486" s="21" t="s">
        <v>5184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3596</v>
      </c>
      <c r="L1486" s="22" t="s">
        <v>4353</v>
      </c>
      <c r="M1486" s="22" t="s">
        <v>4410</v>
      </c>
      <c r="N1486" s="22" t="s">
        <v>2134</v>
      </c>
      <c r="O1486" s="22"/>
      <c r="P1486" s="248" t="s">
        <v>5185</v>
      </c>
      <c r="Q1486" s="192"/>
      <c r="R1486" s="1"/>
      <c r="S1486" s="1" t="str">
        <f t="shared" si="168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71"/>
        <v>#VALUE!</v>
      </c>
    </row>
    <row r="1487" spans="1:23">
      <c r="A1487" s="16">
        <f t="shared" si="169"/>
        <v>1487</v>
      </c>
      <c r="B1487" s="15">
        <f t="shared" si="170"/>
        <v>1449</v>
      </c>
      <c r="C1487" s="18" t="s">
        <v>3420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3700</v>
      </c>
      <c r="L1487" s="22" t="s">
        <v>4353</v>
      </c>
      <c r="M1487" s="22" t="s">
        <v>4408</v>
      </c>
      <c r="N1487" s="22" t="s">
        <v>2134</v>
      </c>
      <c r="O1487" s="22"/>
      <c r="P1487" s="248" t="s">
        <v>3222</v>
      </c>
      <c r="Q1487" s="192"/>
      <c r="R1487" s="1"/>
      <c r="S1487" s="1" t="str">
        <f t="shared" si="168"/>
        <v/>
      </c>
      <c r="T1487" s="1" t="str">
        <f>IF(ISNA(VLOOKUP(P1487,'NEW XEQM.c'!D:D,1,0)),"--",VLOOKUP(P1487,'NEW XEQM.c'!D:G,3,0))</f>
        <v>--</v>
      </c>
      <c r="U1487" s="1"/>
      <c r="W1487" t="e">
        <f t="shared" si="171"/>
        <v>#VALUE!</v>
      </c>
    </row>
    <row r="1488" spans="1:23">
      <c r="A1488" s="16">
        <f t="shared" si="169"/>
        <v>1488</v>
      </c>
      <c r="B1488" s="15">
        <f t="shared" si="170"/>
        <v>1450</v>
      </c>
      <c r="C1488" s="18" t="s">
        <v>3421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3700</v>
      </c>
      <c r="L1488" s="22" t="s">
        <v>4353</v>
      </c>
      <c r="M1488" s="22" t="s">
        <v>4409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68"/>
        <v/>
      </c>
      <c r="T1488" s="1" t="str">
        <f>IF(ISNA(VLOOKUP(P1488,'NEW XEQM.c'!D:D,1,0)),"--",VLOOKUP(P1488,'NEW XEQM.c'!D:G,3,0))</f>
        <v>--</v>
      </c>
      <c r="U1488" s="1" t="s">
        <v>4920</v>
      </c>
      <c r="W1488" t="e">
        <f t="shared" si="171"/>
        <v>#VALUE!</v>
      </c>
    </row>
    <row r="1489" spans="1:23">
      <c r="A1489" s="16">
        <f t="shared" si="169"/>
        <v>1489</v>
      </c>
      <c r="B1489" s="15">
        <f t="shared" si="170"/>
        <v>1451</v>
      </c>
      <c r="C1489" s="18" t="s">
        <v>3418</v>
      </c>
      <c r="D1489" s="18" t="s">
        <v>4021</v>
      </c>
      <c r="E1489" s="23" t="s">
        <v>76</v>
      </c>
      <c r="F1489" s="23" t="s">
        <v>4727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3700</v>
      </c>
      <c r="L1489" s="22" t="s">
        <v>4353</v>
      </c>
      <c r="M1489" s="22" t="s">
        <v>4408</v>
      </c>
      <c r="N1489" s="22" t="s">
        <v>4997</v>
      </c>
      <c r="O1489" s="22"/>
      <c r="P1489" s="248" t="s">
        <v>1458</v>
      </c>
      <c r="Q1489" s="192"/>
      <c r="R1489" s="1"/>
      <c r="S1489" s="1" t="str">
        <f t="shared" si="168"/>
        <v/>
      </c>
      <c r="T1489" s="1" t="str">
        <f>IF(ISNA(VLOOKUP(P1489,'NEW XEQM.c'!D:D,1,0)),"--",VLOOKUP(P1489,'NEW XEQM.c'!D:G,3,0))</f>
        <v>--</v>
      </c>
      <c r="U1489" s="1" t="s">
        <v>2504</v>
      </c>
      <c r="W1489" t="e">
        <f t="shared" si="171"/>
        <v>#VALUE!</v>
      </c>
    </row>
    <row r="1490" spans="1:23">
      <c r="A1490" s="1">
        <f t="shared" si="169"/>
        <v>1490</v>
      </c>
      <c r="B1490" s="15">
        <f t="shared" si="170"/>
        <v>1452</v>
      </c>
      <c r="C1490" s="59" t="s">
        <v>3582</v>
      </c>
      <c r="D1490" s="59" t="s">
        <v>7</v>
      </c>
      <c r="E1490" s="131" t="str">
        <f t="shared" ref="E1490" si="172">CHAR(34)&amp;IF(B1490&lt;10,"000",IF(B1490&lt;100,"00",IF(B1490&lt;1000,"0","")))&amp;$B1490&amp;CHAR(34)</f>
        <v>"1452"</v>
      </c>
      <c r="F1490" s="131" t="str">
        <f t="shared" ref="F1490" si="173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3596</v>
      </c>
      <c r="L1490" t="s">
        <v>4353</v>
      </c>
      <c r="M1490" t="s">
        <v>4410</v>
      </c>
      <c r="P1490" s="248" t="str">
        <f t="shared" ref="P1490" si="174">"MNU_"&amp;IF(B1490&lt;10,"000",IF(B1490&lt;100,"00",IF(B1490&lt;1000,"0","")))&amp;$B1490</f>
        <v>MNU_1452</v>
      </c>
      <c r="Q1490" s="192"/>
      <c r="R1490" s="1"/>
      <c r="S1490" s="1" t="str">
        <f t="shared" si="168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71"/>
        <v>#VALUE!</v>
      </c>
    </row>
    <row r="1491" spans="1:23">
      <c r="A1491" s="16">
        <f t="shared" si="169"/>
        <v>1491</v>
      </c>
      <c r="B1491" s="15">
        <f t="shared" si="170"/>
        <v>1453</v>
      </c>
      <c r="C1491" s="18" t="s">
        <v>3422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3700</v>
      </c>
      <c r="L1491" s="22" t="s">
        <v>4353</v>
      </c>
      <c r="M1491" s="22" t="s">
        <v>4408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68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71"/>
        <v>#VALUE!</v>
      </c>
    </row>
    <row r="1492" spans="1:23">
      <c r="A1492" s="16">
        <f t="shared" si="169"/>
        <v>1492</v>
      </c>
      <c r="B1492" s="15">
        <f t="shared" si="170"/>
        <v>1454</v>
      </c>
      <c r="C1492" s="18" t="s">
        <v>3843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3700</v>
      </c>
      <c r="L1492" s="22" t="s">
        <v>4353</v>
      </c>
      <c r="M1492" s="22" t="s">
        <v>4408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68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71"/>
        <v>D STD_RIGHT_ARROW J</v>
      </c>
    </row>
    <row r="1493" spans="1:23">
      <c r="A1493" s="16">
        <f t="shared" si="169"/>
        <v>1493</v>
      </c>
      <c r="B1493" s="15">
        <f t="shared" si="170"/>
        <v>1455</v>
      </c>
      <c r="C1493" s="18" t="s">
        <v>5040</v>
      </c>
      <c r="D1493" s="18" t="s">
        <v>5041</v>
      </c>
      <c r="E1493" s="23" t="s">
        <v>3876</v>
      </c>
      <c r="F1493" s="23" t="s">
        <v>3876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3701</v>
      </c>
      <c r="L1493" s="22" t="s">
        <v>4353</v>
      </c>
      <c r="M1493" s="22" t="s">
        <v>4413</v>
      </c>
      <c r="N1493" s="22" t="s">
        <v>2134</v>
      </c>
      <c r="O1493" s="22"/>
      <c r="P1493" s="248" t="s">
        <v>3875</v>
      </c>
      <c r="Q1493" s="192"/>
      <c r="R1493" s="1"/>
      <c r="S1493" s="1" t="str">
        <f t="shared" si="168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71"/>
        <v>#VALUE!</v>
      </c>
    </row>
    <row r="1494" spans="1:23">
      <c r="A1494" s="16">
        <f t="shared" si="169"/>
        <v>1494</v>
      </c>
      <c r="B1494" s="15">
        <f t="shared" si="170"/>
        <v>1456</v>
      </c>
      <c r="C1494" s="18" t="s">
        <v>4134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3700</v>
      </c>
      <c r="L1494" s="22" t="s">
        <v>4353</v>
      </c>
      <c r="M1494" s="22" t="s">
        <v>4408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68"/>
        <v/>
      </c>
      <c r="T1494" s="1" t="str">
        <f>IF(ISNA(VLOOKUP(P1494,'NEW XEQM.c'!D:D,1,0)),"--",VLOOKUP(P1494,'NEW XEQM.c'!D:G,3,0))</f>
        <v>--</v>
      </c>
      <c r="U1494" s="1" t="s">
        <v>4921</v>
      </c>
      <c r="W1494" t="e">
        <f t="shared" si="171"/>
        <v>#VALUE!</v>
      </c>
    </row>
    <row r="1495" spans="1:23">
      <c r="A1495" s="16">
        <f t="shared" si="169"/>
        <v>1495</v>
      </c>
      <c r="B1495" s="15">
        <f t="shared" si="170"/>
        <v>1457</v>
      </c>
      <c r="C1495" s="18" t="s">
        <v>4135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3700</v>
      </c>
      <c r="L1495" s="22" t="s">
        <v>4353</v>
      </c>
      <c r="M1495" s="22" t="s">
        <v>4408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68"/>
        <v/>
      </c>
      <c r="T1495" s="1" t="str">
        <f>IF(ISNA(VLOOKUP(P1495,'NEW XEQM.c'!D:D,1,0)),"--",VLOOKUP(P1495,'NEW XEQM.c'!D:G,3,0))</f>
        <v>--</v>
      </c>
      <c r="U1495" s="1" t="s">
        <v>4921</v>
      </c>
      <c r="W1495" t="e">
        <f t="shared" si="171"/>
        <v>#VALUE!</v>
      </c>
    </row>
    <row r="1496" spans="1:23">
      <c r="A1496" s="16">
        <f t="shared" si="169"/>
        <v>1496</v>
      </c>
      <c r="B1496" s="15">
        <f t="shared" si="170"/>
        <v>1458</v>
      </c>
      <c r="C1496" s="18" t="s">
        <v>4392</v>
      </c>
      <c r="D1496" s="18" t="s">
        <v>3755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3596</v>
      </c>
      <c r="L1496" s="22" t="s">
        <v>4353</v>
      </c>
      <c r="M1496" s="22" t="s">
        <v>4408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68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71"/>
        <v>#VALUE!</v>
      </c>
    </row>
    <row r="1497" spans="1:23">
      <c r="A1497" s="16">
        <f t="shared" si="169"/>
        <v>1497</v>
      </c>
      <c r="B1497" s="15">
        <f t="shared" si="170"/>
        <v>1459</v>
      </c>
      <c r="C1497" s="18" t="s">
        <v>4329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3700</v>
      </c>
      <c r="L1497" s="22" t="s">
        <v>4353</v>
      </c>
      <c r="M1497" s="22" t="s">
        <v>4408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68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71"/>
        <v>#VALUE!</v>
      </c>
    </row>
    <row r="1498" spans="1:23">
      <c r="A1498" s="16">
        <f t="shared" si="169"/>
        <v>1498</v>
      </c>
      <c r="B1498" s="15">
        <f t="shared" si="170"/>
        <v>1460</v>
      </c>
      <c r="C1498" s="18" t="s">
        <v>3423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4992</v>
      </c>
      <c r="I1498" s="92" t="s">
        <v>3</v>
      </c>
      <c r="J1498" s="23" t="s">
        <v>1333</v>
      </c>
      <c r="K1498" s="24" t="s">
        <v>3700</v>
      </c>
      <c r="L1498" s="22" t="s">
        <v>4353</v>
      </c>
      <c r="M1498" s="22" t="s">
        <v>4409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68"/>
        <v/>
      </c>
      <c r="T1498" s="1" t="str">
        <f>IF(ISNA(VLOOKUP(P1498,'NEW XEQM.c'!D:D,1,0)),"--",VLOOKUP(P1498,'NEW XEQM.c'!D:G,3,0))</f>
        <v>ENG</v>
      </c>
      <c r="U1498" s="1" t="s">
        <v>2517</v>
      </c>
      <c r="W1498" t="e">
        <f t="shared" si="171"/>
        <v>#VALUE!</v>
      </c>
    </row>
    <row r="1499" spans="1:23">
      <c r="A1499" s="16">
        <f t="shared" si="169"/>
        <v>1499</v>
      </c>
      <c r="B1499" s="15">
        <f t="shared" si="170"/>
        <v>1461</v>
      </c>
      <c r="C1499" s="18" t="s">
        <v>4101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3700</v>
      </c>
      <c r="L1499" s="22" t="s">
        <v>4353</v>
      </c>
      <c r="M1499" s="22" t="s">
        <v>4408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68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71"/>
        <v>#VALUE!</v>
      </c>
    </row>
    <row r="1500" spans="1:23">
      <c r="A1500" s="16">
        <f t="shared" si="169"/>
        <v>1500</v>
      </c>
      <c r="B1500" s="15">
        <f t="shared" si="170"/>
        <v>1462</v>
      </c>
      <c r="C1500" s="63" t="s">
        <v>3606</v>
      </c>
      <c r="D1500" s="63" t="s">
        <v>7</v>
      </c>
      <c r="E1500" s="64" t="s">
        <v>3607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3700</v>
      </c>
      <c r="L1500" s="66" t="s">
        <v>4353</v>
      </c>
      <c r="M1500" s="22" t="s">
        <v>4413</v>
      </c>
      <c r="N1500" s="22" t="s">
        <v>2134</v>
      </c>
      <c r="O1500" s="66"/>
      <c r="P1500" s="248" t="s">
        <v>3608</v>
      </c>
      <c r="Q1500" s="192"/>
      <c r="R1500" s="1"/>
      <c r="S1500" s="1" t="str">
        <f t="shared" si="168"/>
        <v>NOT EQUAL</v>
      </c>
      <c r="T1500" s="1" t="str">
        <f>IF(ISNA(VLOOKUP(P1500,'NEW XEQM.c'!D:D,1,0)),"--",VLOOKUP(P1500,'NEW XEQM.c'!D:G,3,0))</f>
        <v>--</v>
      </c>
      <c r="U1500" s="1" t="s">
        <v>2518</v>
      </c>
      <c r="W1500" t="str">
        <f t="shared" si="171"/>
        <v>RCL STD_DOWN_ARROW</v>
      </c>
    </row>
    <row r="1501" spans="1:23">
      <c r="A1501" s="16">
        <f t="shared" si="169"/>
        <v>1501</v>
      </c>
      <c r="B1501" s="15">
        <f t="shared" si="170"/>
        <v>1463</v>
      </c>
      <c r="C1501" s="18" t="s">
        <v>4313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3700</v>
      </c>
      <c r="L1501" s="22" t="s">
        <v>4353</v>
      </c>
      <c r="M1501" s="22" t="s">
        <v>4410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68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71"/>
        <v>#VALUE!</v>
      </c>
    </row>
    <row r="1502" spans="1:23">
      <c r="A1502" s="16">
        <f t="shared" si="169"/>
        <v>1502</v>
      </c>
      <c r="B1502" s="15">
        <f t="shared" si="170"/>
        <v>1464</v>
      </c>
      <c r="C1502" s="18" t="s">
        <v>4314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3700</v>
      </c>
      <c r="L1502" s="22" t="s">
        <v>4353</v>
      </c>
      <c r="M1502" s="22" t="s">
        <v>4410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68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71"/>
        <v>#VALUE!</v>
      </c>
    </row>
    <row r="1503" spans="1:23">
      <c r="A1503" s="16">
        <f t="shared" si="169"/>
        <v>1503</v>
      </c>
      <c r="B1503" s="15">
        <f t="shared" si="170"/>
        <v>1465</v>
      </c>
      <c r="C1503" s="18" t="s">
        <v>4315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3700</v>
      </c>
      <c r="L1503" s="22" t="s">
        <v>4353</v>
      </c>
      <c r="M1503" s="22" t="s">
        <v>4410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68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71"/>
        <v>#VALUE!</v>
      </c>
    </row>
    <row r="1504" spans="1:23">
      <c r="A1504" s="16">
        <f t="shared" si="169"/>
        <v>1504</v>
      </c>
      <c r="B1504" s="15">
        <f t="shared" si="170"/>
        <v>1466</v>
      </c>
      <c r="C1504" s="18" t="s">
        <v>3866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3700</v>
      </c>
      <c r="L1504" s="22" t="s">
        <v>4354</v>
      </c>
      <c r="M1504" s="22" t="s">
        <v>4408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68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71"/>
        <v>#VALUE!</v>
      </c>
    </row>
    <row r="1505" spans="1:23">
      <c r="A1505" s="16">
        <f t="shared" si="169"/>
        <v>1505</v>
      </c>
      <c r="B1505" s="15">
        <f t="shared" si="170"/>
        <v>1467</v>
      </c>
      <c r="C1505" s="18" t="s">
        <v>3867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3700</v>
      </c>
      <c r="L1505" s="22" t="s">
        <v>4354</v>
      </c>
      <c r="M1505" s="22" t="s">
        <v>4408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68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71"/>
        <v>#VALUE!</v>
      </c>
    </row>
    <row r="1506" spans="1:23">
      <c r="A1506" s="16">
        <f t="shared" si="169"/>
        <v>1506</v>
      </c>
      <c r="B1506" s="15">
        <f t="shared" si="170"/>
        <v>1468</v>
      </c>
      <c r="C1506" s="18" t="s">
        <v>4396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4397</v>
      </c>
      <c r="I1506" s="92" t="s">
        <v>3</v>
      </c>
      <c r="J1506" s="23" t="s">
        <v>1333</v>
      </c>
      <c r="K1506" s="24" t="s">
        <v>3700</v>
      </c>
      <c r="L1506" s="22" t="s">
        <v>4353</v>
      </c>
      <c r="M1506" s="22" t="s">
        <v>4409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75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71"/>
        <v>#VALUE!</v>
      </c>
    </row>
    <row r="1507" spans="1:23">
      <c r="A1507" s="16">
        <f t="shared" si="169"/>
        <v>1507</v>
      </c>
      <c r="B1507" s="15">
        <f t="shared" si="170"/>
        <v>1469</v>
      </c>
      <c r="C1507" s="18" t="s">
        <v>4424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3596</v>
      </c>
      <c r="L1507" s="22" t="s">
        <v>4353</v>
      </c>
      <c r="M1507" s="22" t="s">
        <v>4408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75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71"/>
        <v>#VALUE!</v>
      </c>
    </row>
    <row r="1508" spans="1:23">
      <c r="A1508" s="16">
        <f t="shared" si="169"/>
        <v>1508</v>
      </c>
      <c r="B1508" s="15">
        <f t="shared" si="170"/>
        <v>1470</v>
      </c>
      <c r="C1508" s="18" t="s">
        <v>3424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3700</v>
      </c>
      <c r="L1508" s="22" t="s">
        <v>4353</v>
      </c>
      <c r="M1508" s="22" t="s">
        <v>4408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75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71"/>
        <v>#VALUE!</v>
      </c>
    </row>
    <row r="1509" spans="1:23">
      <c r="A1509" s="16">
        <f t="shared" si="169"/>
        <v>1509</v>
      </c>
      <c r="B1509" s="15">
        <f t="shared" si="170"/>
        <v>1471</v>
      </c>
      <c r="C1509" s="18" t="s">
        <v>3872</v>
      </c>
      <c r="D1509" s="18" t="s">
        <v>7</v>
      </c>
      <c r="E1509" s="23" t="s">
        <v>3873</v>
      </c>
      <c r="F1509" s="23" t="s">
        <v>3873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3700</v>
      </c>
      <c r="L1509" s="22" t="s">
        <v>4353</v>
      </c>
      <c r="M1509" s="22" t="s">
        <v>4408</v>
      </c>
      <c r="N1509" s="22" t="s">
        <v>2134</v>
      </c>
      <c r="O1509" s="22"/>
      <c r="P1509" s="248" t="s">
        <v>3874</v>
      </c>
      <c r="Q1509" s="192"/>
      <c r="R1509" s="1"/>
      <c r="S1509" s="1" t="str">
        <f t="shared" si="175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71"/>
        <v>#VALUE!</v>
      </c>
    </row>
    <row r="1510" spans="1:23">
      <c r="A1510" s="16">
        <f t="shared" si="169"/>
        <v>1510</v>
      </c>
      <c r="B1510" s="15">
        <f t="shared" si="170"/>
        <v>1472</v>
      </c>
      <c r="C1510" s="18" t="s">
        <v>3425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3700</v>
      </c>
      <c r="L1510" s="22" t="s">
        <v>4354</v>
      </c>
      <c r="M1510" s="22" t="s">
        <v>4408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75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71"/>
        <v>#VALUE!</v>
      </c>
    </row>
    <row r="1511" spans="1:23">
      <c r="A1511" s="16">
        <f t="shared" si="169"/>
        <v>1511</v>
      </c>
      <c r="B1511" s="15">
        <f t="shared" si="170"/>
        <v>1473</v>
      </c>
      <c r="C1511" s="18" t="s">
        <v>3426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4992</v>
      </c>
      <c r="I1511" s="92" t="s">
        <v>3</v>
      </c>
      <c r="J1511" s="23" t="s">
        <v>1333</v>
      </c>
      <c r="K1511" s="24" t="s">
        <v>3700</v>
      </c>
      <c r="L1511" s="22" t="s">
        <v>4353</v>
      </c>
      <c r="M1511" s="22" t="s">
        <v>4409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75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71"/>
        <v>#VALUE!</v>
      </c>
    </row>
    <row r="1512" spans="1:23">
      <c r="A1512" s="16">
        <f t="shared" si="169"/>
        <v>1512</v>
      </c>
      <c r="B1512" s="15">
        <f t="shared" si="170"/>
        <v>1474</v>
      </c>
      <c r="C1512" s="18" t="s">
        <v>5584</v>
      </c>
      <c r="D1512" s="18" t="s">
        <v>7</v>
      </c>
      <c r="E1512" s="23" t="s">
        <v>5585</v>
      </c>
      <c r="F1512" s="23" t="s">
        <v>5585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3700</v>
      </c>
      <c r="L1512" s="22" t="s">
        <v>4353</v>
      </c>
      <c r="M1512" s="22" t="s">
        <v>4408</v>
      </c>
      <c r="N1512" s="22" t="s">
        <v>2134</v>
      </c>
      <c r="O1512" s="22"/>
      <c r="P1512" s="248" t="s">
        <v>5587</v>
      </c>
      <c r="Q1512" s="192"/>
      <c r="R1512" s="1"/>
      <c r="S1512" s="1" t="str">
        <f t="shared" si="175"/>
        <v/>
      </c>
      <c r="T1512" s="1" t="str">
        <f>IF(ISNA(VLOOKUP(P1512,'NEW XEQM.c'!D:D,1,0)),"--",VLOOKUP(P1512,'NEW XEQM.c'!D:G,3,0))</f>
        <v>--</v>
      </c>
      <c r="U1512" s="1" t="s">
        <v>2522</v>
      </c>
      <c r="W1512" t="e">
        <f t="shared" si="171"/>
        <v>#VALUE!</v>
      </c>
    </row>
    <row r="1513" spans="1:23">
      <c r="A1513" s="16">
        <f t="shared" si="169"/>
        <v>1513</v>
      </c>
      <c r="B1513" s="15">
        <f t="shared" si="170"/>
        <v>1475</v>
      </c>
      <c r="C1513" s="18" t="s">
        <v>4462</v>
      </c>
      <c r="D1513" s="18" t="s">
        <v>2626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3700</v>
      </c>
      <c r="L1513" s="22" t="s">
        <v>4353</v>
      </c>
      <c r="M1513" s="22" t="s">
        <v>4412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75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71"/>
        <v>#VALUE!</v>
      </c>
    </row>
    <row r="1514" spans="1:23">
      <c r="A1514" s="16">
        <f t="shared" si="169"/>
        <v>1514</v>
      </c>
      <c r="B1514" s="15">
        <f t="shared" si="170"/>
        <v>1476</v>
      </c>
      <c r="C1514" s="18" t="s">
        <v>4463</v>
      </c>
      <c r="D1514" s="18" t="s">
        <v>2626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3700</v>
      </c>
      <c r="L1514" s="22" t="s">
        <v>4353</v>
      </c>
      <c r="M1514" s="22" t="s">
        <v>4412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75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71"/>
        <v>#VALUE!</v>
      </c>
    </row>
    <row r="1515" spans="1:23">
      <c r="A1515" s="16">
        <f t="shared" si="169"/>
        <v>1515</v>
      </c>
      <c r="B1515" s="15">
        <f t="shared" ref="B1515" si="176">IF(AND(MID(C1515,2,1)&lt;&gt;"/",MID(C1515,1,1)="/"),INT(B1514)+1,B1514+0.01)</f>
        <v>1477</v>
      </c>
      <c r="C1515" s="54" t="s">
        <v>3582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3700</v>
      </c>
      <c r="L1515" s="11" t="s">
        <v>4353</v>
      </c>
      <c r="M1515" s="11" t="s">
        <v>4409</v>
      </c>
      <c r="N1515" s="22" t="s">
        <v>2134</v>
      </c>
      <c r="O1515" s="11"/>
      <c r="P1515" s="248" t="s">
        <v>5933</v>
      </c>
      <c r="Q1515" s="192"/>
      <c r="R1515" s="1"/>
      <c r="S1515" s="1" t="str">
        <f t="shared" ref="S1515" si="177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71"/>
        <v>#VALUE!</v>
      </c>
    </row>
    <row r="1516" spans="1:23">
      <c r="A1516" s="16">
        <f t="shared" si="169"/>
        <v>1516</v>
      </c>
      <c r="B1516" s="15">
        <f t="shared" si="170"/>
        <v>1478</v>
      </c>
      <c r="C1516" s="18" t="s">
        <v>3427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3700</v>
      </c>
      <c r="L1516" s="22" t="s">
        <v>4354</v>
      </c>
      <c r="M1516" s="22" t="s">
        <v>4408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75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71"/>
        <v/>
      </c>
    </row>
    <row r="1517" spans="1:23">
      <c r="A1517" s="16">
        <f t="shared" si="169"/>
        <v>1517</v>
      </c>
      <c r="B1517" s="15">
        <f t="shared" si="170"/>
        <v>1479</v>
      </c>
      <c r="C1517" s="18" t="s">
        <v>3428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3700</v>
      </c>
      <c r="L1517" s="22" t="s">
        <v>4354</v>
      </c>
      <c r="M1517" s="22" t="s">
        <v>4408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75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71"/>
        <v/>
      </c>
    </row>
    <row r="1518" spans="1:23">
      <c r="A1518" s="16">
        <f t="shared" si="169"/>
        <v>1518</v>
      </c>
      <c r="B1518" s="15">
        <f t="shared" si="170"/>
        <v>1480</v>
      </c>
      <c r="C1518" s="18" t="s">
        <v>3418</v>
      </c>
      <c r="D1518" s="18" t="s">
        <v>4019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3700</v>
      </c>
      <c r="L1518" s="22" t="s">
        <v>4353</v>
      </c>
      <c r="M1518" s="22" t="s">
        <v>4408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75"/>
        <v/>
      </c>
      <c r="T1518" s="1" t="str">
        <f>IF(ISNA(VLOOKUP(P1518,'NEW XEQM.c'!D:D,1,0)),"--",VLOOKUP(P1518,'NEW XEQM.c'!D:G,3,0))</f>
        <v>--</v>
      </c>
      <c r="U1518" s="1" t="s">
        <v>2504</v>
      </c>
      <c r="W1518" t="e">
        <f t="shared" si="171"/>
        <v>#VALUE!</v>
      </c>
    </row>
    <row r="1519" spans="1:23">
      <c r="A1519" s="1">
        <f t="shared" si="169"/>
        <v>1519</v>
      </c>
      <c r="B1519" s="15">
        <f t="shared" si="170"/>
        <v>1481</v>
      </c>
      <c r="C1519" s="59" t="s">
        <v>3582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3596</v>
      </c>
      <c r="L1519" t="s">
        <v>4353</v>
      </c>
      <c r="M1519" t="s">
        <v>4410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75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71"/>
        <v>#VALUE!</v>
      </c>
    </row>
    <row r="1520" spans="1:23">
      <c r="A1520" s="16">
        <f t="shared" si="169"/>
        <v>1520</v>
      </c>
      <c r="B1520" s="15">
        <f t="shared" si="170"/>
        <v>1482</v>
      </c>
      <c r="C1520" s="18" t="s">
        <v>3429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3701</v>
      </c>
      <c r="L1520" s="22" t="s">
        <v>4353</v>
      </c>
      <c r="M1520" s="22" t="s">
        <v>4410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75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71"/>
        <v>#VALUE!</v>
      </c>
    </row>
    <row r="1521" spans="1:23">
      <c r="A1521" s="16">
        <f t="shared" si="169"/>
        <v>1521</v>
      </c>
      <c r="B1521" s="15">
        <f t="shared" si="170"/>
        <v>1483</v>
      </c>
      <c r="C1521" s="18" t="s">
        <v>3930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3700</v>
      </c>
      <c r="L1521" s="22" t="s">
        <v>4354</v>
      </c>
      <c r="M1521" s="22" t="s">
        <v>4408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75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71"/>
        <v>H STD_SUB_n</v>
      </c>
    </row>
    <row r="1522" spans="1:23">
      <c r="A1522" s="16">
        <f t="shared" si="169"/>
        <v>1522</v>
      </c>
      <c r="B1522" s="15">
        <f t="shared" si="170"/>
        <v>1484</v>
      </c>
      <c r="C1522" s="18" t="s">
        <v>3931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3700</v>
      </c>
      <c r="L1522" s="22" t="s">
        <v>4354</v>
      </c>
      <c r="M1522" s="22" t="s">
        <v>4408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75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71"/>
        <v>H STD_SUB_n STD_SUB_P</v>
      </c>
    </row>
    <row r="1523" spans="1:23">
      <c r="A1523" s="16">
        <f t="shared" si="169"/>
        <v>1523</v>
      </c>
      <c r="B1523" s="15">
        <f t="shared" si="170"/>
        <v>1485</v>
      </c>
      <c r="C1523" s="18" t="s">
        <v>3430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3700</v>
      </c>
      <c r="L1523" s="22" t="s">
        <v>4354</v>
      </c>
      <c r="M1523" s="22" t="s">
        <v>4408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75"/>
        <v/>
      </c>
      <c r="T1523" s="1" t="str">
        <f>IF(ISNA(VLOOKUP(P1523,'NEW XEQM.c'!D:D,1,0)),"--",VLOOKUP(P1523,'NEW XEQM.c'!D:G,3,0))</f>
        <v>IM</v>
      </c>
      <c r="U1523" s="1" t="s">
        <v>2509</v>
      </c>
      <c r="W1523" t="e">
        <f t="shared" si="171"/>
        <v>#VALUE!</v>
      </c>
    </row>
    <row r="1524" spans="1:23">
      <c r="A1524" s="16">
        <f t="shared" si="169"/>
        <v>1524</v>
      </c>
      <c r="B1524" s="15">
        <f t="shared" si="170"/>
        <v>1486</v>
      </c>
      <c r="C1524" s="18" t="s">
        <v>4102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3700</v>
      </c>
      <c r="L1524" s="22" t="s">
        <v>4353</v>
      </c>
      <c r="M1524" s="22" t="s">
        <v>4413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75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71"/>
        <v>#VALUE!</v>
      </c>
    </row>
    <row r="1525" spans="1:23">
      <c r="A1525" s="16">
        <f t="shared" si="169"/>
        <v>1525</v>
      </c>
      <c r="B1525" s="15">
        <f t="shared" si="170"/>
        <v>1487</v>
      </c>
      <c r="C1525" s="18" t="s">
        <v>3895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3700</v>
      </c>
      <c r="L1525" s="22" t="s">
        <v>4353</v>
      </c>
      <c r="M1525" s="22" t="s">
        <v>4408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75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71"/>
        <v>I STD_SUB_x STD_SUB_y STD_SUB_z</v>
      </c>
    </row>
    <row r="1526" spans="1:23">
      <c r="A1526" s="16">
        <f t="shared" si="169"/>
        <v>1526</v>
      </c>
      <c r="B1526" s="15">
        <f t="shared" si="170"/>
        <v>1488</v>
      </c>
      <c r="C1526" s="18" t="s">
        <v>3868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3700</v>
      </c>
      <c r="L1526" s="22" t="s">
        <v>4353</v>
      </c>
      <c r="M1526" s="22" t="s">
        <v>4408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75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71"/>
        <v>I STD_GAMMA STD_SUB_p</v>
      </c>
    </row>
    <row r="1527" spans="1:23">
      <c r="A1527" s="16">
        <f t="shared" si="169"/>
        <v>1527</v>
      </c>
      <c r="B1527" s="15">
        <f t="shared" si="170"/>
        <v>1489</v>
      </c>
      <c r="C1527" s="18" t="s">
        <v>3869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3700</v>
      </c>
      <c r="L1527" s="22" t="s">
        <v>4353</v>
      </c>
      <c r="M1527" s="22" t="s">
        <v>4408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75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71"/>
        <v>I STD_GAMMA STD_SUB_q</v>
      </c>
    </row>
    <row r="1528" spans="1:23">
      <c r="A1528" s="16">
        <f t="shared" si="169"/>
        <v>1528</v>
      </c>
      <c r="B1528" s="15">
        <f t="shared" si="170"/>
        <v>1490</v>
      </c>
      <c r="C1528" s="18" t="s">
        <v>4103</v>
      </c>
      <c r="D1528" s="18" t="s">
        <v>4105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3700</v>
      </c>
      <c r="L1528" s="22" t="s">
        <v>4353</v>
      </c>
      <c r="M1528" s="22" t="s">
        <v>4408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75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71"/>
        <v>#VALUE!</v>
      </c>
    </row>
    <row r="1529" spans="1:23">
      <c r="A1529" s="16">
        <f t="shared" si="169"/>
        <v>1529</v>
      </c>
      <c r="B1529" s="15">
        <f t="shared" si="170"/>
        <v>1491</v>
      </c>
      <c r="C1529" s="18" t="s">
        <v>4103</v>
      </c>
      <c r="D1529" s="18" t="s">
        <v>4106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3700</v>
      </c>
      <c r="L1529" s="22" t="s">
        <v>4353</v>
      </c>
      <c r="M1529" s="22" t="s">
        <v>4408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75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71"/>
        <v>#VALUE!</v>
      </c>
    </row>
    <row r="1530" spans="1:23">
      <c r="A1530" s="16">
        <f t="shared" si="169"/>
        <v>1530</v>
      </c>
      <c r="B1530" s="15">
        <f t="shared" si="170"/>
        <v>1492</v>
      </c>
      <c r="C1530" s="20" t="s">
        <v>4188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3700</v>
      </c>
      <c r="L1530" s="22" t="s">
        <v>4353</v>
      </c>
      <c r="M1530" s="22" t="s">
        <v>4408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75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71"/>
        <v>J STD_SUB_y (x)</v>
      </c>
    </row>
    <row r="1531" spans="1:23">
      <c r="A1531" s="16">
        <f t="shared" si="169"/>
        <v>1531</v>
      </c>
      <c r="B1531" s="15">
        <f t="shared" si="170"/>
        <v>1493</v>
      </c>
      <c r="C1531" s="18" t="s">
        <v>4104</v>
      </c>
      <c r="D1531" s="18" t="s">
        <v>4105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3700</v>
      </c>
      <c r="L1531" s="22" t="s">
        <v>4353</v>
      </c>
      <c r="M1531" s="22" t="s">
        <v>4408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75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71"/>
        <v>#VALUE!</v>
      </c>
    </row>
    <row r="1532" spans="1:23">
      <c r="A1532" s="16">
        <f t="shared" si="169"/>
        <v>1532</v>
      </c>
      <c r="B1532" s="15">
        <f t="shared" si="170"/>
        <v>1494</v>
      </c>
      <c r="C1532" s="18" t="s">
        <v>4104</v>
      </c>
      <c r="D1532" s="18" t="s">
        <v>4106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3700</v>
      </c>
      <c r="L1532" s="22" t="s">
        <v>4353</v>
      </c>
      <c r="M1532" s="22" t="s">
        <v>4408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75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71"/>
        <v>#VALUE!</v>
      </c>
    </row>
    <row r="1533" spans="1:23">
      <c r="A1533" s="16">
        <f t="shared" ref="A1533:A1596" si="178">IF(B1533=INT(B1533),ROW(),"")</f>
        <v>1533</v>
      </c>
      <c r="B1533" s="15">
        <f t="shared" si="170"/>
        <v>1495</v>
      </c>
      <c r="C1533" s="18" t="s">
        <v>3844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3700</v>
      </c>
      <c r="L1533" s="22" t="s">
        <v>4353</v>
      </c>
      <c r="M1533" s="22" t="s">
        <v>4408</v>
      </c>
      <c r="N1533" s="22" t="s">
        <v>2134</v>
      </c>
      <c r="O1533" s="22"/>
      <c r="P1533" s="248" t="s">
        <v>3760</v>
      </c>
      <c r="Q1533" s="192"/>
      <c r="R1533" s="1"/>
      <c r="S1533" s="1" t="str">
        <f t="shared" si="175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71"/>
        <v>#VALUE!</v>
      </c>
    </row>
    <row r="1534" spans="1:23">
      <c r="A1534" s="16">
        <f t="shared" si="178"/>
        <v>1534</v>
      </c>
      <c r="B1534" s="15">
        <f t="shared" si="170"/>
        <v>1496</v>
      </c>
      <c r="C1534" s="54" t="s">
        <v>3582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3700</v>
      </c>
      <c r="L1534" s="11" t="s">
        <v>4353</v>
      </c>
      <c r="M1534" s="11" t="s">
        <v>4410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75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71"/>
        <v>#VALUE!</v>
      </c>
    </row>
    <row r="1535" spans="1:23">
      <c r="A1535" s="16">
        <f t="shared" si="178"/>
        <v>1535</v>
      </c>
      <c r="B1535" s="15">
        <f t="shared" si="170"/>
        <v>1497</v>
      </c>
      <c r="C1535" s="18" t="s">
        <v>4425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3596</v>
      </c>
      <c r="L1535" s="22" t="s">
        <v>4353</v>
      </c>
      <c r="M1535" s="22" t="s">
        <v>4429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75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71"/>
        <v>#VALUE!</v>
      </c>
    </row>
    <row r="1536" spans="1:23">
      <c r="A1536" s="16">
        <f t="shared" si="178"/>
        <v>1536</v>
      </c>
      <c r="B1536" s="15">
        <f t="shared" si="170"/>
        <v>1498</v>
      </c>
      <c r="C1536" s="18" t="s">
        <v>4426</v>
      </c>
      <c r="D1536" s="18" t="s">
        <v>4428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3596</v>
      </c>
      <c r="L1536" s="22" t="s">
        <v>4353</v>
      </c>
      <c r="M1536" s="22" t="s">
        <v>4410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75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71"/>
        <v>#VALUE!</v>
      </c>
    </row>
    <row r="1537" spans="1:23">
      <c r="A1537" s="16">
        <f t="shared" si="178"/>
        <v>1537</v>
      </c>
      <c r="B1537" s="15">
        <f t="shared" si="170"/>
        <v>1499</v>
      </c>
      <c r="C1537" s="18" t="s">
        <v>4427</v>
      </c>
      <c r="D1537" s="18" t="s">
        <v>4428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3596</v>
      </c>
      <c r="L1537" s="22" t="s">
        <v>4353</v>
      </c>
      <c r="M1537" s="22" t="s">
        <v>4410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75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71"/>
        <v>#VALUE!</v>
      </c>
    </row>
    <row r="1538" spans="1:23">
      <c r="A1538" s="16">
        <f t="shared" si="178"/>
        <v>1538</v>
      </c>
      <c r="B1538" s="15">
        <f t="shared" si="170"/>
        <v>1500</v>
      </c>
      <c r="C1538" s="63" t="s">
        <v>3291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3700</v>
      </c>
      <c r="L1538" s="66" t="s">
        <v>4354</v>
      </c>
      <c r="M1538" s="22" t="s">
        <v>4408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75"/>
        <v/>
      </c>
      <c r="T1538" s="1" t="str">
        <f>IF(ISNA(VLOOKUP(P1538,'NEW XEQM.c'!D:D,1,0)),"--",VLOOKUP(P1538,'NEW XEQM.c'!D:G,3,0))</f>
        <v>SINC</v>
      </c>
      <c r="U1538" s="1" t="s">
        <v>2504</v>
      </c>
      <c r="W1538" t="e">
        <f t="shared" si="171"/>
        <v>#VALUE!</v>
      </c>
    </row>
    <row r="1539" spans="1:23">
      <c r="A1539" s="16">
        <f t="shared" si="178"/>
        <v>1539</v>
      </c>
      <c r="B1539" s="15">
        <f t="shared" si="170"/>
        <v>1501</v>
      </c>
      <c r="C1539" s="18" t="s">
        <v>4430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3700</v>
      </c>
      <c r="L1539" s="22" t="s">
        <v>4353</v>
      </c>
      <c r="M1539" s="22" t="s">
        <v>4413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75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71"/>
        <v>#VALUE!</v>
      </c>
    </row>
    <row r="1540" spans="1:23">
      <c r="A1540" s="16">
        <f t="shared" si="178"/>
        <v>1540</v>
      </c>
      <c r="B1540" s="15">
        <f t="shared" ref="B1540:B1603" si="179">IF(AND(MID(C1540,2,1)&lt;&gt;"/",MID(C1540,1,1)="/"),INT(B1539)+1,B1539+0.01)</f>
        <v>1502</v>
      </c>
      <c r="C1540" s="18" t="s">
        <v>3431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3700</v>
      </c>
      <c r="L1540" s="22" t="s">
        <v>4353</v>
      </c>
      <c r="M1540" s="22" t="s">
        <v>4408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75"/>
        <v/>
      </c>
      <c r="T1540" s="1" t="str">
        <f>IF(ISNA(VLOOKUP(P1540,'NEW XEQM.c'!D:D,1,0)),"--",VLOOKUP(P1540,'NEW XEQM.c'!D:G,3,0))</f>
        <v>--</v>
      </c>
      <c r="U1540" s="1" t="s">
        <v>2518</v>
      </c>
      <c r="W1540" t="e">
        <f t="shared" si="171"/>
        <v>#VALUE!</v>
      </c>
    </row>
    <row r="1541" spans="1:23">
      <c r="A1541" s="16">
        <f t="shared" si="178"/>
        <v>1541</v>
      </c>
      <c r="B1541" s="15">
        <f t="shared" si="179"/>
        <v>1503</v>
      </c>
      <c r="C1541" s="18" t="s">
        <v>4431</v>
      </c>
      <c r="D1541" s="18" t="s">
        <v>2626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3596</v>
      </c>
      <c r="L1541" s="22" t="s">
        <v>4353</v>
      </c>
      <c r="M1541" s="22" t="s">
        <v>4412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75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80">SUBSTITUTE(IF(AND(T1541="--",FIND("STD",E1541),FIND("fn",C1541)&gt;0,FIND("ITM_",P1541),I1541="CAT_FNCT"),E1541,""),"""","")</f>
        <v>#VALUE!</v>
      </c>
    </row>
    <row r="1542" spans="1:23">
      <c r="A1542" s="16">
        <f t="shared" si="178"/>
        <v>1542</v>
      </c>
      <c r="B1542" s="15">
        <f t="shared" si="179"/>
        <v>1504</v>
      </c>
      <c r="C1542" s="18" t="s">
        <v>3845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3700</v>
      </c>
      <c r="L1542" s="22" t="s">
        <v>4353</v>
      </c>
      <c r="M1542" s="22" t="s">
        <v>4408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75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80"/>
        <v>#VALUE!</v>
      </c>
    </row>
    <row r="1543" spans="1:23">
      <c r="A1543" s="16">
        <f t="shared" si="178"/>
        <v>1543</v>
      </c>
      <c r="B1543" s="15">
        <f t="shared" si="179"/>
        <v>1505</v>
      </c>
      <c r="C1543" s="18" t="s">
        <v>3932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3700</v>
      </c>
      <c r="L1543" s="22" t="s">
        <v>4354</v>
      </c>
      <c r="M1543" s="22" t="s">
        <v>4408</v>
      </c>
      <c r="N1543" s="22" t="s">
        <v>2134</v>
      </c>
      <c r="O1543" s="22"/>
      <c r="P1543" s="248" t="s">
        <v>3761</v>
      </c>
      <c r="Q1543" s="192"/>
      <c r="R1543" s="1"/>
      <c r="S1543" s="1" t="str">
        <f t="shared" si="175"/>
        <v/>
      </c>
      <c r="T1543" s="1" t="str">
        <f>IF(ISNA(VLOOKUP(P1543,'NEW XEQM.c'!D:D,1,0)),"--",VLOOKUP(P1543,'NEW XEQM.c'!D:G,3,0))</f>
        <v>LM</v>
      </c>
      <c r="U1543" s="1" t="s">
        <v>2505</v>
      </c>
      <c r="W1543" t="str">
        <f t="shared" si="180"/>
        <v/>
      </c>
    </row>
    <row r="1544" spans="1:23">
      <c r="A1544" s="16">
        <f t="shared" si="178"/>
        <v>1544</v>
      </c>
      <c r="B1544" s="15">
        <f t="shared" si="179"/>
        <v>1506</v>
      </c>
      <c r="C1544" s="18" t="s">
        <v>3933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3700</v>
      </c>
      <c r="L1544" s="22" t="s">
        <v>4354</v>
      </c>
      <c r="M1544" s="22" t="s">
        <v>4408</v>
      </c>
      <c r="N1544" s="22" t="s">
        <v>2134</v>
      </c>
      <c r="O1544" s="22"/>
      <c r="P1544" s="248" t="s">
        <v>3762</v>
      </c>
      <c r="Q1544" s="192"/>
      <c r="R1544" s="1"/>
      <c r="S1544" s="1" t="str">
        <f t="shared" si="175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80"/>
        <v>L STD_SUB_m STD_SUB_alpha</v>
      </c>
    </row>
    <row r="1545" spans="1:23">
      <c r="A1545" s="16">
        <f t="shared" si="178"/>
        <v>1545</v>
      </c>
      <c r="B1545" s="15">
        <f t="shared" si="179"/>
        <v>1507</v>
      </c>
      <c r="C1545" s="18" t="s">
        <v>3432</v>
      </c>
      <c r="D1545" s="38" t="s">
        <v>2627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3700</v>
      </c>
      <c r="L1545" s="22" t="s">
        <v>4353</v>
      </c>
      <c r="M1545" s="22" t="s">
        <v>4408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75"/>
        <v/>
      </c>
      <c r="T1545" s="1" t="str">
        <f>IF(ISNA(VLOOKUP(P1545,'NEW XEQM.c'!D:D,1,0)),"--",VLOOKUP(P1545,'NEW XEQM.c'!D:G,3,0))</f>
        <v>LNBETA</v>
      </c>
      <c r="U1545" s="1" t="s">
        <v>2505</v>
      </c>
      <c r="W1545" t="str">
        <f t="shared" si="180"/>
        <v/>
      </c>
    </row>
    <row r="1546" spans="1:23">
      <c r="A1546" s="16">
        <f t="shared" si="178"/>
        <v>1546</v>
      </c>
      <c r="B1546" s="15">
        <f t="shared" si="179"/>
        <v>1508</v>
      </c>
      <c r="C1546" s="18" t="s">
        <v>3433</v>
      </c>
      <c r="D1546" s="38" t="s">
        <v>2627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3700</v>
      </c>
      <c r="L1546" s="22" t="s">
        <v>4354</v>
      </c>
      <c r="M1546" s="22" t="s">
        <v>4408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75"/>
        <v/>
      </c>
      <c r="T1546" s="1" t="str">
        <f>IF(ISNA(VLOOKUP(P1546,'NEW XEQM.c'!D:D,1,0)),"--",VLOOKUP(P1546,'NEW XEQM.c'!D:G,3,0))</f>
        <v>LNGAMMA</v>
      </c>
      <c r="U1546" s="1" t="s">
        <v>2505</v>
      </c>
      <c r="W1546" t="str">
        <f t="shared" si="180"/>
        <v/>
      </c>
    </row>
    <row r="1547" spans="1:23">
      <c r="A1547" s="16">
        <f t="shared" si="178"/>
        <v>1547</v>
      </c>
      <c r="B1547" s="15">
        <f t="shared" si="179"/>
        <v>1509</v>
      </c>
      <c r="C1547" s="18" t="s">
        <v>3434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3701</v>
      </c>
      <c r="L1547" s="22" t="s">
        <v>4353</v>
      </c>
      <c r="M1547" s="22" t="s">
        <v>4410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75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80"/>
        <v>#VALUE!</v>
      </c>
    </row>
    <row r="1548" spans="1:23">
      <c r="A1548" s="16">
        <f t="shared" si="178"/>
        <v>1548</v>
      </c>
      <c r="B1548" s="15">
        <f t="shared" si="179"/>
        <v>1510</v>
      </c>
      <c r="C1548" s="18" t="s">
        <v>3434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3700</v>
      </c>
      <c r="L1548" s="22" t="s">
        <v>4353</v>
      </c>
      <c r="M1548" s="22" t="s">
        <v>4410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75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80"/>
        <v>#VALUE!</v>
      </c>
    </row>
    <row r="1549" spans="1:23">
      <c r="A1549" s="16">
        <f t="shared" si="178"/>
        <v>1549</v>
      </c>
      <c r="B1549" s="15">
        <f t="shared" si="179"/>
        <v>1511</v>
      </c>
      <c r="C1549" s="18" t="s">
        <v>3434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3700</v>
      </c>
      <c r="L1549" s="22" t="s">
        <v>4353</v>
      </c>
      <c r="M1549" s="22" t="s">
        <v>4410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75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80"/>
        <v>#VALUE!</v>
      </c>
    </row>
    <row r="1550" spans="1:23">
      <c r="A1550" s="16">
        <f t="shared" si="178"/>
        <v>1550</v>
      </c>
      <c r="B1550" s="15">
        <f t="shared" si="179"/>
        <v>1512</v>
      </c>
      <c r="C1550" s="18" t="s">
        <v>3434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3700</v>
      </c>
      <c r="L1550" s="22" t="s">
        <v>4353</v>
      </c>
      <c r="M1550" s="22" t="s">
        <v>4410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75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80"/>
        <v>#VALUE!</v>
      </c>
    </row>
    <row r="1551" spans="1:23">
      <c r="A1551" s="16">
        <f t="shared" si="178"/>
        <v>1551</v>
      </c>
      <c r="B1551" s="15">
        <f t="shared" si="179"/>
        <v>1513</v>
      </c>
      <c r="C1551" s="18" t="s">
        <v>3434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3700</v>
      </c>
      <c r="L1551" s="22" t="s">
        <v>4353</v>
      </c>
      <c r="M1551" s="22" t="s">
        <v>4410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75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80"/>
        <v>LOAD STD_SIGMA</v>
      </c>
    </row>
    <row r="1552" spans="1:23">
      <c r="A1552" s="16">
        <f t="shared" si="178"/>
        <v>1552</v>
      </c>
      <c r="B1552" s="15">
        <f t="shared" si="179"/>
        <v>1514</v>
      </c>
      <c r="C1552" s="18" t="s">
        <v>4398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3700</v>
      </c>
      <c r="L1552" s="22" t="s">
        <v>4353</v>
      </c>
      <c r="M1552" s="22" t="s">
        <v>4409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75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80"/>
        <v>#VALUE!</v>
      </c>
    </row>
    <row r="1553" spans="1:23">
      <c r="A1553" s="16">
        <f t="shared" si="178"/>
        <v>1553</v>
      </c>
      <c r="B1553" s="15">
        <f t="shared" si="179"/>
        <v>1515</v>
      </c>
      <c r="C1553" s="18" t="s">
        <v>3435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3700</v>
      </c>
      <c r="L1553" s="22" t="s">
        <v>4353</v>
      </c>
      <c r="M1553" s="22" t="s">
        <v>4408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75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80"/>
        <v>#VALUE!</v>
      </c>
    </row>
    <row r="1554" spans="1:23">
      <c r="A1554" s="16">
        <f t="shared" si="178"/>
        <v>1554</v>
      </c>
      <c r="B1554" s="15">
        <f t="shared" si="179"/>
        <v>1516</v>
      </c>
      <c r="C1554" s="18" t="s">
        <v>4037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3700</v>
      </c>
      <c r="L1554" s="22" t="s">
        <v>4353</v>
      </c>
      <c r="M1554" s="22" t="s">
        <v>4408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75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80"/>
        <v>#VALUE!</v>
      </c>
    </row>
    <row r="1555" spans="1:23">
      <c r="A1555" s="16">
        <f t="shared" si="178"/>
        <v>1555</v>
      </c>
      <c r="B1555" s="15">
        <f t="shared" si="179"/>
        <v>1517</v>
      </c>
      <c r="C1555" s="18" t="s">
        <v>3436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3700</v>
      </c>
      <c r="L1555" s="22" t="s">
        <v>4353</v>
      </c>
      <c r="M1555" s="22" t="s">
        <v>4408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75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80"/>
        <v>#VALUE!</v>
      </c>
    </row>
    <row r="1556" spans="1:23">
      <c r="A1556" s="16">
        <f t="shared" si="178"/>
        <v>1556</v>
      </c>
      <c r="B1556" s="15">
        <f t="shared" si="179"/>
        <v>1518</v>
      </c>
      <c r="C1556" s="54" t="s">
        <v>4107</v>
      </c>
      <c r="D1556" s="54" t="s">
        <v>7</v>
      </c>
      <c r="E1556" s="72" t="s">
        <v>1121</v>
      </c>
      <c r="F1556" s="55" t="s">
        <v>3815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3700</v>
      </c>
      <c r="L1556" s="22" t="s">
        <v>4353</v>
      </c>
      <c r="M1556" s="22" t="s">
        <v>4410</v>
      </c>
      <c r="N1556" s="22" t="s">
        <v>2134</v>
      </c>
      <c r="O1556" s="11"/>
      <c r="P1556" s="248" t="s">
        <v>3923</v>
      </c>
      <c r="Q1556" s="192"/>
      <c r="R1556" s="1"/>
      <c r="S1556" s="1" t="str">
        <f t="shared" si="175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80"/>
        <v>#VALUE!</v>
      </c>
    </row>
    <row r="1557" spans="1:23">
      <c r="A1557" s="16">
        <f t="shared" si="178"/>
        <v>1557</v>
      </c>
      <c r="B1557" s="15">
        <f t="shared" si="179"/>
        <v>1519</v>
      </c>
      <c r="C1557" s="18" t="s">
        <v>3437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3700</v>
      </c>
      <c r="L1557" s="22" t="s">
        <v>4353</v>
      </c>
      <c r="M1557" s="22" t="s">
        <v>4408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75"/>
        <v/>
      </c>
      <c r="T1557" s="1" t="str">
        <f>IF(ISNA(VLOOKUP(P1557,'NEW XEQM.c'!D:D,1,0)),"--",VLOOKUP(P1557,'NEW XEQM.c'!D:G,3,0))</f>
        <v>--</v>
      </c>
      <c r="U1557" s="1" t="s">
        <v>2522</v>
      </c>
      <c r="W1557" t="e">
        <f t="shared" si="180"/>
        <v>#VALUE!</v>
      </c>
    </row>
    <row r="1558" spans="1:23">
      <c r="A1558" s="16">
        <f t="shared" si="178"/>
        <v>1558</v>
      </c>
      <c r="B1558" s="15">
        <f t="shared" si="179"/>
        <v>1520</v>
      </c>
      <c r="C1558" s="18" t="s">
        <v>4432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3700</v>
      </c>
      <c r="L1558" s="22" t="s">
        <v>4353</v>
      </c>
      <c r="M1558" s="22" t="s">
        <v>4408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75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80"/>
        <v>#VALUE!</v>
      </c>
    </row>
    <row r="1559" spans="1:23">
      <c r="A1559" s="16">
        <f t="shared" si="178"/>
        <v>1559</v>
      </c>
      <c r="B1559" s="15">
        <f t="shared" si="179"/>
        <v>1521</v>
      </c>
      <c r="C1559" s="18" t="s">
        <v>3846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3700</v>
      </c>
      <c r="L1559" s="22" t="s">
        <v>4353</v>
      </c>
      <c r="M1559" s="22" t="s">
        <v>4408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75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80"/>
        <v>#VALUE!</v>
      </c>
    </row>
    <row r="1560" spans="1:23">
      <c r="A1560" s="16">
        <f t="shared" si="178"/>
        <v>1560</v>
      </c>
      <c r="B1560" s="15">
        <f t="shared" si="179"/>
        <v>1522</v>
      </c>
      <c r="C1560" s="18" t="s">
        <v>4433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3700</v>
      </c>
      <c r="L1560" s="22" t="s">
        <v>4353</v>
      </c>
      <c r="M1560" s="22" t="s">
        <v>4413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75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80"/>
        <v>#VALUE!</v>
      </c>
    </row>
    <row r="1561" spans="1:23">
      <c r="A1561" s="16">
        <f t="shared" si="178"/>
        <v>1561</v>
      </c>
      <c r="B1561" s="15">
        <f t="shared" si="179"/>
        <v>1523</v>
      </c>
      <c r="C1561" s="18" t="s">
        <v>3418</v>
      </c>
      <c r="D1561" s="18" t="s">
        <v>4020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3700</v>
      </c>
      <c r="L1561" s="22" t="s">
        <v>4353</v>
      </c>
      <c r="M1561" s="22" t="s">
        <v>4408</v>
      </c>
      <c r="N1561" s="22" t="s">
        <v>4997</v>
      </c>
      <c r="O1561" s="22"/>
      <c r="P1561" s="248" t="s">
        <v>1653</v>
      </c>
      <c r="Q1561" s="192"/>
      <c r="R1561" s="1"/>
      <c r="S1561" s="1" t="str">
        <f t="shared" si="175"/>
        <v/>
      </c>
      <c r="T1561" s="1" t="str">
        <f>IF(ISNA(VLOOKUP(P1561,'NEW XEQM.c'!D:D,1,0)),"--",VLOOKUP(P1561,'NEW XEQM.c'!D:G,3,0))</f>
        <v>MULPI</v>
      </c>
      <c r="U1561" s="1" t="s">
        <v>2504</v>
      </c>
      <c r="W1561" t="str">
        <f t="shared" si="180"/>
        <v/>
      </c>
    </row>
    <row r="1562" spans="1:23">
      <c r="A1562" s="16">
        <f t="shared" si="178"/>
        <v>1562</v>
      </c>
      <c r="B1562" s="15">
        <f t="shared" si="179"/>
        <v>1524</v>
      </c>
      <c r="C1562" s="18" t="s">
        <v>3438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3596</v>
      </c>
      <c r="L1562" s="22" t="s">
        <v>4353</v>
      </c>
      <c r="M1562" s="22" t="s">
        <v>4413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75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80"/>
        <v>#VALUE!</v>
      </c>
    </row>
    <row r="1563" spans="1:23">
      <c r="A1563" s="16">
        <f t="shared" si="178"/>
        <v>1563</v>
      </c>
      <c r="B1563" s="15">
        <f t="shared" si="179"/>
        <v>1525</v>
      </c>
      <c r="C1563" t="s">
        <v>4109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4108</v>
      </c>
      <c r="L1563" t="s">
        <v>4353</v>
      </c>
      <c r="M1563" s="22" t="s">
        <v>4410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75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80"/>
        <v>#VALUE!</v>
      </c>
    </row>
    <row r="1564" spans="1:23">
      <c r="A1564" s="16">
        <f t="shared" si="178"/>
        <v>1564</v>
      </c>
      <c r="B1564" s="15">
        <f t="shared" si="179"/>
        <v>1526</v>
      </c>
      <c r="C1564" t="s">
        <v>4110</v>
      </c>
      <c r="D1564" t="s">
        <v>4111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4108</v>
      </c>
      <c r="L1564" t="s">
        <v>4353</v>
      </c>
      <c r="M1564" s="22" t="s">
        <v>4413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75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80"/>
        <v>#VALUE!</v>
      </c>
    </row>
    <row r="1565" spans="1:23">
      <c r="A1565" s="16">
        <f t="shared" si="178"/>
        <v>1565</v>
      </c>
      <c r="B1565" s="15">
        <f t="shared" si="179"/>
        <v>1527</v>
      </c>
      <c r="C1565" t="s">
        <v>4112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4108</v>
      </c>
      <c r="L1565" t="s">
        <v>4353</v>
      </c>
      <c r="M1565" s="22" t="s">
        <v>4408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75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80"/>
        <v>#VALUE!</v>
      </c>
    </row>
    <row r="1566" spans="1:23">
      <c r="A1566" s="16">
        <f t="shared" si="178"/>
        <v>1566</v>
      </c>
      <c r="B1566" s="15">
        <f t="shared" si="179"/>
        <v>1528</v>
      </c>
      <c r="C1566" t="s">
        <v>3422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4108</v>
      </c>
      <c r="L1566" t="s">
        <v>4353</v>
      </c>
      <c r="M1566" s="22" t="s">
        <v>4408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75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80"/>
        <v>#VALUE!</v>
      </c>
    </row>
    <row r="1567" spans="1:23">
      <c r="A1567" s="16">
        <f t="shared" si="178"/>
        <v>1567</v>
      </c>
      <c r="B1567" s="15">
        <f t="shared" si="179"/>
        <v>1529</v>
      </c>
      <c r="C1567" t="s">
        <v>4113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4108</v>
      </c>
      <c r="L1567" t="s">
        <v>4353</v>
      </c>
      <c r="M1567" s="22" t="s">
        <v>4410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75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80"/>
        <v>#VALUE!</v>
      </c>
    </row>
    <row r="1568" spans="1:23">
      <c r="A1568" s="16">
        <f t="shared" si="178"/>
        <v>1568</v>
      </c>
      <c r="B1568" s="15">
        <f t="shared" si="179"/>
        <v>1530</v>
      </c>
      <c r="C1568" t="s">
        <v>4113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4108</v>
      </c>
      <c r="L1568" t="s">
        <v>4353</v>
      </c>
      <c r="M1568" s="22" t="s">
        <v>4410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75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80"/>
        <v>#VALUE!</v>
      </c>
    </row>
    <row r="1569" spans="1:23">
      <c r="A1569" s="16">
        <f t="shared" si="178"/>
        <v>1569</v>
      </c>
      <c r="B1569" s="15">
        <f t="shared" si="179"/>
        <v>1531</v>
      </c>
      <c r="C1569" t="s">
        <v>4114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4108</v>
      </c>
      <c r="L1569" t="s">
        <v>4353</v>
      </c>
      <c r="M1569" s="22" t="s">
        <v>4408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75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80"/>
        <v>#VALUE!</v>
      </c>
    </row>
    <row r="1570" spans="1:23">
      <c r="A1570" s="16">
        <f t="shared" si="178"/>
        <v>1570</v>
      </c>
      <c r="B1570" s="15">
        <f t="shared" si="179"/>
        <v>1532</v>
      </c>
      <c r="C1570" t="s">
        <v>4115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4108</v>
      </c>
      <c r="L1570" t="s">
        <v>4353</v>
      </c>
      <c r="M1570" s="22" t="s">
        <v>4410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81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80"/>
        <v>#VALUE!</v>
      </c>
    </row>
    <row r="1571" spans="1:23">
      <c r="A1571" s="16">
        <f t="shared" si="178"/>
        <v>1571</v>
      </c>
      <c r="B1571" s="15">
        <f t="shared" si="179"/>
        <v>1533</v>
      </c>
      <c r="C1571" t="s">
        <v>4116</v>
      </c>
      <c r="D1571" t="s">
        <v>4117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3596</v>
      </c>
      <c r="L1571" t="s">
        <v>4353</v>
      </c>
      <c r="M1571" s="22" t="s">
        <v>4410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81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80"/>
        <v>#VALUE!</v>
      </c>
    </row>
    <row r="1572" spans="1:23">
      <c r="A1572" s="16">
        <f t="shared" si="178"/>
        <v>1572</v>
      </c>
      <c r="B1572" s="15">
        <f t="shared" si="179"/>
        <v>1534</v>
      </c>
      <c r="C1572" t="s">
        <v>4118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4108</v>
      </c>
      <c r="L1572" t="s">
        <v>4353</v>
      </c>
      <c r="M1572" s="22" t="s">
        <v>4410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81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80"/>
        <v>#VALUE!</v>
      </c>
    </row>
    <row r="1573" spans="1:23">
      <c r="A1573" s="16">
        <f t="shared" si="178"/>
        <v>1573</v>
      </c>
      <c r="B1573" s="15">
        <f t="shared" si="179"/>
        <v>1535</v>
      </c>
      <c r="C1573" t="s">
        <v>4119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4108</v>
      </c>
      <c r="L1573" t="s">
        <v>4353</v>
      </c>
      <c r="M1573" s="22" t="s">
        <v>4408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81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80"/>
        <v>#VALUE!</v>
      </c>
    </row>
    <row r="1574" spans="1:23">
      <c r="A1574" s="16">
        <f t="shared" si="178"/>
        <v>1574</v>
      </c>
      <c r="B1574" s="15">
        <f t="shared" si="179"/>
        <v>1536</v>
      </c>
      <c r="C1574" t="s">
        <v>4120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4108</v>
      </c>
      <c r="L1574" t="s">
        <v>4353</v>
      </c>
      <c r="M1574" s="22" t="s">
        <v>4408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81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80"/>
        <v>#VALUE!</v>
      </c>
    </row>
    <row r="1575" spans="1:23">
      <c r="A1575" s="16">
        <f t="shared" si="178"/>
        <v>1575</v>
      </c>
      <c r="B1575" s="15">
        <f t="shared" si="179"/>
        <v>1537</v>
      </c>
      <c r="C1575" t="s">
        <v>4121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4108</v>
      </c>
      <c r="L1575" t="s">
        <v>4353</v>
      </c>
      <c r="M1575" s="22" t="s">
        <v>4410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81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80"/>
        <v>#VALUE!</v>
      </c>
    </row>
    <row r="1576" spans="1:23">
      <c r="A1576" s="16">
        <f t="shared" si="178"/>
        <v>1576</v>
      </c>
      <c r="B1576" s="15">
        <f t="shared" si="179"/>
        <v>1538</v>
      </c>
      <c r="C1576" t="s">
        <v>4122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4108</v>
      </c>
      <c r="L1576" t="s">
        <v>4353</v>
      </c>
      <c r="M1576" s="22" t="s">
        <v>4408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81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80"/>
        <v>#VALUE!</v>
      </c>
    </row>
    <row r="1577" spans="1:23">
      <c r="A1577" s="16">
        <f t="shared" si="178"/>
        <v>1577</v>
      </c>
      <c r="B1577" s="15">
        <f t="shared" si="179"/>
        <v>1539</v>
      </c>
      <c r="C1577" t="s">
        <v>4123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4108</v>
      </c>
      <c r="L1577" t="s">
        <v>4353</v>
      </c>
      <c r="M1577" s="22" t="s">
        <v>4408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81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80"/>
        <v>M.R STD_LEFT_RIGHT_ARROWS R</v>
      </c>
    </row>
    <row r="1578" spans="1:23">
      <c r="A1578" s="16">
        <f t="shared" si="178"/>
        <v>1578</v>
      </c>
      <c r="B1578" s="15">
        <f t="shared" si="179"/>
        <v>1540</v>
      </c>
      <c r="C1578" t="s">
        <v>3327</v>
      </c>
      <c r="D1578" t="s">
        <v>7</v>
      </c>
      <c r="E1578" s="23" t="s">
        <v>2597</v>
      </c>
      <c r="F1578" s="23" t="s">
        <v>2597</v>
      </c>
      <c r="G1578" s="44">
        <v>0</v>
      </c>
      <c r="H1578" s="99">
        <v>0</v>
      </c>
      <c r="I1578" t="s">
        <v>3</v>
      </c>
      <c r="J1578" t="s">
        <v>1333</v>
      </c>
      <c r="K1578" t="s">
        <v>4108</v>
      </c>
      <c r="L1578" t="s">
        <v>4354</v>
      </c>
      <c r="M1578" s="22" t="s">
        <v>4408</v>
      </c>
      <c r="N1578" s="22" t="s">
        <v>2134</v>
      </c>
      <c r="O1578" s="22"/>
      <c r="P1578" s="248" t="s">
        <v>2598</v>
      </c>
      <c r="Q1578" s="192"/>
      <c r="R1578" s="1"/>
      <c r="S1578" s="1" t="str">
        <f t="shared" si="181"/>
        <v/>
      </c>
      <c r="T1578" s="1" t="str">
        <f>IF(ISNA(VLOOKUP(P1578,'NEW XEQM.c'!D:D,1,0)),"--",VLOOKUP(P1578,'NEW XEQM.c'!D:G,3,0))</f>
        <v>SINCPI</v>
      </c>
      <c r="U1578" s="1" t="s">
        <v>2504</v>
      </c>
      <c r="W1578" t="str">
        <f t="shared" si="180"/>
        <v/>
      </c>
    </row>
    <row r="1579" spans="1:23">
      <c r="A1579" s="16">
        <f t="shared" si="178"/>
        <v>1579</v>
      </c>
      <c r="B1579" s="15">
        <f t="shared" si="179"/>
        <v>1541</v>
      </c>
      <c r="C1579" t="s">
        <v>4116</v>
      </c>
      <c r="D1579" t="s">
        <v>4124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3596</v>
      </c>
      <c r="L1579" t="s">
        <v>4353</v>
      </c>
      <c r="M1579" s="22" t="s">
        <v>4410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81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80"/>
        <v>#VALUE!</v>
      </c>
    </row>
    <row r="1580" spans="1:23">
      <c r="A1580" s="16">
        <f t="shared" si="178"/>
        <v>1580</v>
      </c>
      <c r="B1580" s="15">
        <f t="shared" si="179"/>
        <v>1542</v>
      </c>
      <c r="C1580" s="18" t="s">
        <v>3438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3700</v>
      </c>
      <c r="L1580" s="22" t="s">
        <v>4353</v>
      </c>
      <c r="M1580" s="22" t="s">
        <v>4408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81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80"/>
        <v>#VALUE!</v>
      </c>
    </row>
    <row r="1581" spans="1:23">
      <c r="A1581" s="16">
        <f t="shared" si="178"/>
        <v>1581</v>
      </c>
      <c r="B1581" s="15">
        <f t="shared" si="179"/>
        <v>1543</v>
      </c>
      <c r="C1581" s="18" t="s">
        <v>3439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3596</v>
      </c>
      <c r="L1581" s="22" t="s">
        <v>4353</v>
      </c>
      <c r="M1581" s="22" t="s">
        <v>4408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81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80"/>
        <v>#VALUE!</v>
      </c>
    </row>
    <row r="1582" spans="1:23">
      <c r="A1582" s="16">
        <f t="shared" si="178"/>
        <v>1582</v>
      </c>
      <c r="B1582" s="15">
        <f t="shared" si="179"/>
        <v>1544</v>
      </c>
      <c r="C1582" s="63" t="s">
        <v>3254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3700</v>
      </c>
      <c r="L1582" s="66" t="s">
        <v>4353</v>
      </c>
      <c r="M1582" s="22" t="s">
        <v>4408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81"/>
        <v/>
      </c>
      <c r="T1582" s="1" t="str">
        <f>IF(ISNA(VLOOKUP(P1582,'NEW XEQM.c'!D:D,1,0)),"--",VLOOKUP(P1582,'NEW XEQM.c'!D:G,3,0))</f>
        <v>--</v>
      </c>
      <c r="U1582" s="239" t="s">
        <v>2518</v>
      </c>
      <c r="W1582" t="e">
        <f t="shared" si="180"/>
        <v>#VALUE!</v>
      </c>
    </row>
    <row r="1583" spans="1:23">
      <c r="A1583" s="16">
        <f t="shared" si="178"/>
        <v>1583</v>
      </c>
      <c r="B1583" s="15">
        <f t="shared" si="179"/>
        <v>1545</v>
      </c>
      <c r="C1583" s="63" t="s">
        <v>3265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3700</v>
      </c>
      <c r="L1583" s="66" t="s">
        <v>4353</v>
      </c>
      <c r="M1583" s="22" t="s">
        <v>4413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81"/>
        <v>NOT EQUAL</v>
      </c>
      <c r="T1583" s="1" t="str">
        <f>IF(ISNA(VLOOKUP(P1583,'NEW XEQM.c'!D:D,1,0)),"--",VLOOKUP(P1583,'NEW XEQM.c'!D:G,3,0))</f>
        <v>--</v>
      </c>
      <c r="U1583" s="1" t="s">
        <v>2518</v>
      </c>
      <c r="W1583" t="str">
        <f t="shared" si="180"/>
        <v>STO STD_DOWN_ARROW</v>
      </c>
    </row>
    <row r="1584" spans="1:23">
      <c r="A1584" s="16">
        <f t="shared" si="178"/>
        <v>1584</v>
      </c>
      <c r="B1584" s="15">
        <f t="shared" si="179"/>
        <v>1546</v>
      </c>
      <c r="C1584" s="18" t="s">
        <v>4464</v>
      </c>
      <c r="D1584" s="18" t="s">
        <v>2626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3700</v>
      </c>
      <c r="L1584" s="22" t="s">
        <v>4353</v>
      </c>
      <c r="M1584" s="22" t="s">
        <v>4412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81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80"/>
        <v>#VALUE!</v>
      </c>
    </row>
    <row r="1585" spans="1:23">
      <c r="A1585" s="16">
        <f t="shared" si="178"/>
        <v>1585</v>
      </c>
      <c r="B1585" s="15">
        <f t="shared" si="179"/>
        <v>1547</v>
      </c>
      <c r="C1585" s="18" t="s">
        <v>4245</v>
      </c>
      <c r="D1585" s="18" t="s">
        <v>4305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3700</v>
      </c>
      <c r="L1585" s="22" t="s">
        <v>4353</v>
      </c>
      <c r="M1585" s="22" t="s">
        <v>4412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81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80"/>
        <v>#VALUE!</v>
      </c>
    </row>
    <row r="1586" spans="1:23">
      <c r="A1586" s="16">
        <f t="shared" si="178"/>
        <v>1586</v>
      </c>
      <c r="B1586" s="15">
        <f t="shared" si="179"/>
        <v>1548</v>
      </c>
      <c r="C1586" s="18" t="s">
        <v>4582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3700</v>
      </c>
      <c r="L1586" s="22" t="s">
        <v>4353</v>
      </c>
      <c r="M1586" s="22" t="s">
        <v>4408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81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80"/>
        <v>#VALUE!</v>
      </c>
    </row>
    <row r="1587" spans="1:23">
      <c r="A1587" s="16">
        <f t="shared" si="178"/>
        <v>1587</v>
      </c>
      <c r="B1587" s="15">
        <f t="shared" si="179"/>
        <v>1549</v>
      </c>
      <c r="C1587" s="103" t="s">
        <v>4016</v>
      </c>
      <c r="D1587" s="110" t="s">
        <v>4031</v>
      </c>
      <c r="E1587" s="109" t="s">
        <v>5125</v>
      </c>
      <c r="F1587" s="109" t="s">
        <v>5125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3700</v>
      </c>
      <c r="L1587" s="107" t="s">
        <v>4353</v>
      </c>
      <c r="M1587" s="22" t="s">
        <v>4408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81"/>
        <v/>
      </c>
      <c r="T1587" s="1" t="str">
        <f>IF(ISNA(VLOOKUP(P1587,'NEW XEQM.c'!D:D,1,0)),"--",VLOOKUP(P1587,'NEW XEQM.c'!D:G,3,0))</f>
        <v>PLOT</v>
      </c>
      <c r="U1587" s="1" t="s">
        <v>2521</v>
      </c>
      <c r="W1587" t="e">
        <f t="shared" si="180"/>
        <v>#VALUE!</v>
      </c>
    </row>
    <row r="1588" spans="1:23">
      <c r="A1588" s="16">
        <f t="shared" si="178"/>
        <v>1588</v>
      </c>
      <c r="B1588" s="15">
        <f t="shared" si="179"/>
        <v>1550</v>
      </c>
      <c r="C1588" s="18" t="s">
        <v>3934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3700</v>
      </c>
      <c r="L1588" s="22" t="s">
        <v>4354</v>
      </c>
      <c r="M1588" s="22" t="s">
        <v>4408</v>
      </c>
      <c r="N1588" s="22" t="s">
        <v>2134</v>
      </c>
      <c r="O1588" s="22"/>
      <c r="P1588" s="248" t="s">
        <v>3763</v>
      </c>
      <c r="Q1588" s="192"/>
      <c r="R1588" s="1"/>
      <c r="S1588" s="1" t="str">
        <f t="shared" si="181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80"/>
        <v>P STD_SUB_n</v>
      </c>
    </row>
    <row r="1589" spans="1:23">
      <c r="A1589" s="16">
        <f t="shared" si="178"/>
        <v>1589</v>
      </c>
      <c r="B1589" s="15">
        <f t="shared" si="179"/>
        <v>1551</v>
      </c>
      <c r="C1589" s="18" t="s">
        <v>4583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3700</v>
      </c>
      <c r="L1589" s="22" t="s">
        <v>4353</v>
      </c>
      <c r="M1589" s="22" t="s">
        <v>4408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81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80"/>
        <v>#VALUE!</v>
      </c>
    </row>
    <row r="1590" spans="1:23">
      <c r="A1590" s="16">
        <f t="shared" si="178"/>
        <v>1590</v>
      </c>
      <c r="B1590" s="15">
        <f t="shared" si="179"/>
        <v>1552</v>
      </c>
      <c r="C1590" s="18" t="s">
        <v>3434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3700</v>
      </c>
      <c r="L1590" s="22" t="s">
        <v>4353</v>
      </c>
      <c r="M1590" s="22" t="s">
        <v>4410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81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80"/>
        <v>#VALUE!</v>
      </c>
    </row>
    <row r="1591" spans="1:23">
      <c r="A1591" s="16">
        <f t="shared" si="178"/>
        <v>1591</v>
      </c>
      <c r="B1591" s="15">
        <f t="shared" si="179"/>
        <v>1553</v>
      </c>
      <c r="C1591" s="18" t="s">
        <v>4398</v>
      </c>
      <c r="D1591" s="18" t="s">
        <v>3755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3700</v>
      </c>
      <c r="L1591" s="22" t="s">
        <v>4353</v>
      </c>
      <c r="M1591" s="22" t="s">
        <v>4408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81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80"/>
        <v>#VALUE!</v>
      </c>
    </row>
    <row r="1592" spans="1:23">
      <c r="A1592" s="1">
        <f t="shared" ref="A1592:A1593" si="182">IF(B1592=INT(B1592),ROW(),"")</f>
        <v>1592</v>
      </c>
      <c r="B1592" s="15">
        <f t="shared" ref="B1592:B1593" si="183">IF(AND(MID(C1592,2,1)&lt;&gt;"/",MID(C1592,1,1)="/"),INT(B1591)+1,B1591+0.01)</f>
        <v>1554</v>
      </c>
      <c r="C1592" s="59" t="s">
        <v>3582</v>
      </c>
      <c r="D1592" s="59" t="s">
        <v>7</v>
      </c>
      <c r="E1592" s="131" t="str">
        <f t="shared" ref="E1592:E1593" si="184">CHAR(34)&amp;IF(B1592&lt;10,"000",IF(B1592&lt;100,"00",IF(B1592&lt;1000,"0","")))&amp;$B1592&amp;CHAR(34)</f>
        <v>"1554"</v>
      </c>
      <c r="F1592" s="131" t="str">
        <f t="shared" ref="F1592:F1593" si="185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3596</v>
      </c>
      <c r="L1592" t="s">
        <v>4353</v>
      </c>
      <c r="M1592" t="s">
        <v>4410</v>
      </c>
      <c r="N1592" t="s">
        <v>2134</v>
      </c>
      <c r="P1592" s="248" t="str">
        <f t="shared" ref="P1592:P1593" si="186">"ITM_"&amp;IF(B1592&lt;10,"000",IF(B1592&lt;100,"00",IF(B1592&lt;1000,"0","")))&amp;$B1592</f>
        <v>ITM_1554</v>
      </c>
      <c r="Q1592" s="192"/>
      <c r="R1592" s="1"/>
      <c r="S1592" s="1" t="str">
        <f t="shared" ref="S1592:S1593" si="187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80"/>
        <v>#VALUE!</v>
      </c>
    </row>
    <row r="1593" spans="1:23">
      <c r="A1593" s="1">
        <f t="shared" si="182"/>
        <v>1593</v>
      </c>
      <c r="B1593" s="15">
        <f t="shared" si="183"/>
        <v>1555</v>
      </c>
      <c r="C1593" s="59" t="s">
        <v>3582</v>
      </c>
      <c r="D1593" s="59" t="s">
        <v>7</v>
      </c>
      <c r="E1593" s="131" t="str">
        <f t="shared" si="184"/>
        <v>"1555"</v>
      </c>
      <c r="F1593" s="131" t="str">
        <f t="shared" si="185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3596</v>
      </c>
      <c r="L1593" t="s">
        <v>4353</v>
      </c>
      <c r="M1593" t="s">
        <v>4410</v>
      </c>
      <c r="N1593" t="s">
        <v>2134</v>
      </c>
      <c r="P1593" s="248" t="str">
        <f t="shared" si="186"/>
        <v>ITM_1555</v>
      </c>
      <c r="Q1593" s="192"/>
      <c r="R1593" s="1"/>
      <c r="S1593" s="1" t="str">
        <f t="shared" si="187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80"/>
        <v>#VALUE!</v>
      </c>
    </row>
    <row r="1594" spans="1:23">
      <c r="A1594" s="16">
        <f t="shared" si="178"/>
        <v>1594</v>
      </c>
      <c r="B1594" s="15">
        <f t="shared" si="179"/>
        <v>1556</v>
      </c>
      <c r="C1594" s="18" t="s">
        <v>4434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4170</v>
      </c>
      <c r="L1594" s="22" t="s">
        <v>4353</v>
      </c>
      <c r="M1594" s="22" t="s">
        <v>4413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81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80"/>
        <v>#VALUE!</v>
      </c>
    </row>
    <row r="1595" spans="1:23">
      <c r="A1595" s="16">
        <f t="shared" si="178"/>
        <v>1595</v>
      </c>
      <c r="B1595" s="15">
        <f t="shared" si="179"/>
        <v>1557</v>
      </c>
      <c r="C1595" s="18" t="s">
        <v>3418</v>
      </c>
      <c r="D1595" s="18" t="s">
        <v>4018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3700</v>
      </c>
      <c r="L1595" s="22" t="s">
        <v>4353</v>
      </c>
      <c r="M1595" s="22" t="s">
        <v>4408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81"/>
        <v/>
      </c>
      <c r="T1595" s="1" t="str">
        <f>IF(ISNA(VLOOKUP(P1595,'NEW XEQM.c'!D:D,1,0)),"--",VLOOKUP(P1595,'NEW XEQM.c'!D:G,3,0))</f>
        <v>RAD</v>
      </c>
      <c r="U1595" s="1" t="s">
        <v>2504</v>
      </c>
      <c r="W1595" t="e">
        <f t="shared" si="180"/>
        <v>#VALUE!</v>
      </c>
    </row>
    <row r="1596" spans="1:23">
      <c r="A1596" s="1">
        <f t="shared" si="178"/>
        <v>1596</v>
      </c>
      <c r="B1596" s="15">
        <f t="shared" si="179"/>
        <v>1558</v>
      </c>
      <c r="C1596" s="59" t="s">
        <v>3582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3596</v>
      </c>
      <c r="L1596" t="s">
        <v>4353</v>
      </c>
      <c r="M1596" t="s">
        <v>4410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81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80"/>
        <v>#VALUE!</v>
      </c>
    </row>
    <row r="1597" spans="1:23">
      <c r="A1597" s="16">
        <f t="shared" ref="A1597:A1660" si="188">IF(B1597=INT(B1597),ROW(),"")</f>
        <v>1597</v>
      </c>
      <c r="B1597" s="15">
        <f t="shared" si="179"/>
        <v>1559</v>
      </c>
      <c r="C1597" s="18" t="s">
        <v>3441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3700</v>
      </c>
      <c r="L1597" s="22" t="s">
        <v>4353</v>
      </c>
      <c r="M1597" s="22" t="s">
        <v>4408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81"/>
        <v/>
      </c>
      <c r="T1597" s="1" t="str">
        <f>IF(ISNA(VLOOKUP(P1597,'NEW XEQM.c'!D:D,1,0)),"--",VLOOKUP(P1597,'NEW XEQM.c'!D:G,3,0))</f>
        <v>RAN#</v>
      </c>
      <c r="U1597" s="1" t="s">
        <v>2505</v>
      </c>
      <c r="W1597" t="e">
        <f t="shared" si="180"/>
        <v>#VALUE!</v>
      </c>
    </row>
    <row r="1598" spans="1:23">
      <c r="A1598" s="16">
        <f t="shared" si="188"/>
        <v>1598</v>
      </c>
      <c r="B1598" s="15">
        <f t="shared" si="179"/>
        <v>1560</v>
      </c>
      <c r="C1598" s="18" t="s">
        <v>3584</v>
      </c>
      <c r="D1598" s="18" t="s">
        <v>2627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3596</v>
      </c>
      <c r="L1598" s="22" t="s">
        <v>4353</v>
      </c>
      <c r="M1598" s="195" t="s">
        <v>4408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81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80"/>
        <v>#VALUE!</v>
      </c>
    </row>
    <row r="1599" spans="1:23">
      <c r="A1599" s="16">
        <f t="shared" si="188"/>
        <v>1599</v>
      </c>
      <c r="B1599" s="15">
        <f t="shared" si="179"/>
        <v>1561</v>
      </c>
      <c r="C1599" s="18" t="s">
        <v>3442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3700</v>
      </c>
      <c r="L1599" s="22" t="s">
        <v>4353</v>
      </c>
      <c r="M1599" s="22" t="s">
        <v>4413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81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80"/>
        <v>#VALUE!</v>
      </c>
    </row>
    <row r="1600" spans="1:23">
      <c r="A1600" s="16">
        <f t="shared" si="188"/>
        <v>1600</v>
      </c>
      <c r="B1600" s="15">
        <f t="shared" si="179"/>
        <v>1562</v>
      </c>
      <c r="C1600" s="18" t="s">
        <v>3443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3700</v>
      </c>
      <c r="L1600" s="22" t="s">
        <v>4353</v>
      </c>
      <c r="M1600" s="22" t="s">
        <v>4408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81"/>
        <v/>
      </c>
      <c r="T1600" s="1" t="str">
        <f>IF(ISNA(VLOOKUP(P1600,'NEW XEQM.c'!D:D,1,0)),"--",VLOOKUP(P1600,'NEW XEQM.c'!D:G,3,0))</f>
        <v>RCLEL</v>
      </c>
      <c r="U1600" s="1" t="s">
        <v>2518</v>
      </c>
      <c r="W1600" t="e">
        <f t="shared" si="180"/>
        <v>#VALUE!</v>
      </c>
    </row>
    <row r="1601" spans="1:23">
      <c r="A1601" s="16">
        <f t="shared" si="188"/>
        <v>1601</v>
      </c>
      <c r="B1601" s="15">
        <f t="shared" si="179"/>
        <v>1563</v>
      </c>
      <c r="C1601" s="18" t="s">
        <v>3444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3700</v>
      </c>
      <c r="L1601" s="22" t="s">
        <v>4353</v>
      </c>
      <c r="M1601" s="22" t="s">
        <v>4408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81"/>
        <v/>
      </c>
      <c r="T1601" s="1" t="str">
        <f>IF(ISNA(VLOOKUP(P1601,'NEW XEQM.c'!D:D,1,0)),"--",VLOOKUP(P1601,'NEW XEQM.c'!D:G,3,0))</f>
        <v>--</v>
      </c>
      <c r="U1601" s="1" t="s">
        <v>2518</v>
      </c>
      <c r="W1601" t="e">
        <f t="shared" si="180"/>
        <v>#VALUE!</v>
      </c>
    </row>
    <row r="1602" spans="1:23">
      <c r="A1602" s="16">
        <f t="shared" si="188"/>
        <v>1602</v>
      </c>
      <c r="B1602" s="15">
        <f t="shared" si="179"/>
        <v>1564</v>
      </c>
      <c r="C1602" s="18" t="s">
        <v>3445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3700</v>
      </c>
      <c r="L1602" s="22" t="s">
        <v>4353</v>
      </c>
      <c r="M1602" s="22" t="s">
        <v>4413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81"/>
        <v/>
      </c>
      <c r="T1602" s="1" t="str">
        <f>IF(ISNA(VLOOKUP(P1602,'NEW XEQM.c'!D:D,1,0)),"--",VLOOKUP(P1602,'NEW XEQM.c'!D:G,3,0))</f>
        <v>--</v>
      </c>
      <c r="U1602" s="1" t="s">
        <v>2518</v>
      </c>
      <c r="W1602" t="e">
        <f t="shared" si="180"/>
        <v>#VALUE!</v>
      </c>
    </row>
    <row r="1603" spans="1:23">
      <c r="A1603" s="16">
        <f t="shared" si="188"/>
        <v>1603</v>
      </c>
      <c r="B1603" s="15">
        <f t="shared" si="179"/>
        <v>1565</v>
      </c>
      <c r="C1603" s="18" t="s">
        <v>3877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3700</v>
      </c>
      <c r="L1603" s="22" t="s">
        <v>4353</v>
      </c>
      <c r="M1603" s="22" t="s">
        <v>4409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81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80"/>
        <v>#VALUE!</v>
      </c>
    </row>
    <row r="1604" spans="1:23">
      <c r="A1604" s="16">
        <f t="shared" si="188"/>
        <v>1604</v>
      </c>
      <c r="B1604" s="15">
        <f t="shared" ref="B1604:B1667" si="189">IF(AND(MID(C1604,2,1)&lt;&gt;"/",MID(C1604,1,1)="/"),INT(B1603)+1,B1603+0.01)</f>
        <v>1566</v>
      </c>
      <c r="C1604" s="18" t="s">
        <v>3446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3700</v>
      </c>
      <c r="L1604" s="22" t="s">
        <v>4354</v>
      </c>
      <c r="M1604" s="22" t="s">
        <v>4408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81"/>
        <v/>
      </c>
      <c r="T1604" s="1" t="str">
        <f>IF(ISNA(VLOOKUP(P1604,'NEW XEQM.c'!D:D,1,0)),"--",VLOOKUP(P1604,'NEW XEQM.c'!D:G,3,0))</f>
        <v>RE</v>
      </c>
      <c r="U1604" s="1" t="s">
        <v>2509</v>
      </c>
      <c r="W1604" t="e">
        <f t="shared" si="180"/>
        <v>#VALUE!</v>
      </c>
    </row>
    <row r="1605" spans="1:23">
      <c r="A1605" s="16">
        <f t="shared" si="188"/>
        <v>1605</v>
      </c>
      <c r="B1605" s="15">
        <f t="shared" si="189"/>
        <v>1567</v>
      </c>
      <c r="C1605" s="18" t="s">
        <v>5578</v>
      </c>
      <c r="D1605" s="18" t="s">
        <v>7</v>
      </c>
      <c r="E1605" s="23" t="s">
        <v>4488</v>
      </c>
      <c r="F1605" s="23" t="s">
        <v>4488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3701</v>
      </c>
      <c r="L1605" s="22" t="s">
        <v>4353</v>
      </c>
      <c r="M1605" s="22" t="s">
        <v>4410</v>
      </c>
      <c r="N1605" s="22" t="s">
        <v>2134</v>
      </c>
      <c r="O1605" s="22"/>
      <c r="P1605" s="248" t="s">
        <v>4482</v>
      </c>
      <c r="Q1605" s="192"/>
      <c r="R1605" s="1"/>
      <c r="S1605" s="1" t="str">
        <f t="shared" si="181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190">SUBSTITUTE(IF(AND(T1605="--",FIND("STD",E1605),FIND("fn",C1605)&gt;0,FIND("ITM_",P1605),I1605="CAT_FNCT"),E1605,""),"""","")</f>
        <v>#VALUE!</v>
      </c>
    </row>
    <row r="1606" spans="1:23">
      <c r="A1606" s="16">
        <f t="shared" si="188"/>
        <v>1606</v>
      </c>
      <c r="B1606" s="15">
        <f t="shared" si="189"/>
        <v>1568</v>
      </c>
      <c r="C1606" s="18" t="s">
        <v>3447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4170</v>
      </c>
      <c r="L1606" s="22" t="s">
        <v>4353</v>
      </c>
      <c r="M1606" s="22" t="s">
        <v>4410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81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190"/>
        <v>#VALUE!</v>
      </c>
    </row>
    <row r="1607" spans="1:23">
      <c r="A1607" s="16">
        <f t="shared" si="188"/>
        <v>1607</v>
      </c>
      <c r="B1607" s="15">
        <f t="shared" si="189"/>
        <v>1569</v>
      </c>
      <c r="C1607" s="18" t="s">
        <v>3448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3700</v>
      </c>
      <c r="L1607" s="22" t="s">
        <v>4353</v>
      </c>
      <c r="M1607" s="22" t="s">
        <v>4408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81"/>
        <v/>
      </c>
      <c r="T1607" s="1" t="str">
        <f>IF(ISNA(VLOOKUP(P1607,'NEW XEQM.c'!D:D,1,0)),"--",VLOOKUP(P1607,'NEW XEQM.c'!D:G,3,0))</f>
        <v>--</v>
      </c>
      <c r="U1607" s="1" t="s">
        <v>2509</v>
      </c>
      <c r="W1607" t="str">
        <f t="shared" si="190"/>
        <v>RE STD_RIGHT_ARROW CX</v>
      </c>
    </row>
    <row r="1608" spans="1:23">
      <c r="A1608" s="16">
        <f t="shared" si="188"/>
        <v>1608</v>
      </c>
      <c r="B1608" s="15">
        <f t="shared" si="189"/>
        <v>1570</v>
      </c>
      <c r="C1608" s="18" t="s">
        <v>3449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3700</v>
      </c>
      <c r="L1608" s="22" t="s">
        <v>4353</v>
      </c>
      <c r="M1608" s="22" t="s">
        <v>4408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81"/>
        <v/>
      </c>
      <c r="T1608" s="1" t="str">
        <f>IF(ISNA(VLOOKUP(P1608,'NEW XEQM.c'!D:D,1,0)),"--",VLOOKUP(P1608,'NEW XEQM.c'!D:G,3,0))</f>
        <v>RE&lt;&gt;IM</v>
      </c>
      <c r="U1608" s="1" t="s">
        <v>2509</v>
      </c>
      <c r="W1608" t="str">
        <f t="shared" si="190"/>
        <v/>
      </c>
    </row>
    <row r="1609" spans="1:23">
      <c r="A1609" s="1">
        <f t="shared" si="188"/>
        <v>1609</v>
      </c>
      <c r="B1609" s="15">
        <f t="shared" si="189"/>
        <v>1571</v>
      </c>
      <c r="C1609" s="59" t="s">
        <v>3582</v>
      </c>
      <c r="D1609" s="59" t="s">
        <v>7</v>
      </c>
      <c r="E1609" s="131" t="str">
        <f t="shared" ref="E1609:E1610" si="191">CHAR(34)&amp;IF(B1609&lt;10,"000",IF(B1609&lt;100,"00",IF(B1609&lt;1000,"0","")))&amp;$B1609&amp;CHAR(34)</f>
        <v>"1571"</v>
      </c>
      <c r="F1609" s="131" t="str">
        <f t="shared" ref="F1609:F1610" si="192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3596</v>
      </c>
      <c r="L1609" t="s">
        <v>4353</v>
      </c>
      <c r="M1609" t="s">
        <v>4410</v>
      </c>
      <c r="N1609" t="s">
        <v>2134</v>
      </c>
      <c r="P1609" s="248" t="str">
        <f t="shared" ref="P1609:P1610" si="193">"ITM_"&amp;IF(B1609&lt;10,"000",IF(B1609&lt;100,"00",IF(B1609&lt;1000,"0","")))&amp;$B1609</f>
        <v>ITM_1571</v>
      </c>
      <c r="Q1609" s="192"/>
      <c r="R1609" s="1"/>
      <c r="S1609" s="1" t="str">
        <f t="shared" ref="S1609:S1610" si="194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190"/>
        <v>#VALUE!</v>
      </c>
    </row>
    <row r="1610" spans="1:23">
      <c r="A1610" s="1">
        <f t="shared" si="188"/>
        <v>1610</v>
      </c>
      <c r="B1610" s="15">
        <f t="shared" si="189"/>
        <v>1572</v>
      </c>
      <c r="C1610" s="59" t="s">
        <v>3582</v>
      </c>
      <c r="D1610" s="59" t="s">
        <v>7</v>
      </c>
      <c r="E1610" s="131" t="str">
        <f t="shared" si="191"/>
        <v>"1572"</v>
      </c>
      <c r="F1610" s="131" t="str">
        <f t="shared" si="192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3596</v>
      </c>
      <c r="L1610" t="s">
        <v>4353</v>
      </c>
      <c r="M1610" t="s">
        <v>4410</v>
      </c>
      <c r="N1610" t="s">
        <v>2134</v>
      </c>
      <c r="P1610" s="248" t="str">
        <f t="shared" si="193"/>
        <v>ITM_1572</v>
      </c>
      <c r="Q1610" s="192"/>
      <c r="R1610" s="1"/>
      <c r="S1610" s="1" t="str">
        <f t="shared" si="194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190"/>
        <v>#VALUE!</v>
      </c>
    </row>
    <row r="1611" spans="1:23">
      <c r="A1611" s="16">
        <f t="shared" si="188"/>
        <v>1611</v>
      </c>
      <c r="B1611" s="15">
        <f t="shared" si="189"/>
        <v>1573</v>
      </c>
      <c r="C1611" s="118" t="s">
        <v>4144</v>
      </c>
      <c r="D1611" s="118" t="s">
        <v>12</v>
      </c>
      <c r="E1611" s="119" t="s">
        <v>4145</v>
      </c>
      <c r="F1611" s="119" t="s">
        <v>4145</v>
      </c>
      <c r="G1611" s="202">
        <v>0</v>
      </c>
      <c r="H1611" s="202" t="s">
        <v>4992</v>
      </c>
      <c r="I1611" s="92" t="s">
        <v>3</v>
      </c>
      <c r="J1611" s="23" t="s">
        <v>1333</v>
      </c>
      <c r="K1611" s="24" t="s">
        <v>3700</v>
      </c>
      <c r="L1611" s="22" t="s">
        <v>4353</v>
      </c>
      <c r="M1611" s="22" t="s">
        <v>4409</v>
      </c>
      <c r="N1611" s="22" t="s">
        <v>2134</v>
      </c>
      <c r="O1611" s="120"/>
      <c r="P1611" s="248" t="s">
        <v>4143</v>
      </c>
      <c r="Q1611" s="192"/>
      <c r="R1611" s="1"/>
      <c r="S1611" s="1" t="str">
        <f t="shared" si="181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190"/>
        <v>#VALUE!</v>
      </c>
    </row>
    <row r="1612" spans="1:23">
      <c r="A1612" s="16">
        <f t="shared" si="188"/>
        <v>1612</v>
      </c>
      <c r="B1612" s="15">
        <f t="shared" si="189"/>
        <v>1574</v>
      </c>
      <c r="C1612" s="18" t="s">
        <v>4125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3700</v>
      </c>
      <c r="L1612" s="22" t="s">
        <v>4353</v>
      </c>
      <c r="M1612" s="22" t="s">
        <v>4408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81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190"/>
        <v>#VALUE!</v>
      </c>
    </row>
    <row r="1613" spans="1:23">
      <c r="A1613" s="16">
        <f t="shared" si="188"/>
        <v>1613</v>
      </c>
      <c r="B1613" s="15">
        <f t="shared" si="189"/>
        <v>1575</v>
      </c>
      <c r="C1613" s="63" t="s">
        <v>3280</v>
      </c>
      <c r="D1613" s="63" t="s">
        <v>7</v>
      </c>
      <c r="E1613" s="64" t="s">
        <v>6057</v>
      </c>
      <c r="F1613" s="64" t="s">
        <v>6057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3700</v>
      </c>
      <c r="L1613" s="66" t="s">
        <v>4353</v>
      </c>
      <c r="M1613" s="22" t="s">
        <v>4408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81"/>
        <v/>
      </c>
      <c r="T1613" s="1" t="str">
        <f>IF(ISNA(VLOOKUP(P1613,'NEW XEQM.c'!D:D,1,0)),"--",VLOOKUP(P1613,'NEW XEQM.c'!D:G,3,0))</f>
        <v>e^X-1</v>
      </c>
      <c r="U1613" s="1" t="s">
        <v>2505</v>
      </c>
      <c r="W1613" t="str">
        <f t="shared" si="190"/>
        <v/>
      </c>
    </row>
    <row r="1614" spans="1:23">
      <c r="A1614" s="16">
        <f t="shared" ref="A1614" si="195">IF(B1614=INT(B1614),ROW(),"")</f>
        <v>1614</v>
      </c>
      <c r="B1614" s="15">
        <f t="shared" ref="B1614" si="196">IF(AND(MID(C1614,2,1)&lt;&gt;"/",MID(C1614,1,1)="/"),INT(B1613)+1,B1613+0.01)</f>
        <v>1576</v>
      </c>
      <c r="C1614" s="18" t="s">
        <v>5930</v>
      </c>
      <c r="D1614" s="18" t="s">
        <v>2626</v>
      </c>
      <c r="E1614" s="23" t="s">
        <v>5931</v>
      </c>
      <c r="F1614" s="23" t="s">
        <v>5931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3701</v>
      </c>
      <c r="L1614" s="22" t="s">
        <v>4353</v>
      </c>
      <c r="M1614" s="22" t="s">
        <v>4410</v>
      </c>
      <c r="N1614" s="22" t="s">
        <v>2134</v>
      </c>
      <c r="O1614" s="22"/>
      <c r="P1614" s="248" t="s">
        <v>5934</v>
      </c>
      <c r="Q1614" s="192"/>
      <c r="R1614" s="1"/>
      <c r="S1614" s="1" t="str">
        <f t="shared" ref="S1614" si="197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198">SUBSTITUTE(IF(AND(T1614="--",FIND("STD",E1614),FIND("fn",C1614)&gt;0,FIND("ITM_",P1614),I1614="CAT_FNCT"),E1614,""),"""","")</f>
        <v>#VALUE!</v>
      </c>
    </row>
    <row r="1615" spans="1:23">
      <c r="A1615" s="16">
        <f t="shared" si="188"/>
        <v>1615</v>
      </c>
      <c r="B1615" s="15">
        <f t="shared" si="189"/>
        <v>1577</v>
      </c>
      <c r="C1615" s="19" t="s">
        <v>3879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3700</v>
      </c>
      <c r="L1615" s="22" t="s">
        <v>4353</v>
      </c>
      <c r="M1615" s="22" t="s">
        <v>4409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81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190"/>
        <v>#VALUE!</v>
      </c>
    </row>
    <row r="1616" spans="1:23">
      <c r="A1616" s="16">
        <f t="shared" si="188"/>
        <v>1616</v>
      </c>
      <c r="B1616" s="15">
        <f t="shared" si="189"/>
        <v>1578</v>
      </c>
      <c r="C1616" s="18" t="s">
        <v>4126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3700</v>
      </c>
      <c r="L1616" s="22" t="s">
        <v>4353</v>
      </c>
      <c r="M1616" s="22" t="s">
        <v>4408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81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190"/>
        <v>#VALUE!</v>
      </c>
    </row>
    <row r="1617" spans="1:23">
      <c r="A1617" s="16">
        <f t="shared" si="188"/>
        <v>1617</v>
      </c>
      <c r="B1617" s="15">
        <f t="shared" si="189"/>
        <v>1579</v>
      </c>
      <c r="C1617" s="18" t="s">
        <v>4392</v>
      </c>
      <c r="D1617" s="18" t="s">
        <v>3825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3596</v>
      </c>
      <c r="L1617" s="22" t="s">
        <v>4353</v>
      </c>
      <c r="M1617" s="22" t="s">
        <v>4408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81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190"/>
        <v>#VALUE!</v>
      </c>
    </row>
    <row r="1618" spans="1:23">
      <c r="A1618" s="16">
        <f t="shared" si="188"/>
        <v>1618</v>
      </c>
      <c r="B1618" s="15">
        <f t="shared" si="189"/>
        <v>1580</v>
      </c>
      <c r="C1618" s="18" t="s">
        <v>4223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3700</v>
      </c>
      <c r="L1618" s="22" t="s">
        <v>4353</v>
      </c>
      <c r="M1618" s="22" t="s">
        <v>4408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81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190"/>
        <v>#VALUE!</v>
      </c>
    </row>
    <row r="1619" spans="1:23">
      <c r="A1619" s="16">
        <f t="shared" si="188"/>
        <v>1619</v>
      </c>
      <c r="B1619" s="15">
        <f t="shared" si="189"/>
        <v>1581</v>
      </c>
      <c r="C1619" s="18" t="s">
        <v>4224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3700</v>
      </c>
      <c r="L1619" s="22" t="s">
        <v>4353</v>
      </c>
      <c r="M1619" s="22" t="s">
        <v>4408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81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190"/>
        <v>#VALUE!</v>
      </c>
    </row>
    <row r="1620" spans="1:23">
      <c r="A1620" s="16">
        <f t="shared" si="188"/>
        <v>1620</v>
      </c>
      <c r="B1620" s="15">
        <f t="shared" si="189"/>
        <v>1582</v>
      </c>
      <c r="C1620" s="18" t="s">
        <v>4225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3700</v>
      </c>
      <c r="L1620" s="22" t="s">
        <v>4353</v>
      </c>
      <c r="M1620" s="22" t="s">
        <v>4408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81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190"/>
        <v>#VALUE!</v>
      </c>
    </row>
    <row r="1621" spans="1:23">
      <c r="A1621" s="16">
        <f t="shared" si="188"/>
        <v>1621</v>
      </c>
      <c r="B1621" s="15">
        <f t="shared" si="189"/>
        <v>1583</v>
      </c>
      <c r="C1621" s="18" t="s">
        <v>4226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3700</v>
      </c>
      <c r="L1621" s="22" t="s">
        <v>4353</v>
      </c>
      <c r="M1621" s="22" t="s">
        <v>4408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81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190"/>
        <v>#VALUE!</v>
      </c>
    </row>
    <row r="1622" spans="1:23">
      <c r="A1622" s="16">
        <f t="shared" si="188"/>
        <v>1622</v>
      </c>
      <c r="B1622" s="15">
        <f t="shared" si="189"/>
        <v>1584</v>
      </c>
      <c r="C1622" s="18" t="s">
        <v>4189</v>
      </c>
      <c r="D1622" s="18" t="s">
        <v>7</v>
      </c>
      <c r="E1622" s="23" t="s">
        <v>4190</v>
      </c>
      <c r="F1622" s="23" t="s">
        <v>4190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3700</v>
      </c>
      <c r="L1622" s="22" t="s">
        <v>4353</v>
      </c>
      <c r="M1622" s="22" t="s">
        <v>4408</v>
      </c>
      <c r="N1622" s="22" t="s">
        <v>2134</v>
      </c>
      <c r="O1622" s="22"/>
      <c r="P1622" s="248" t="s">
        <v>4214</v>
      </c>
      <c r="Q1622" s="192"/>
      <c r="R1622" s="1"/>
      <c r="S1622" s="1" t="str">
        <f t="shared" si="181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190"/>
        <v>STD_psi (u,m)</v>
      </c>
    </row>
    <row r="1623" spans="1:23">
      <c r="A1623" s="16">
        <f t="shared" si="188"/>
        <v>1623</v>
      </c>
      <c r="B1623" s="15">
        <f t="shared" si="189"/>
        <v>1585</v>
      </c>
      <c r="C1623" s="18" t="s">
        <v>3452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3700</v>
      </c>
      <c r="L1623" s="22" t="s">
        <v>4353</v>
      </c>
      <c r="M1623" s="22" t="s">
        <v>4408</v>
      </c>
      <c r="N1623" s="22" t="s">
        <v>2134</v>
      </c>
      <c r="O1623" s="22"/>
      <c r="P1623" s="248" t="s">
        <v>3223</v>
      </c>
      <c r="Q1623" s="192"/>
      <c r="R1623" s="1"/>
      <c r="S1623" s="1" t="str">
        <f t="shared" si="181"/>
        <v/>
      </c>
      <c r="T1623" s="1" t="str">
        <f>IF(ISNA(VLOOKUP(P1623,'NEW XEQM.c'!D:D,1,0)),"--",VLOOKUP(P1623,'NEW XEQM.c'!D:G,3,0))</f>
        <v>--</v>
      </c>
      <c r="U1623" s="1"/>
      <c r="W1623" t="e">
        <f t="shared" si="190"/>
        <v>#VALUE!</v>
      </c>
    </row>
    <row r="1624" spans="1:23">
      <c r="A1624" s="16">
        <f t="shared" si="188"/>
        <v>1624</v>
      </c>
      <c r="B1624" s="15">
        <f t="shared" si="189"/>
        <v>1586</v>
      </c>
      <c r="C1624" s="18" t="s">
        <v>3453</v>
      </c>
      <c r="D1624" s="18" t="s">
        <v>5167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3700</v>
      </c>
      <c r="L1624" s="22" t="s">
        <v>4353</v>
      </c>
      <c r="M1624" s="22" t="s">
        <v>4410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81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190"/>
        <v>#VALUE!</v>
      </c>
    </row>
    <row r="1625" spans="1:23">
      <c r="A1625" s="16">
        <f t="shared" si="188"/>
        <v>1625</v>
      </c>
      <c r="B1625" s="15">
        <f t="shared" si="189"/>
        <v>1587</v>
      </c>
      <c r="C1625" s="18" t="s">
        <v>3454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4992</v>
      </c>
      <c r="I1625" s="92" t="s">
        <v>3</v>
      </c>
      <c r="J1625" s="23" t="s">
        <v>1333</v>
      </c>
      <c r="K1625" s="24" t="s">
        <v>3700</v>
      </c>
      <c r="L1625" s="22" t="s">
        <v>4353</v>
      </c>
      <c r="M1625" s="22" t="s">
        <v>4409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81"/>
        <v/>
      </c>
      <c r="T1625" s="1" t="str">
        <f>IF(ISNA(VLOOKUP(P1625,'NEW XEQM.c'!D:D,1,0)),"--",VLOOKUP(P1625,'NEW XEQM.c'!D:G,3,0))</f>
        <v>SCI</v>
      </c>
      <c r="U1625" s="1" t="s">
        <v>2517</v>
      </c>
      <c r="W1625" t="e">
        <f t="shared" si="190"/>
        <v>#VALUE!</v>
      </c>
    </row>
    <row r="1626" spans="1:23">
      <c r="A1626" s="16">
        <f t="shared" si="188"/>
        <v>1626</v>
      </c>
      <c r="B1626" s="15">
        <f t="shared" si="189"/>
        <v>1588</v>
      </c>
      <c r="C1626" s="18" t="s">
        <v>3455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3700</v>
      </c>
      <c r="L1626" s="22" t="s">
        <v>4353</v>
      </c>
      <c r="M1626" s="22" t="s">
        <v>4408</v>
      </c>
      <c r="N1626" s="22" t="s">
        <v>2134</v>
      </c>
      <c r="O1626" s="22"/>
      <c r="P1626" s="248" t="s">
        <v>5932</v>
      </c>
      <c r="Q1626" s="192"/>
      <c r="R1626" s="1"/>
      <c r="S1626" s="1" t="str">
        <f t="shared" si="181"/>
        <v/>
      </c>
      <c r="T1626" s="1" t="str">
        <f>IF(ISNA(VLOOKUP(P1626,'NEW XEQM.c'!D:D,1,0)),"--",VLOOKUP(P1626,'NEW XEQM.c'!D:G,3,0))</f>
        <v>--</v>
      </c>
      <c r="U1626" s="1" t="s">
        <v>2516</v>
      </c>
      <c r="W1626" t="e">
        <f t="shared" si="190"/>
        <v>#VALUE!</v>
      </c>
    </row>
    <row r="1627" spans="1:23">
      <c r="A1627" s="16">
        <f t="shared" si="188"/>
        <v>1627</v>
      </c>
      <c r="B1627" s="15">
        <f t="shared" si="189"/>
        <v>1589</v>
      </c>
      <c r="C1627" s="18" t="s">
        <v>3456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3700</v>
      </c>
      <c r="L1627" s="22" t="s">
        <v>4353</v>
      </c>
      <c r="M1627" s="22" t="s">
        <v>4408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81"/>
        <v/>
      </c>
      <c r="T1627" s="1" t="str">
        <f>IF(ISNA(VLOOKUP(P1627,'NEW XEQM.c'!D:D,1,0)),"--",VLOOKUP(P1627,'NEW XEQM.c'!D:G,3,0))</f>
        <v>SEED</v>
      </c>
      <c r="U1627" s="1" t="s">
        <v>2505</v>
      </c>
      <c r="W1627" t="e">
        <f t="shared" si="190"/>
        <v>#VALUE!</v>
      </c>
    </row>
    <row r="1628" spans="1:23">
      <c r="A1628" s="16">
        <f t="shared" si="188"/>
        <v>1628</v>
      </c>
      <c r="B1628" s="15">
        <f t="shared" si="189"/>
        <v>1590</v>
      </c>
      <c r="C1628" s="18" t="s">
        <v>5579</v>
      </c>
      <c r="D1628" s="18" t="s">
        <v>2626</v>
      </c>
      <c r="E1628" s="23" t="s">
        <v>4489</v>
      </c>
      <c r="F1628" s="23" t="s">
        <v>4489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3701</v>
      </c>
      <c r="L1628" s="22" t="s">
        <v>4353</v>
      </c>
      <c r="M1628" s="22" t="s">
        <v>4410</v>
      </c>
      <c r="N1628" s="22" t="s">
        <v>2134</v>
      </c>
      <c r="O1628" s="22"/>
      <c r="P1628" s="248" t="s">
        <v>4483</v>
      </c>
      <c r="Q1628" s="192"/>
      <c r="R1628" s="1"/>
      <c r="S1628" s="1" t="str">
        <f t="shared" si="181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190"/>
        <v>#VALUE!</v>
      </c>
    </row>
    <row r="1629" spans="1:23">
      <c r="A1629" s="16">
        <f t="shared" si="188"/>
        <v>1629</v>
      </c>
      <c r="B1629" s="15">
        <f t="shared" si="189"/>
        <v>1591</v>
      </c>
      <c r="C1629" s="220" t="s">
        <v>5186</v>
      </c>
      <c r="D1629" s="18" t="s">
        <v>5187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3700</v>
      </c>
      <c r="L1629" s="22" t="s">
        <v>4353</v>
      </c>
      <c r="M1629" s="22" t="s">
        <v>4408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81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190"/>
        <v>#VALUE!</v>
      </c>
    </row>
    <row r="1630" spans="1:23">
      <c r="A1630" s="16">
        <f t="shared" si="188"/>
        <v>1630</v>
      </c>
      <c r="B1630" s="15">
        <f t="shared" si="189"/>
        <v>1592</v>
      </c>
      <c r="C1630" s="18" t="s">
        <v>3847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3700</v>
      </c>
      <c r="L1630" s="22" t="s">
        <v>4353</v>
      </c>
      <c r="M1630" s="22" t="s">
        <v>4408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81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190"/>
        <v>#VALUE!</v>
      </c>
    </row>
    <row r="1631" spans="1:23">
      <c r="A1631" s="16">
        <f t="shared" si="188"/>
        <v>1631</v>
      </c>
      <c r="B1631" s="15">
        <f t="shared" si="189"/>
        <v>1593</v>
      </c>
      <c r="C1631" s="220" t="s">
        <v>5186</v>
      </c>
      <c r="D1631" s="18" t="s">
        <v>5188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3700</v>
      </c>
      <c r="L1631" s="22" t="s">
        <v>4353</v>
      </c>
      <c r="M1631" s="22" t="s">
        <v>4408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81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190"/>
        <v>#VALUE!</v>
      </c>
    </row>
    <row r="1632" spans="1:23">
      <c r="A1632" s="16">
        <f t="shared" si="188"/>
        <v>1632</v>
      </c>
      <c r="B1632" s="15">
        <f t="shared" si="189"/>
        <v>1594</v>
      </c>
      <c r="C1632" s="220" t="s">
        <v>5186</v>
      </c>
      <c r="D1632" s="18" t="s">
        <v>5189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3700</v>
      </c>
      <c r="L1632" s="22" t="s">
        <v>4353</v>
      </c>
      <c r="M1632" s="22" t="s">
        <v>4408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81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190"/>
        <v>#VALUE!</v>
      </c>
    </row>
    <row r="1633" spans="1:23">
      <c r="A1633" s="16">
        <f t="shared" si="188"/>
        <v>1633</v>
      </c>
      <c r="B1633" s="15">
        <f t="shared" si="189"/>
        <v>1595</v>
      </c>
      <c r="C1633" s="220" t="s">
        <v>5186</v>
      </c>
      <c r="D1633" s="18" t="s">
        <v>5190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3700</v>
      </c>
      <c r="L1633" s="22" t="s">
        <v>4353</v>
      </c>
      <c r="M1633" s="22" t="s">
        <v>4408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81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190"/>
        <v>#VALUE!</v>
      </c>
    </row>
    <row r="1634" spans="1:23">
      <c r="A1634" s="16">
        <f t="shared" ref="A1634" si="199">IF(B1634=INT(B1634),ROW(),"")</f>
        <v>1634</v>
      </c>
      <c r="B1634" s="15">
        <f t="shared" si="189"/>
        <v>1596</v>
      </c>
      <c r="C1634" s="220" t="s">
        <v>5186</v>
      </c>
      <c r="D1634" s="18" t="s">
        <v>5191</v>
      </c>
      <c r="E1634" s="23" t="s">
        <v>5197</v>
      </c>
      <c r="F1634" s="23" t="s">
        <v>5199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3700</v>
      </c>
      <c r="L1634" s="22" t="s">
        <v>4353</v>
      </c>
      <c r="M1634" s="22" t="s">
        <v>4408</v>
      </c>
      <c r="N1634" s="22" t="s">
        <v>2134</v>
      </c>
      <c r="O1634" s="22"/>
      <c r="P1634" s="248" t="s">
        <v>5198</v>
      </c>
      <c r="Q1634" s="192"/>
      <c r="R1634" s="1"/>
      <c r="S1634" s="1" t="str">
        <f t="shared" ref="S1634" si="200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190"/>
        <v>#VALUE!</v>
      </c>
    </row>
    <row r="1635" spans="1:23">
      <c r="A1635" s="16">
        <f t="shared" si="188"/>
        <v>1635</v>
      </c>
      <c r="B1635" s="15">
        <f t="shared" si="189"/>
        <v>1597</v>
      </c>
      <c r="C1635" s="18" t="s">
        <v>3835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3700</v>
      </c>
      <c r="L1635" s="22" t="s">
        <v>4353</v>
      </c>
      <c r="M1635" s="22" t="s">
        <v>4408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01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190"/>
        <v>#VALUE!</v>
      </c>
    </row>
    <row r="1636" spans="1:23">
      <c r="A1636" s="16">
        <f t="shared" si="188"/>
        <v>1636</v>
      </c>
      <c r="B1636" s="15">
        <f t="shared" si="189"/>
        <v>1598</v>
      </c>
      <c r="C1636" s="220" t="s">
        <v>5186</v>
      </c>
      <c r="D1636" s="18" t="s">
        <v>5192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3700</v>
      </c>
      <c r="L1636" s="22" t="s">
        <v>4353</v>
      </c>
      <c r="M1636" s="22" t="s">
        <v>4408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01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190"/>
        <v>#VALUE!</v>
      </c>
    </row>
    <row r="1637" spans="1:23">
      <c r="A1637" s="16">
        <f t="shared" si="188"/>
        <v>1637</v>
      </c>
      <c r="B1637" s="15">
        <f t="shared" si="189"/>
        <v>1599</v>
      </c>
      <c r="C1637" s="220" t="s">
        <v>5186</v>
      </c>
      <c r="D1637" s="18" t="s">
        <v>5193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3700</v>
      </c>
      <c r="L1637" s="22" t="s">
        <v>4353</v>
      </c>
      <c r="M1637" s="22" t="s">
        <v>4408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01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190"/>
        <v>#VALUE!</v>
      </c>
    </row>
    <row r="1638" spans="1:23">
      <c r="A1638" s="16">
        <f t="shared" si="188"/>
        <v>1638</v>
      </c>
      <c r="B1638" s="15">
        <f t="shared" si="189"/>
        <v>1600</v>
      </c>
      <c r="C1638" s="18" t="s">
        <v>3457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3700</v>
      </c>
      <c r="L1638" s="22" t="s">
        <v>4353</v>
      </c>
      <c r="M1638" s="22" t="s">
        <v>4408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01"/>
        <v/>
      </c>
      <c r="T1638" s="1" t="str">
        <f>IF(ISNA(VLOOKUP(P1638,'NEW XEQM.c'!D:D,1,0)),"--",VLOOKUP(P1638,'NEW XEQM.c'!D:G,3,0))</f>
        <v>SIGN</v>
      </c>
      <c r="U1638" s="1" t="s">
        <v>2505</v>
      </c>
      <c r="W1638" t="e">
        <f t="shared" si="190"/>
        <v>#VALUE!</v>
      </c>
    </row>
    <row r="1639" spans="1:23">
      <c r="A1639" s="16">
        <f t="shared" si="188"/>
        <v>1639</v>
      </c>
      <c r="B1639" s="15">
        <f t="shared" si="189"/>
        <v>1601</v>
      </c>
      <c r="C1639" s="18" t="s">
        <v>3401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3700</v>
      </c>
      <c r="L1639" s="22" t="s">
        <v>4353</v>
      </c>
      <c r="M1639" s="22" t="s">
        <v>4408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01"/>
        <v/>
      </c>
      <c r="T1639" s="1" t="str">
        <f>IF(ISNA(VLOOKUP(P1639,'NEW XEQM.c'!D:D,1,0)),"--",VLOOKUP(P1639,'NEW XEQM.c'!D:G,3,0))</f>
        <v>--</v>
      </c>
      <c r="U1639" s="1" t="s">
        <v>2525</v>
      </c>
      <c r="W1639" t="e">
        <f t="shared" si="190"/>
        <v>#VALUE!</v>
      </c>
    </row>
    <row r="1640" spans="1:23">
      <c r="A1640" s="16">
        <f t="shared" si="188"/>
        <v>1640</v>
      </c>
      <c r="B1640" s="15">
        <f t="shared" si="189"/>
        <v>1602</v>
      </c>
      <c r="C1640" s="59" t="s">
        <v>4127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3700</v>
      </c>
      <c r="L1640" s="22" t="s">
        <v>4353</v>
      </c>
      <c r="M1640" s="22" t="s">
        <v>4409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01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190"/>
        <v>#VALUE!</v>
      </c>
    </row>
    <row r="1641" spans="1:23">
      <c r="A1641" s="16">
        <f t="shared" si="188"/>
        <v>1641</v>
      </c>
      <c r="B1641" s="15">
        <f t="shared" si="189"/>
        <v>1603</v>
      </c>
      <c r="C1641" s="18" t="s">
        <v>4399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3700</v>
      </c>
      <c r="L1641" s="22" t="s">
        <v>4353</v>
      </c>
      <c r="M1641" s="22" t="s">
        <v>4436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01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190"/>
        <v>#VALUE!</v>
      </c>
    </row>
    <row r="1642" spans="1:23">
      <c r="A1642" s="16">
        <f t="shared" si="188"/>
        <v>1642</v>
      </c>
      <c r="B1642" s="15">
        <f t="shared" si="189"/>
        <v>1604</v>
      </c>
      <c r="C1642" s="18" t="s">
        <v>3458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3700</v>
      </c>
      <c r="L1642" s="22" t="s">
        <v>4353</v>
      </c>
      <c r="M1642" s="22" t="s">
        <v>4408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01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190"/>
        <v>#VALUE!</v>
      </c>
    </row>
    <row r="1643" spans="1:23">
      <c r="A1643" s="16">
        <f t="shared" si="188"/>
        <v>1643</v>
      </c>
      <c r="B1643" s="15">
        <f t="shared" si="189"/>
        <v>1605</v>
      </c>
      <c r="C1643" s="18" t="s">
        <v>3459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3700</v>
      </c>
      <c r="L1643" s="22" t="s">
        <v>4353</v>
      </c>
      <c r="M1643" s="22" t="s">
        <v>4408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01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190"/>
        <v>s STD_SUB_m</v>
      </c>
    </row>
    <row r="1644" spans="1:23">
      <c r="A1644" s="16">
        <f t="shared" si="188"/>
        <v>1644</v>
      </c>
      <c r="B1644" s="15">
        <f t="shared" si="189"/>
        <v>1606</v>
      </c>
      <c r="C1644" s="18" t="s">
        <v>3460</v>
      </c>
      <c r="D1644" s="18" t="s">
        <v>7</v>
      </c>
      <c r="E1644" s="23" t="s">
        <v>2558</v>
      </c>
      <c r="F1644" s="23" t="s">
        <v>2558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3700</v>
      </c>
      <c r="L1644" s="22" t="s">
        <v>4353</v>
      </c>
      <c r="M1644" s="22" t="s">
        <v>4408</v>
      </c>
      <c r="N1644" s="22" t="s">
        <v>2134</v>
      </c>
      <c r="O1644" s="22"/>
      <c r="P1644" s="248" t="s">
        <v>2559</v>
      </c>
      <c r="Q1644" s="192"/>
      <c r="R1644" s="1"/>
      <c r="S1644" s="1" t="str">
        <f t="shared" si="201"/>
        <v/>
      </c>
      <c r="T1644" s="1" t="str">
        <f>IF(ISNA(VLOOKUP(P1644,'NEW XEQM.c'!D:D,1,0)),"--",VLOOKUP(P1644,'NEW XEQM.c'!D:G,3,0))</f>
        <v>--</v>
      </c>
      <c r="U1644" s="1" t="s">
        <v>2516</v>
      </c>
      <c r="W1644" t="e">
        <f t="shared" si="190"/>
        <v>#VALUE!</v>
      </c>
    </row>
    <row r="1645" spans="1:23">
      <c r="A1645" s="16">
        <f t="shared" si="188"/>
        <v>1645</v>
      </c>
      <c r="B1645" s="15">
        <f t="shared" si="189"/>
        <v>1607</v>
      </c>
      <c r="C1645" s="18" t="s">
        <v>3461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3700</v>
      </c>
      <c r="L1645" s="22" t="s">
        <v>4353</v>
      </c>
      <c r="M1645" s="22" t="s">
        <v>4408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01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190"/>
        <v>s STD_SUB_m STD_SUB_w</v>
      </c>
    </row>
    <row r="1646" spans="1:23">
      <c r="A1646" s="16">
        <f t="shared" si="188"/>
        <v>1646</v>
      </c>
      <c r="B1646" s="15">
        <f t="shared" si="189"/>
        <v>1608</v>
      </c>
      <c r="C1646" s="18" t="s">
        <v>4246</v>
      </c>
      <c r="D1646" s="18" t="s">
        <v>4305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3596</v>
      </c>
      <c r="L1646" s="22" t="s">
        <v>4353</v>
      </c>
      <c r="M1646" s="22" t="s">
        <v>4413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01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190"/>
        <v>#VALUE!</v>
      </c>
    </row>
    <row r="1647" spans="1:23">
      <c r="A1647" s="16">
        <f t="shared" si="188"/>
        <v>1647</v>
      </c>
      <c r="B1647" s="15">
        <f t="shared" si="189"/>
        <v>1609</v>
      </c>
      <c r="C1647" s="18" t="s">
        <v>3462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3700</v>
      </c>
      <c r="L1647" s="22" t="s">
        <v>4353</v>
      </c>
      <c r="M1647" s="22" t="s">
        <v>4408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01"/>
        <v/>
      </c>
      <c r="T1647" s="1" t="str">
        <f>IF(ISNA(VLOOKUP(P1647,'NEW XEQM.c'!D:D,1,0)),"--",VLOOKUP(P1647,'NEW XEQM.c'!D:G,3,0))</f>
        <v>--</v>
      </c>
      <c r="U1647" s="1" t="s">
        <v>2516</v>
      </c>
      <c r="W1647" t="e">
        <f t="shared" si="190"/>
        <v>#VALUE!</v>
      </c>
    </row>
    <row r="1648" spans="1:23">
      <c r="A1648" s="16">
        <f t="shared" si="188"/>
        <v>1648</v>
      </c>
      <c r="B1648" s="15">
        <f t="shared" si="189"/>
        <v>1610</v>
      </c>
      <c r="C1648" s="18" t="s">
        <v>3585</v>
      </c>
      <c r="D1648" s="83" t="s">
        <v>3848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3596</v>
      </c>
      <c r="L1648" s="22" t="s">
        <v>4353</v>
      </c>
      <c r="M1648" s="22" t="s">
        <v>4410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01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190"/>
        <v>#VALUE!</v>
      </c>
    </row>
    <row r="1649" spans="1:23">
      <c r="A1649" s="16">
        <f t="shared" si="188"/>
        <v>1649</v>
      </c>
      <c r="B1649" s="15">
        <f t="shared" si="189"/>
        <v>1611</v>
      </c>
      <c r="C1649" s="18" t="s">
        <v>3463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3700</v>
      </c>
      <c r="L1649" s="22" t="s">
        <v>4353</v>
      </c>
      <c r="M1649" s="22" t="s">
        <v>4413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01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190"/>
        <v>#VALUE!</v>
      </c>
    </row>
    <row r="1650" spans="1:23">
      <c r="A1650" s="16">
        <f t="shared" si="188"/>
        <v>1650</v>
      </c>
      <c r="B1650" s="15">
        <f t="shared" si="189"/>
        <v>1612</v>
      </c>
      <c r="C1650" s="18" t="s">
        <v>3464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3700</v>
      </c>
      <c r="L1650" s="22" t="s">
        <v>4353</v>
      </c>
      <c r="M1650" s="22" t="s">
        <v>4408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01"/>
        <v/>
      </c>
      <c r="T1650" s="1" t="str">
        <f>IF(ISNA(VLOOKUP(P1650,'NEW XEQM.c'!D:D,1,0)),"--",VLOOKUP(P1650,'NEW XEQM.c'!D:G,3,0))</f>
        <v>STOEL</v>
      </c>
      <c r="U1650" s="1" t="s">
        <v>2518</v>
      </c>
      <c r="W1650" t="e">
        <f t="shared" si="190"/>
        <v>#VALUE!</v>
      </c>
    </row>
    <row r="1651" spans="1:23">
      <c r="A1651" s="16">
        <f t="shared" si="188"/>
        <v>1651</v>
      </c>
      <c r="B1651" s="15">
        <f t="shared" si="189"/>
        <v>1613</v>
      </c>
      <c r="C1651" s="18" t="s">
        <v>3465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3700</v>
      </c>
      <c r="L1651" s="22" t="s">
        <v>4353</v>
      </c>
      <c r="M1651" s="22" t="s">
        <v>4408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01"/>
        <v/>
      </c>
      <c r="T1651" s="1" t="str">
        <f>IF(ISNA(VLOOKUP(P1651,'NEW XEQM.c'!D:D,1,0)),"--",VLOOKUP(P1651,'NEW XEQM.c'!D:G,3,0))</f>
        <v>STOIJ</v>
      </c>
      <c r="U1651" s="239" t="s">
        <v>2518</v>
      </c>
      <c r="W1651" t="e">
        <f t="shared" si="190"/>
        <v>#VALUE!</v>
      </c>
    </row>
    <row r="1652" spans="1:23">
      <c r="A1652" s="16">
        <f t="shared" si="188"/>
        <v>1652</v>
      </c>
      <c r="B1652" s="15">
        <f t="shared" si="189"/>
        <v>1614</v>
      </c>
      <c r="C1652" s="18" t="s">
        <v>3284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3700</v>
      </c>
      <c r="L1652" s="22" t="s">
        <v>4353</v>
      </c>
      <c r="M1652" s="22" t="s">
        <v>4408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01"/>
        <v/>
      </c>
      <c r="T1652" s="1" t="str">
        <f>IF(ISNA(VLOOKUP(P1652,'NEW XEQM.c'!D:D,1,0)),"--",VLOOKUP(P1652,'NEW XEQM.c'!D:G,3,0))</f>
        <v>LN(1+X)</v>
      </c>
      <c r="U1652" s="239" t="s">
        <v>2505</v>
      </c>
      <c r="W1652" t="e">
        <f t="shared" si="190"/>
        <v>#VALUE!</v>
      </c>
    </row>
    <row r="1653" spans="1:23">
      <c r="A1653" s="16">
        <f t="shared" si="188"/>
        <v>1653</v>
      </c>
      <c r="B1653" s="15">
        <f t="shared" si="189"/>
        <v>1615</v>
      </c>
      <c r="C1653" s="18" t="s">
        <v>3466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3700</v>
      </c>
      <c r="L1653" s="22" t="s">
        <v>4353</v>
      </c>
      <c r="M1653" s="22" t="s">
        <v>4413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01"/>
        <v/>
      </c>
      <c r="T1653" s="1" t="str">
        <f>IF(ISNA(VLOOKUP(P1653,'NEW XEQM.c'!D:D,1,0)),"--",VLOOKUP(P1653,'NEW XEQM.c'!D:G,3,0))</f>
        <v>--</v>
      </c>
      <c r="U1653" s="1" t="s">
        <v>2518</v>
      </c>
      <c r="W1653" t="e">
        <f t="shared" si="190"/>
        <v>#VALUE!</v>
      </c>
    </row>
    <row r="1654" spans="1:23">
      <c r="A1654" s="16">
        <f t="shared" si="188"/>
        <v>1654</v>
      </c>
      <c r="B1654" s="15">
        <f t="shared" si="189"/>
        <v>1616</v>
      </c>
      <c r="C1654" s="18" t="s">
        <v>3467</v>
      </c>
      <c r="D1654" s="18" t="s">
        <v>7</v>
      </c>
      <c r="E1654" s="23" t="s">
        <v>4842</v>
      </c>
      <c r="F1654" s="23" t="s">
        <v>4842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3700</v>
      </c>
      <c r="L1654" s="22" t="s">
        <v>4353</v>
      </c>
      <c r="M1654" s="22" t="s">
        <v>4408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01"/>
        <v/>
      </c>
      <c r="T1654" s="1" t="str">
        <f>IF(ISNA(VLOOKUP(P1654,'NEW XEQM.c'!D:D,1,0)),"--",VLOOKUP(P1654,'NEW XEQM.c'!D:G,3,0))</f>
        <v>SUM</v>
      </c>
      <c r="U1654" s="239" t="s">
        <v>2510</v>
      </c>
      <c r="W1654" t="str">
        <f t="shared" si="190"/>
        <v/>
      </c>
    </row>
    <row r="1655" spans="1:23">
      <c r="A1655" s="16">
        <f t="shared" si="188"/>
        <v>1655</v>
      </c>
      <c r="B1655" s="15">
        <f t="shared" si="189"/>
        <v>1617</v>
      </c>
      <c r="C1655" s="18" t="s">
        <v>3468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3700</v>
      </c>
      <c r="L1655" s="22" t="s">
        <v>4353</v>
      </c>
      <c r="M1655" s="22" t="s">
        <v>4408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01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190"/>
        <v>s STD_SUB_w</v>
      </c>
    </row>
    <row r="1656" spans="1:23">
      <c r="A1656" s="16">
        <f t="shared" si="188"/>
        <v>1656</v>
      </c>
      <c r="B1656" s="15">
        <f t="shared" si="189"/>
        <v>1618</v>
      </c>
      <c r="C1656" s="18" t="s">
        <v>4024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3700</v>
      </c>
      <c r="L1656" s="22" t="s">
        <v>4353</v>
      </c>
      <c r="M1656" s="22" t="s">
        <v>4408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01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190"/>
        <v>s STD_SUB_x STD_SUB_y</v>
      </c>
    </row>
    <row r="1657" spans="1:23">
      <c r="A1657" s="16">
        <f t="shared" si="188"/>
        <v>1657</v>
      </c>
      <c r="B1657" s="15">
        <f t="shared" si="189"/>
        <v>1619</v>
      </c>
      <c r="C1657" s="18" t="s">
        <v>3836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3700</v>
      </c>
      <c r="L1657" s="22" t="s">
        <v>4353</v>
      </c>
      <c r="M1657" s="22" t="s">
        <v>4409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01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190"/>
        <v>#VALUE!</v>
      </c>
    </row>
    <row r="1658" spans="1:23">
      <c r="A1658" s="16">
        <f t="shared" si="188"/>
        <v>1658</v>
      </c>
      <c r="B1658" s="15">
        <f t="shared" si="189"/>
        <v>1620</v>
      </c>
      <c r="C1658" s="18" t="s">
        <v>3469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3700</v>
      </c>
      <c r="L1658" s="22" t="s">
        <v>4353</v>
      </c>
      <c r="M1658" s="22" t="s">
        <v>4408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01"/>
        <v/>
      </c>
      <c r="T1658" s="1" t="str">
        <f>IF(ISNA(VLOOKUP(P1658,'NEW XEQM.c'!D:D,1,0)),"--",VLOOKUP(P1658,'NEW XEQM.c'!D:G,3,0))</f>
        <v>TICKS</v>
      </c>
      <c r="U1658" s="1" t="s">
        <v>2522</v>
      </c>
      <c r="W1658" t="e">
        <f t="shared" si="190"/>
        <v>#VALUE!</v>
      </c>
    </row>
    <row r="1659" spans="1:23">
      <c r="A1659" s="16">
        <f t="shared" si="188"/>
        <v>1659</v>
      </c>
      <c r="B1659" s="15">
        <f t="shared" si="189"/>
        <v>1621</v>
      </c>
      <c r="C1659" s="18" t="s">
        <v>3837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3700</v>
      </c>
      <c r="L1659" s="22" t="s">
        <v>4353</v>
      </c>
      <c r="M1659" s="22" t="s">
        <v>4408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01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190"/>
        <v>#VALUE!</v>
      </c>
    </row>
    <row r="1660" spans="1:23">
      <c r="A1660" s="16">
        <f t="shared" si="188"/>
        <v>1660</v>
      </c>
      <c r="B1660" s="15">
        <f t="shared" si="189"/>
        <v>1622</v>
      </c>
      <c r="C1660" s="18" t="s">
        <v>4367</v>
      </c>
      <c r="D1660" s="219" t="s">
        <v>2627</v>
      </c>
      <c r="E1660" s="23" t="s">
        <v>4474</v>
      </c>
      <c r="F1660" s="23" t="s">
        <v>4474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3700</v>
      </c>
      <c r="L1660" s="22" t="s">
        <v>4353</v>
      </c>
      <c r="M1660" s="22" t="s">
        <v>4410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01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190"/>
        <v>#VALUE!</v>
      </c>
    </row>
    <row r="1661" spans="1:23">
      <c r="A1661" s="16">
        <f t="shared" ref="A1661:A1724" si="202">IF(B1661=INT(B1661),ROW(),"")</f>
        <v>1661</v>
      </c>
      <c r="B1661" s="15">
        <f t="shared" si="189"/>
        <v>1623</v>
      </c>
      <c r="C1661" s="18" t="s">
        <v>3935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3700</v>
      </c>
      <c r="L1661" s="22" t="s">
        <v>4354</v>
      </c>
      <c r="M1661" s="22" t="s">
        <v>4408</v>
      </c>
      <c r="N1661" s="22" t="s">
        <v>2134</v>
      </c>
      <c r="O1661" s="22"/>
      <c r="P1661" s="248" t="s">
        <v>3764</v>
      </c>
      <c r="Q1661" s="192"/>
      <c r="R1661" s="1"/>
      <c r="S1661" s="1" t="str">
        <f t="shared" si="201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190"/>
        <v>T STD_SUB_n</v>
      </c>
    </row>
    <row r="1662" spans="1:23">
      <c r="A1662" s="16">
        <f t="shared" si="202"/>
        <v>1662</v>
      </c>
      <c r="B1662" s="15">
        <f t="shared" si="189"/>
        <v>1624</v>
      </c>
      <c r="C1662" s="18" t="s">
        <v>4221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3596</v>
      </c>
      <c r="L1662" s="22" t="s">
        <v>4353</v>
      </c>
      <c r="M1662" s="22" t="s">
        <v>4409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01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190"/>
        <v>#VALUE!</v>
      </c>
    </row>
    <row r="1663" spans="1:23">
      <c r="A1663" s="16">
        <f t="shared" si="202"/>
        <v>1663</v>
      </c>
      <c r="B1663" s="15">
        <f t="shared" si="189"/>
        <v>1625</v>
      </c>
      <c r="C1663" s="18" t="s">
        <v>3470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3700</v>
      </c>
      <c r="L1663" s="22" t="s">
        <v>4353</v>
      </c>
      <c r="M1663" s="22" t="s">
        <v>4413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01"/>
        <v/>
      </c>
      <c r="T1663" s="1" t="str">
        <f>IF(ISNA(VLOOKUP(P1663,'NEW XEQM.c'!D:D,1,0)),"--",VLOOKUP(P1663,'NEW XEQM.c'!D:G,3,0))</f>
        <v>--</v>
      </c>
      <c r="U1663" s="1" t="s">
        <v>2518</v>
      </c>
      <c r="W1663" t="str">
        <f t="shared" si="190"/>
        <v>t STD_LEFT_RIGHT_ARROWS</v>
      </c>
    </row>
    <row r="1664" spans="1:23">
      <c r="A1664" s="16">
        <f t="shared" si="202"/>
        <v>1664</v>
      </c>
      <c r="B1664" s="15">
        <f t="shared" si="189"/>
        <v>1626</v>
      </c>
      <c r="C1664" s="18" t="s">
        <v>3471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3700</v>
      </c>
      <c r="L1664" s="22" t="s">
        <v>4353</v>
      </c>
      <c r="M1664" s="22" t="s">
        <v>4408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01"/>
        <v/>
      </c>
      <c r="T1664" s="1" t="str">
        <f>IF(ISNA(VLOOKUP(P1664,'NEW XEQM.c'!D:D,1,0)),"--",VLOOKUP(P1664,'NEW XEQM.c'!D:G,3,0))</f>
        <v>--</v>
      </c>
      <c r="U1664" s="1" t="s">
        <v>2516</v>
      </c>
      <c r="W1664" t="e">
        <f t="shared" si="190"/>
        <v>#VALUE!</v>
      </c>
    </row>
    <row r="1665" spans="1:23">
      <c r="A1665" s="16">
        <f t="shared" si="202"/>
        <v>1665</v>
      </c>
      <c r="B1665" s="15">
        <f t="shared" si="189"/>
        <v>1627</v>
      </c>
      <c r="C1665" s="18" t="s">
        <v>3936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3700</v>
      </c>
      <c r="L1665" s="22" t="s">
        <v>4354</v>
      </c>
      <c r="M1665" s="22" t="s">
        <v>4408</v>
      </c>
      <c r="N1665" s="22" t="s">
        <v>2134</v>
      </c>
      <c r="O1665" s="22"/>
      <c r="P1665" s="248" t="s">
        <v>3765</v>
      </c>
      <c r="Q1665" s="192"/>
      <c r="R1665" s="1"/>
      <c r="S1665" s="1" t="str">
        <f t="shared" si="201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190"/>
        <v>U STD_SUB_n</v>
      </c>
    </row>
    <row r="1666" spans="1:23">
      <c r="A1666" s="16">
        <f t="shared" si="202"/>
        <v>1666</v>
      </c>
      <c r="B1666" s="15">
        <f t="shared" si="189"/>
        <v>1628</v>
      </c>
      <c r="C1666" s="18" t="s">
        <v>3472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3700</v>
      </c>
      <c r="L1666" s="22" t="s">
        <v>4353</v>
      </c>
      <c r="M1666" s="22" t="s">
        <v>4408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01"/>
        <v/>
      </c>
      <c r="T1666" s="1" t="str">
        <f>IF(ISNA(VLOOKUP(P1666,'NEW XEQM.c'!D:D,1,0)),"--",VLOOKUP(P1666,'NEW XEQM.c'!D:G,3,0))</f>
        <v>--</v>
      </c>
      <c r="U1666" s="1" t="s">
        <v>2509</v>
      </c>
      <c r="W1666" t="e">
        <f t="shared" si="190"/>
        <v>#VALUE!</v>
      </c>
    </row>
    <row r="1667" spans="1:23">
      <c r="A1667" s="16">
        <f t="shared" si="202"/>
        <v>1667</v>
      </c>
      <c r="B1667" s="15">
        <f t="shared" si="189"/>
        <v>1629</v>
      </c>
      <c r="C1667" s="18" t="s">
        <v>3401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3700</v>
      </c>
      <c r="L1667" s="22" t="s">
        <v>4353</v>
      </c>
      <c r="M1667" s="22" t="s">
        <v>4408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01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190"/>
        <v>#VALUE!</v>
      </c>
    </row>
    <row r="1668" spans="1:23">
      <c r="A1668" s="16">
        <f t="shared" si="202"/>
        <v>1668</v>
      </c>
      <c r="B1668" s="15">
        <f t="shared" ref="B1668:B1731" si="203">IF(AND(MID(C1668,2,1)&lt;&gt;"/",MID(C1668,1,1)="/"),INT(B1667)+1,B1667+0.01)</f>
        <v>1630</v>
      </c>
      <c r="C1668" s="18" t="s">
        <v>4435</v>
      </c>
      <c r="D1668" s="18" t="s">
        <v>2626</v>
      </c>
      <c r="E1668" s="23" t="s">
        <v>349</v>
      </c>
      <c r="F1668" s="23" t="s">
        <v>4470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3596</v>
      </c>
      <c r="L1668" s="22" t="s">
        <v>4353</v>
      </c>
      <c r="M1668" s="22" t="s">
        <v>4412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01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190"/>
        <v>#VALUE!</v>
      </c>
    </row>
    <row r="1669" spans="1:23">
      <c r="A1669" s="16">
        <f t="shared" si="202"/>
        <v>1669</v>
      </c>
      <c r="B1669" s="15">
        <f t="shared" si="203"/>
        <v>1631</v>
      </c>
      <c r="C1669" s="18" t="s">
        <v>3473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3700</v>
      </c>
      <c r="L1669" s="22" t="s">
        <v>4353</v>
      </c>
      <c r="M1669" s="22" t="s">
        <v>4410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01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04">SUBSTITUTE(IF(AND(T1669="--",FIND("STD",E1669),FIND("fn",C1669)&gt;0,FIND("ITM_",P1669),I1669="CAT_FNCT"),E1669,""),"""","")</f>
        <v>#VALUE!</v>
      </c>
    </row>
    <row r="1670" spans="1:23">
      <c r="A1670" s="16">
        <f t="shared" si="202"/>
        <v>1670</v>
      </c>
      <c r="B1670" s="15">
        <f t="shared" si="203"/>
        <v>1632</v>
      </c>
      <c r="C1670" s="63" t="s">
        <v>3315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3700</v>
      </c>
      <c r="L1670" s="66" t="s">
        <v>4353</v>
      </c>
      <c r="M1670" s="22" t="s">
        <v>4408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01"/>
        <v/>
      </c>
      <c r="T1670" s="1" t="str">
        <f>IF(ISNA(VLOOKUP(P1670,'NEW XEQM.c'!D:D,1,0)),"--",VLOOKUP(P1670,'NEW XEQM.c'!D:G,3,0))</f>
        <v>IDIVR</v>
      </c>
      <c r="U1670" s="1" t="s">
        <v>2505</v>
      </c>
      <c r="W1670" t="e">
        <f t="shared" si="204"/>
        <v>#VALUE!</v>
      </c>
    </row>
    <row r="1671" spans="1:23">
      <c r="A1671" s="16">
        <f t="shared" si="202"/>
        <v>1671</v>
      </c>
      <c r="B1671" s="15">
        <f t="shared" si="203"/>
        <v>1633</v>
      </c>
      <c r="C1671" s="18" t="s">
        <v>3849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3700</v>
      </c>
      <c r="L1671" s="22" t="s">
        <v>4353</v>
      </c>
      <c r="M1671" s="22" t="s">
        <v>4408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01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04"/>
        <v>#VALUE!</v>
      </c>
    </row>
    <row r="1672" spans="1:23">
      <c r="A1672" s="16">
        <f t="shared" si="202"/>
        <v>1672</v>
      </c>
      <c r="B1672" s="15">
        <f t="shared" si="203"/>
        <v>1634</v>
      </c>
      <c r="C1672" s="18" t="s">
        <v>3474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3700</v>
      </c>
      <c r="L1672" s="22" t="s">
        <v>4353</v>
      </c>
      <c r="M1672" s="22" t="s">
        <v>4410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01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04"/>
        <v>#VALUE!</v>
      </c>
    </row>
    <row r="1673" spans="1:23">
      <c r="A1673" s="16">
        <f t="shared" si="202"/>
        <v>1673</v>
      </c>
      <c r="B1673" s="15">
        <f t="shared" si="203"/>
        <v>1635</v>
      </c>
      <c r="C1673" s="18" t="s">
        <v>3899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3700</v>
      </c>
      <c r="L1673" s="22" t="s">
        <v>4354</v>
      </c>
      <c r="M1673" s="22" t="s">
        <v>4408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01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04"/>
        <v>W STD_SUB_m</v>
      </c>
    </row>
    <row r="1674" spans="1:23">
      <c r="A1674" s="16">
        <f t="shared" si="202"/>
        <v>1674</v>
      </c>
      <c r="B1674" s="15">
        <f t="shared" si="203"/>
        <v>1636</v>
      </c>
      <c r="C1674" s="18" t="s">
        <v>3900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3700</v>
      </c>
      <c r="L1674" s="22" t="s">
        <v>4354</v>
      </c>
      <c r="M1674" s="22" t="s">
        <v>4408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01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04"/>
        <v>W STD_SUB_p</v>
      </c>
    </row>
    <row r="1675" spans="1:23">
      <c r="A1675" s="16">
        <f t="shared" si="202"/>
        <v>1675</v>
      </c>
      <c r="B1675" s="15">
        <f t="shared" si="203"/>
        <v>1637</v>
      </c>
      <c r="C1675" s="18" t="s">
        <v>3901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3700</v>
      </c>
      <c r="L1675" s="22" t="s">
        <v>4354</v>
      </c>
      <c r="M1675" s="22" t="s">
        <v>4408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01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04"/>
        <v>W STD_SUP_MINUS_1</v>
      </c>
    </row>
    <row r="1676" spans="1:23">
      <c r="A1676" s="16">
        <f t="shared" si="202"/>
        <v>1676</v>
      </c>
      <c r="B1676" s="15">
        <f t="shared" si="203"/>
        <v>1638</v>
      </c>
      <c r="C1676" s="18" t="s">
        <v>3475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3700</v>
      </c>
      <c r="L1676" s="22" t="s">
        <v>4353</v>
      </c>
      <c r="M1676" s="22" t="s">
        <v>4409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01"/>
        <v/>
      </c>
      <c r="T1676" s="1" t="str">
        <f>IF(ISNA(VLOOKUP(P1676,'NEW XEQM.c'!D:D,1,0)),"--",VLOOKUP(P1676,'NEW XEQM.c'!D:G,3,0))</f>
        <v>--</v>
      </c>
      <c r="U1676" s="1" t="s">
        <v>2516</v>
      </c>
      <c r="W1676" t="e">
        <f t="shared" si="204"/>
        <v>#VALUE!</v>
      </c>
    </row>
    <row r="1677" spans="1:23">
      <c r="A1677" s="16">
        <f t="shared" si="202"/>
        <v>1677</v>
      </c>
      <c r="B1677" s="15">
        <f t="shared" si="203"/>
        <v>1639</v>
      </c>
      <c r="C1677" s="18" t="s">
        <v>3476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3700</v>
      </c>
      <c r="L1677" s="22" t="s">
        <v>4353</v>
      </c>
      <c r="M1677" s="22" t="s">
        <v>4408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01"/>
        <v/>
      </c>
      <c r="T1677" s="1" t="str">
        <f>IF(ISNA(VLOOKUP(P1677,'NEW XEQM.c'!D:D,1,0)),"--",VLOOKUP(P1677,'NEW XEQM.c'!D:G,3,0))</f>
        <v>--</v>
      </c>
      <c r="U1677" s="1" t="s">
        <v>2516</v>
      </c>
      <c r="W1677" t="e">
        <f t="shared" si="204"/>
        <v>#VALUE!</v>
      </c>
    </row>
    <row r="1678" spans="1:23">
      <c r="A1678" s="16">
        <f t="shared" si="202"/>
        <v>1678</v>
      </c>
      <c r="B1678" s="15">
        <f t="shared" si="203"/>
        <v>1640</v>
      </c>
      <c r="C1678" s="18" t="s">
        <v>3477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3700</v>
      </c>
      <c r="L1678" s="22" t="s">
        <v>4353</v>
      </c>
      <c r="M1678" s="22" t="s">
        <v>4408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01"/>
        <v/>
      </c>
      <c r="T1678" s="1" t="str">
        <f>IF(ISNA(VLOOKUP(P1678,'NEW XEQM.c'!D:D,1,0)),"--",VLOOKUP(P1678,'NEW XEQM.c'!D:G,3,0))</f>
        <v>--</v>
      </c>
      <c r="U1678" s="1" t="s">
        <v>2510</v>
      </c>
      <c r="W1678" t="str">
        <f t="shared" si="204"/>
        <v>STD_x_BAR</v>
      </c>
    </row>
    <row r="1679" spans="1:23">
      <c r="A1679" s="16">
        <f t="shared" si="202"/>
        <v>1679</v>
      </c>
      <c r="B1679" s="15">
        <f t="shared" si="203"/>
        <v>1641</v>
      </c>
      <c r="C1679" s="18" t="s">
        <v>3478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3700</v>
      </c>
      <c r="L1679" s="22" t="s">
        <v>4353</v>
      </c>
      <c r="M1679" s="22" t="s">
        <v>4408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01"/>
        <v/>
      </c>
      <c r="T1679" s="1" t="str">
        <f>IF(ISNA(VLOOKUP(P1679,'NEW XEQM.c'!D:D,1,0)),"--",VLOOKUP(P1679,'NEW XEQM.c'!D:G,3,0))</f>
        <v>--</v>
      </c>
      <c r="U1679" s="1" t="s">
        <v>2510</v>
      </c>
      <c r="W1679" t="str">
        <f t="shared" si="204"/>
        <v>STD_x_BAR STD_SUB_G</v>
      </c>
    </row>
    <row r="1680" spans="1:23">
      <c r="A1680" s="16">
        <f t="shared" si="202"/>
        <v>1680</v>
      </c>
      <c r="B1680" s="15">
        <f t="shared" si="203"/>
        <v>1642</v>
      </c>
      <c r="C1680" s="18" t="s">
        <v>3479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3700</v>
      </c>
      <c r="L1680" s="22" t="s">
        <v>4353</v>
      </c>
      <c r="M1680" s="22" t="s">
        <v>4408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01"/>
        <v/>
      </c>
      <c r="T1680" s="1" t="str">
        <f>IF(ISNA(VLOOKUP(P1680,'NEW XEQM.c'!D:D,1,0)),"--",VLOOKUP(P1680,'NEW XEQM.c'!D:G,3,0))</f>
        <v>--</v>
      </c>
      <c r="U1680" s="1" t="s">
        <v>2510</v>
      </c>
      <c r="W1680" t="str">
        <f t="shared" si="204"/>
        <v>STD_x_BAR STD_SUB_w</v>
      </c>
    </row>
    <row r="1681" spans="1:23">
      <c r="A1681" s="16">
        <f t="shared" si="202"/>
        <v>1681</v>
      </c>
      <c r="B1681" s="15">
        <f t="shared" si="203"/>
        <v>1643</v>
      </c>
      <c r="C1681" s="20" t="s">
        <v>4054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3700</v>
      </c>
      <c r="L1681" s="22" t="s">
        <v>4353</v>
      </c>
      <c r="M1681" s="22" t="s">
        <v>4408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01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04"/>
        <v>STD_x_CIRC</v>
      </c>
    </row>
    <row r="1682" spans="1:23">
      <c r="A1682" s="16">
        <f t="shared" si="202"/>
        <v>1682</v>
      </c>
      <c r="B1682" s="15">
        <f t="shared" si="203"/>
        <v>1644</v>
      </c>
      <c r="C1682" s="18" t="s">
        <v>3850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3700</v>
      </c>
      <c r="L1682" s="22" t="s">
        <v>4353</v>
      </c>
      <c r="M1682" s="22" t="s">
        <v>4408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01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04"/>
        <v>x STD_RIGHT_ARROW DATE</v>
      </c>
    </row>
    <row r="1683" spans="1:23">
      <c r="A1683" s="16">
        <f t="shared" si="202"/>
        <v>1683</v>
      </c>
      <c r="B1683" s="15">
        <f t="shared" si="203"/>
        <v>1645</v>
      </c>
      <c r="C1683" s="18" t="s">
        <v>3480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3700</v>
      </c>
      <c r="L1683" s="22" t="s">
        <v>4353</v>
      </c>
      <c r="M1683" s="22" t="s">
        <v>4408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01"/>
        <v/>
      </c>
      <c r="T1683" s="1" t="str">
        <f>IF(ISNA(VLOOKUP(P1683,'NEW XEQM.c'!D:D,1,0)),"--",VLOOKUP(P1683,'NEW XEQM.c'!D:G,3,0))</f>
        <v>--</v>
      </c>
      <c r="U1683" s="1" t="s">
        <v>2518</v>
      </c>
      <c r="W1683" t="str">
        <f t="shared" si="204"/>
        <v>x STD_RIGHT_ARROW STD_alpha</v>
      </c>
    </row>
    <row r="1684" spans="1:23">
      <c r="A1684" s="16">
        <f t="shared" si="202"/>
        <v>1684</v>
      </c>
      <c r="B1684" s="15">
        <f t="shared" si="203"/>
        <v>1646</v>
      </c>
      <c r="C1684" s="18" t="s">
        <v>4146</v>
      </c>
      <c r="D1684" s="18" t="s">
        <v>7</v>
      </c>
      <c r="E1684" s="23" t="s">
        <v>4147</v>
      </c>
      <c r="F1684" s="23" t="s">
        <v>4147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3700</v>
      </c>
      <c r="L1684" s="22" t="s">
        <v>4353</v>
      </c>
      <c r="M1684" s="22" t="s">
        <v>4408</v>
      </c>
      <c r="N1684" s="22" t="s">
        <v>2134</v>
      </c>
      <c r="O1684" s="22"/>
      <c r="P1684" s="248" t="s">
        <v>4148</v>
      </c>
      <c r="Q1684" s="192"/>
      <c r="R1684" s="1"/>
      <c r="S1684" s="1" t="str">
        <f t="shared" si="201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04"/>
        <v>#VALUE!</v>
      </c>
    </row>
    <row r="1685" spans="1:23">
      <c r="A1685" s="16">
        <f t="shared" si="202"/>
        <v>1685</v>
      </c>
      <c r="B1685" s="15">
        <f t="shared" si="203"/>
        <v>1647</v>
      </c>
      <c r="C1685" s="18" t="s">
        <v>3851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3700</v>
      </c>
      <c r="L1685" s="22" t="s">
        <v>4353</v>
      </c>
      <c r="M1685" s="22" t="s">
        <v>4408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01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04"/>
        <v>#VALUE!</v>
      </c>
    </row>
    <row r="1686" spans="1:23">
      <c r="A1686" s="16">
        <f t="shared" si="202"/>
        <v>1686</v>
      </c>
      <c r="B1686" s="15">
        <f t="shared" si="203"/>
        <v>1648</v>
      </c>
      <c r="C1686" s="20" t="s">
        <v>4055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3700</v>
      </c>
      <c r="L1686" s="22" t="s">
        <v>4353</v>
      </c>
      <c r="M1686" s="22" t="s">
        <v>4408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01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04"/>
        <v>STD_y_CIRC</v>
      </c>
    </row>
    <row r="1687" spans="1:23">
      <c r="A1687" s="16">
        <f t="shared" si="202"/>
        <v>1687</v>
      </c>
      <c r="B1687" s="15">
        <f t="shared" si="203"/>
        <v>1649</v>
      </c>
      <c r="C1687" s="18" t="s">
        <v>3422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3700</v>
      </c>
      <c r="L1687" s="22" t="s">
        <v>4353</v>
      </c>
      <c r="M1687" s="22" t="s">
        <v>4408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01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04"/>
        <v>#VALUE!</v>
      </c>
    </row>
    <row r="1688" spans="1:23">
      <c r="A1688" s="16">
        <f t="shared" si="202"/>
        <v>1688</v>
      </c>
      <c r="B1688" s="15">
        <f t="shared" si="203"/>
        <v>1650</v>
      </c>
      <c r="C1688" s="18" t="s">
        <v>3482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3700</v>
      </c>
      <c r="L1688" s="22" t="s">
        <v>4353</v>
      </c>
      <c r="M1688" s="22" t="s">
        <v>4413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01"/>
        <v/>
      </c>
      <c r="T1688" s="1" t="str">
        <f>IF(ISNA(VLOOKUP(P1688,'NEW XEQM.c'!D:D,1,0)),"--",VLOOKUP(P1688,'NEW XEQM.c'!D:G,3,0))</f>
        <v>--</v>
      </c>
      <c r="U1688" s="1" t="s">
        <v>2518</v>
      </c>
      <c r="W1688" t="str">
        <f t="shared" si="204"/>
        <v>y STD_LEFT_RIGHT_ARROWS</v>
      </c>
    </row>
    <row r="1689" spans="1:23">
      <c r="A1689" s="16">
        <f t="shared" si="202"/>
        <v>1689</v>
      </c>
      <c r="B1689" s="15">
        <f t="shared" si="203"/>
        <v>1651</v>
      </c>
      <c r="C1689" s="18" t="s">
        <v>3483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3700</v>
      </c>
      <c r="L1689" s="22" t="s">
        <v>4353</v>
      </c>
      <c r="M1689" s="22" t="s">
        <v>4413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01"/>
        <v/>
      </c>
      <c r="T1689" s="1" t="str">
        <f>IF(ISNA(VLOOKUP(P1689,'NEW XEQM.c'!D:D,1,0)),"--",VLOOKUP(P1689,'NEW XEQM.c'!D:G,3,0))</f>
        <v>--</v>
      </c>
      <c r="U1689" s="1" t="s">
        <v>2518</v>
      </c>
      <c r="W1689" t="str">
        <f t="shared" si="204"/>
        <v>z STD_LEFT_RIGHT_ARROWS</v>
      </c>
    </row>
    <row r="1690" spans="1:23">
      <c r="A1690" s="16">
        <f t="shared" si="202"/>
        <v>1690</v>
      </c>
      <c r="B1690" s="15">
        <f t="shared" si="203"/>
        <v>1652</v>
      </c>
      <c r="C1690" s="18" t="s">
        <v>3484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3700</v>
      </c>
      <c r="L1690" s="22" t="s">
        <v>4353</v>
      </c>
      <c r="M1690" s="22" t="s">
        <v>4413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01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04"/>
        <v>STD_alpha LENG?</v>
      </c>
    </row>
    <row r="1691" spans="1:23">
      <c r="A1691" s="16">
        <f t="shared" si="202"/>
        <v>1691</v>
      </c>
      <c r="B1691" s="15">
        <f t="shared" si="203"/>
        <v>1653</v>
      </c>
      <c r="C1691" s="20" t="s">
        <v>3485</v>
      </c>
      <c r="D1691" s="20" t="s">
        <v>7</v>
      </c>
      <c r="E1691" s="23" t="s">
        <v>4843</v>
      </c>
      <c r="F1691" s="23" t="s">
        <v>4843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3700</v>
      </c>
      <c r="L1691" s="22" t="s">
        <v>4353</v>
      </c>
      <c r="M1691" s="22" t="s">
        <v>4408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01"/>
        <v/>
      </c>
      <c r="T1691" s="1" t="str">
        <f>IF(ISNA(VLOOKUP(P1691,'NEW XEQM.c'!D:D,1,0)),"--",VLOOKUP(P1691,'NEW XEQM.c'!D:G,3,0))</f>
        <v>--</v>
      </c>
      <c r="U1691" s="1" t="s">
        <v>2510</v>
      </c>
      <c r="W1691" t="str">
        <f t="shared" si="204"/>
        <v>x STD_SUB_M STD_SUB_A STD_SUB_X</v>
      </c>
    </row>
    <row r="1692" spans="1:23">
      <c r="A1692" s="16">
        <f t="shared" si="202"/>
        <v>1692</v>
      </c>
      <c r="B1692" s="15">
        <f t="shared" si="203"/>
        <v>1654</v>
      </c>
      <c r="C1692" s="18" t="s">
        <v>3486</v>
      </c>
      <c r="D1692" s="18" t="s">
        <v>7</v>
      </c>
      <c r="E1692" s="21" t="s">
        <v>4844</v>
      </c>
      <c r="F1692" s="21" t="s">
        <v>4844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3700</v>
      </c>
      <c r="L1692" s="22" t="s">
        <v>4353</v>
      </c>
      <c r="M1692" s="22" t="s">
        <v>4408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01"/>
        <v/>
      </c>
      <c r="T1692" s="1" t="str">
        <f>IF(ISNA(VLOOKUP(P1692,'NEW XEQM.c'!D:D,1,0)),"--",VLOOKUP(P1692,'NEW XEQM.c'!D:G,3,0))</f>
        <v>--</v>
      </c>
      <c r="U1692" s="1" t="s">
        <v>2510</v>
      </c>
      <c r="W1692" t="str">
        <f t="shared" si="204"/>
        <v>x STD_SUB_M STD_SUB_I STD_SUB_N</v>
      </c>
    </row>
    <row r="1693" spans="1:23">
      <c r="A1693" s="16">
        <f t="shared" si="202"/>
        <v>1693</v>
      </c>
      <c r="B1693" s="15">
        <f t="shared" si="203"/>
        <v>1655</v>
      </c>
      <c r="C1693" s="18" t="s">
        <v>3487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3700</v>
      </c>
      <c r="L1693" s="22" t="s">
        <v>4353</v>
      </c>
      <c r="M1693" s="22" t="s">
        <v>4413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01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04"/>
        <v>STD_alpha POS?</v>
      </c>
    </row>
    <row r="1694" spans="1:23">
      <c r="A1694" s="16">
        <f t="shared" si="202"/>
        <v>1694</v>
      </c>
      <c r="B1694" s="15">
        <f t="shared" si="203"/>
        <v>1656</v>
      </c>
      <c r="C1694" s="20" t="s">
        <v>3488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3700</v>
      </c>
      <c r="L1694" s="22" t="s">
        <v>4353</v>
      </c>
      <c r="M1694" s="22" t="s">
        <v>4413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01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04"/>
        <v>STD_alpha RL</v>
      </c>
    </row>
    <row r="1695" spans="1:23">
      <c r="A1695" s="16">
        <f t="shared" si="202"/>
        <v>1695</v>
      </c>
      <c r="B1695" s="15">
        <f t="shared" si="203"/>
        <v>1657</v>
      </c>
      <c r="C1695" s="20" t="s">
        <v>3489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3700</v>
      </c>
      <c r="L1695" s="22" t="s">
        <v>4353</v>
      </c>
      <c r="M1695" s="22" t="s">
        <v>4413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01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04"/>
        <v>STD_alpha RR</v>
      </c>
    </row>
    <row r="1696" spans="1:23">
      <c r="A1696" s="16">
        <f t="shared" si="202"/>
        <v>1696</v>
      </c>
      <c r="B1696" s="15">
        <f t="shared" si="203"/>
        <v>1658</v>
      </c>
      <c r="C1696" s="20" t="s">
        <v>3490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3700</v>
      </c>
      <c r="L1696" s="22" t="s">
        <v>4353</v>
      </c>
      <c r="M1696" s="22" t="s">
        <v>4413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01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04"/>
        <v>STD_alpha SL</v>
      </c>
    </row>
    <row r="1697" spans="1:23">
      <c r="A1697" s="16">
        <f t="shared" si="202"/>
        <v>1697</v>
      </c>
      <c r="B1697" s="15">
        <f t="shared" si="203"/>
        <v>1659</v>
      </c>
      <c r="C1697" s="20" t="s">
        <v>3491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3700</v>
      </c>
      <c r="L1697" s="22" t="s">
        <v>4353</v>
      </c>
      <c r="M1697" s="22" t="s">
        <v>4413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01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04"/>
        <v>STD_alpha SR</v>
      </c>
    </row>
    <row r="1698" spans="1:23">
      <c r="A1698" s="16">
        <f t="shared" si="202"/>
        <v>1698</v>
      </c>
      <c r="B1698" s="15">
        <f t="shared" si="203"/>
        <v>1660</v>
      </c>
      <c r="C1698" s="20" t="s">
        <v>3492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3700</v>
      </c>
      <c r="L1698" s="22" t="s">
        <v>4353</v>
      </c>
      <c r="M1698" s="22" t="s">
        <v>4413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05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04"/>
        <v>STD_alpha STD_RIGHT_ARROW x</v>
      </c>
    </row>
    <row r="1699" spans="1:23">
      <c r="A1699" s="16">
        <f t="shared" si="202"/>
        <v>1699</v>
      </c>
      <c r="B1699" s="15">
        <f t="shared" si="203"/>
        <v>1661</v>
      </c>
      <c r="C1699" s="20" t="s">
        <v>3493</v>
      </c>
      <c r="D1699" s="20" t="s">
        <v>7</v>
      </c>
      <c r="E1699" s="23" t="s">
        <v>3246</v>
      </c>
      <c r="F1699" s="23" t="s">
        <v>3246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3700</v>
      </c>
      <c r="L1699" s="22" t="s">
        <v>4353</v>
      </c>
      <c r="M1699" s="22" t="s">
        <v>4408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05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04"/>
        <v>STD_beta (x,y)</v>
      </c>
    </row>
    <row r="1700" spans="1:23">
      <c r="A1700" s="16">
        <f t="shared" si="202"/>
        <v>1700</v>
      </c>
      <c r="B1700" s="15">
        <f t="shared" si="203"/>
        <v>1662</v>
      </c>
      <c r="C1700" s="18" t="s">
        <v>3870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3700</v>
      </c>
      <c r="L1700" s="22" t="s">
        <v>4353</v>
      </c>
      <c r="M1700" s="22" t="s">
        <v>4408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05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04"/>
        <v>STD_gamma STD_SUB_x STD_SUB_y</v>
      </c>
    </row>
    <row r="1701" spans="1:23">
      <c r="A1701" s="16">
        <f t="shared" si="202"/>
        <v>1701</v>
      </c>
      <c r="B1701" s="15">
        <f t="shared" si="203"/>
        <v>1663</v>
      </c>
      <c r="C1701" s="18" t="s">
        <v>3871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3700</v>
      </c>
      <c r="L1701" s="22" t="s">
        <v>4353</v>
      </c>
      <c r="M1701" s="22" t="s">
        <v>4408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05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04"/>
        <v>STD_GAMMA STD_SUB_x STD_SUB_y</v>
      </c>
    </row>
    <row r="1702" spans="1:23">
      <c r="A1702" s="16">
        <f t="shared" si="202"/>
        <v>1702</v>
      </c>
      <c r="B1702" s="15">
        <f t="shared" si="203"/>
        <v>1664</v>
      </c>
      <c r="C1702" s="18" t="s">
        <v>3494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3700</v>
      </c>
      <c r="L1702" s="22" t="s">
        <v>4354</v>
      </c>
      <c r="M1702" s="22" t="s">
        <v>4408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05"/>
        <v/>
      </c>
      <c r="T1702" s="1" t="str">
        <f>IF(ISNA(VLOOKUP(P1702,'NEW XEQM.c'!D:D,1,0)),"--",VLOOKUP(P1702,'NEW XEQM.c'!D:G,3,0))</f>
        <v>GAMMA</v>
      </c>
      <c r="U1702" s="1" t="s">
        <v>2505</v>
      </c>
      <c r="W1702" t="str">
        <f t="shared" si="204"/>
        <v/>
      </c>
    </row>
    <row r="1703" spans="1:23">
      <c r="A1703" s="16">
        <f t="shared" si="202"/>
        <v>1703</v>
      </c>
      <c r="B1703" s="15">
        <f t="shared" si="203"/>
        <v>1665</v>
      </c>
      <c r="C1703" s="18" t="s">
        <v>4191</v>
      </c>
      <c r="D1703" s="18" t="s">
        <v>7</v>
      </c>
      <c r="E1703" s="23" t="s">
        <v>4192</v>
      </c>
      <c r="F1703" s="23" t="s">
        <v>4192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3700</v>
      </c>
      <c r="L1703" s="22" t="s">
        <v>4353</v>
      </c>
      <c r="M1703" s="22" t="s">
        <v>4408</v>
      </c>
      <c r="N1703" s="22" t="s">
        <v>2134</v>
      </c>
      <c r="O1703" s="22"/>
      <c r="P1703" s="248" t="s">
        <v>4215</v>
      </c>
      <c r="Q1703" s="192"/>
      <c r="R1703" s="1"/>
      <c r="S1703" s="1" t="str">
        <f t="shared" si="205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04"/>
        <v>Y STD_SUB_y (x)</v>
      </c>
    </row>
    <row r="1704" spans="1:23">
      <c r="A1704" s="16">
        <f t="shared" si="202"/>
        <v>1704</v>
      </c>
      <c r="B1704" s="15">
        <f t="shared" si="203"/>
        <v>1666</v>
      </c>
      <c r="C1704" s="18" t="s">
        <v>3495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3700</v>
      </c>
      <c r="L1704" s="22" t="s">
        <v>4353</v>
      </c>
      <c r="M1704" s="22" t="s">
        <v>4408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05"/>
        <v/>
      </c>
      <c r="T1704" s="1" t="str">
        <f>IF(ISNA(VLOOKUP(P1704,'NEW XEQM.c'!D:D,1,0)),"--",VLOOKUP(P1704,'NEW XEQM.c'!D:G,3,0))</f>
        <v>DELTA%</v>
      </c>
      <c r="U1704" s="1" t="s">
        <v>2505</v>
      </c>
      <c r="W1704" t="str">
        <f t="shared" si="204"/>
        <v/>
      </c>
    </row>
    <row r="1705" spans="1:23">
      <c r="A1705" s="16">
        <f t="shared" si="202"/>
        <v>1705</v>
      </c>
      <c r="B1705" s="15">
        <f t="shared" si="203"/>
        <v>1667</v>
      </c>
      <c r="C1705" s="18" t="s">
        <v>3496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3700</v>
      </c>
      <c r="L1705" s="22" t="s">
        <v>4353</v>
      </c>
      <c r="M1705" s="22" t="s">
        <v>4408</v>
      </c>
      <c r="N1705" s="22" t="s">
        <v>2134</v>
      </c>
      <c r="O1705" s="22"/>
      <c r="P1705" s="248" t="s">
        <v>3224</v>
      </c>
      <c r="Q1705" s="192"/>
      <c r="R1705" s="1"/>
      <c r="S1705" s="1" t="str">
        <f t="shared" si="205"/>
        <v/>
      </c>
      <c r="T1705" s="1" t="str">
        <f>IF(ISNA(VLOOKUP(P1705,'NEW XEQM.c'!D:D,1,0)),"--",VLOOKUP(P1705,'NEW XEQM.c'!D:G,3,0))</f>
        <v>--</v>
      </c>
      <c r="U1705" s="1"/>
      <c r="W1705" t="str">
        <f t="shared" si="204"/>
        <v>STD_epsilon</v>
      </c>
    </row>
    <row r="1706" spans="1:23">
      <c r="A1706" s="16">
        <f t="shared" si="202"/>
        <v>1706</v>
      </c>
      <c r="B1706" s="15">
        <f t="shared" si="203"/>
        <v>1668</v>
      </c>
      <c r="C1706" s="18" t="s">
        <v>3497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3700</v>
      </c>
      <c r="L1706" s="22" t="s">
        <v>4353</v>
      </c>
      <c r="M1706" s="22" t="s">
        <v>4408</v>
      </c>
      <c r="N1706" s="22" t="s">
        <v>2134</v>
      </c>
      <c r="O1706" s="22"/>
      <c r="P1706" s="248" t="s">
        <v>3225</v>
      </c>
      <c r="Q1706" s="192"/>
      <c r="R1706" s="1"/>
      <c r="S1706" s="1" t="str">
        <f t="shared" si="205"/>
        <v/>
      </c>
      <c r="T1706" s="1" t="str">
        <f>IF(ISNA(VLOOKUP(P1706,'NEW XEQM.c'!D:D,1,0)),"--",VLOOKUP(P1706,'NEW XEQM.c'!D:G,3,0))</f>
        <v>--</v>
      </c>
      <c r="U1706" s="1"/>
      <c r="W1706" t="str">
        <f t="shared" si="204"/>
        <v>STD_epsilon STD_SUB_m</v>
      </c>
    </row>
    <row r="1707" spans="1:23">
      <c r="A1707" s="16">
        <f t="shared" si="202"/>
        <v>1707</v>
      </c>
      <c r="B1707" s="15">
        <f t="shared" si="203"/>
        <v>1669</v>
      </c>
      <c r="C1707" s="18" t="s">
        <v>3498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3700</v>
      </c>
      <c r="L1707" s="22" t="s">
        <v>4353</v>
      </c>
      <c r="M1707" s="22" t="s">
        <v>4408</v>
      </c>
      <c r="N1707" s="22" t="s">
        <v>2134</v>
      </c>
      <c r="O1707" s="22"/>
      <c r="P1707" s="248" t="s">
        <v>3226</v>
      </c>
      <c r="Q1707" s="192"/>
      <c r="R1707" s="1"/>
      <c r="S1707" s="1" t="str">
        <f t="shared" si="205"/>
        <v/>
      </c>
      <c r="T1707" s="1" t="str">
        <f>IF(ISNA(VLOOKUP(P1707,'NEW XEQM.c'!D:D,1,0)),"--",VLOOKUP(P1707,'NEW XEQM.c'!D:G,3,0))</f>
        <v>--</v>
      </c>
      <c r="U1707" s="1"/>
      <c r="W1707" t="str">
        <f t="shared" si="204"/>
        <v>STD_epsilon STD_SUB_p</v>
      </c>
    </row>
    <row r="1708" spans="1:23">
      <c r="A1708" s="16">
        <f t="shared" si="202"/>
        <v>1708</v>
      </c>
      <c r="B1708" s="15">
        <f t="shared" si="203"/>
        <v>1670</v>
      </c>
      <c r="C1708" s="18" t="s">
        <v>3898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3700</v>
      </c>
      <c r="L1708" s="22" t="s">
        <v>4354</v>
      </c>
      <c r="M1708" s="22" t="s">
        <v>4408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05"/>
        <v/>
      </c>
      <c r="T1708" s="1" t="str">
        <f>IF(ISNA(VLOOKUP(P1708,'NEW XEQM.c'!D:D,1,0)),"--",VLOOKUP(P1708,'NEW XEQM.c'!D:G,3,0))</f>
        <v>--</v>
      </c>
      <c r="U1708" s="1"/>
      <c r="W1708" t="str">
        <f t="shared" si="204"/>
        <v>STD_zeta (x)</v>
      </c>
    </row>
    <row r="1709" spans="1:23">
      <c r="A1709" s="16">
        <f t="shared" si="202"/>
        <v>1709</v>
      </c>
      <c r="B1709" s="15">
        <f t="shared" si="203"/>
        <v>1671</v>
      </c>
      <c r="C1709" s="18" t="s">
        <v>4341</v>
      </c>
      <c r="D1709" s="18" t="s">
        <v>2626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3700</v>
      </c>
      <c r="L1709" s="22" t="s">
        <v>4353</v>
      </c>
      <c r="M1709" s="22" t="s">
        <v>4412</v>
      </c>
      <c r="N1709" s="22" t="s">
        <v>2134</v>
      </c>
      <c r="O1709" s="22"/>
      <c r="P1709" s="248" t="s">
        <v>3227</v>
      </c>
      <c r="Q1709" s="192"/>
      <c r="R1709" s="1"/>
      <c r="S1709" s="1" t="str">
        <f t="shared" si="205"/>
        <v/>
      </c>
      <c r="T1709" s="1" t="str">
        <f>IF(ISNA(VLOOKUP(P1709,'NEW XEQM.c'!D:D,1,0)),"--",VLOOKUP(P1709,'NEW XEQM.c'!D:G,3,0))</f>
        <v>--</v>
      </c>
      <c r="U1709" s="1"/>
      <c r="W1709" t="str">
        <f t="shared" si="204"/>
        <v>STD_PI STD_SUB_n</v>
      </c>
    </row>
    <row r="1710" spans="1:23">
      <c r="A1710" s="16">
        <f t="shared" si="202"/>
        <v>1710</v>
      </c>
      <c r="B1710" s="15">
        <f t="shared" si="203"/>
        <v>1672</v>
      </c>
      <c r="C1710" s="18" t="s">
        <v>4342</v>
      </c>
      <c r="D1710" s="18" t="s">
        <v>2626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3700</v>
      </c>
      <c r="L1710" s="22" t="s">
        <v>4353</v>
      </c>
      <c r="M1710" s="22" t="s">
        <v>4412</v>
      </c>
      <c r="N1710" s="22" t="s">
        <v>2134</v>
      </c>
      <c r="O1710" s="22"/>
      <c r="P1710" s="248" t="s">
        <v>3228</v>
      </c>
      <c r="Q1710" s="192"/>
      <c r="R1710" s="1"/>
      <c r="S1710" s="1" t="str">
        <f t="shared" si="205"/>
        <v/>
      </c>
      <c r="T1710" s="1" t="str">
        <f>IF(ISNA(VLOOKUP(P1710,'NEW XEQM.c'!D:D,1,0)),"--",VLOOKUP(P1710,'NEW XEQM.c'!D:G,3,0))</f>
        <v>--</v>
      </c>
      <c r="U1710" s="1"/>
      <c r="W1710" t="str">
        <f t="shared" si="204"/>
        <v>STD_SIGMA STD_SUB_n</v>
      </c>
    </row>
    <row r="1711" spans="1:23">
      <c r="A1711" s="16">
        <f t="shared" si="202"/>
        <v>1711</v>
      </c>
      <c r="B1711" s="15">
        <f t="shared" si="203"/>
        <v>1673</v>
      </c>
      <c r="C1711" s="18" t="s">
        <v>3499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3700</v>
      </c>
      <c r="L1711" s="22" t="s">
        <v>4353</v>
      </c>
      <c r="M1711" s="22" t="s">
        <v>4408</v>
      </c>
      <c r="N1711" s="22" t="s">
        <v>2134</v>
      </c>
      <c r="O1711" s="22"/>
      <c r="P1711" s="248" t="s">
        <v>3229</v>
      </c>
      <c r="Q1711" s="192"/>
      <c r="R1711" s="1"/>
      <c r="S1711" s="1" t="str">
        <f t="shared" si="205"/>
        <v/>
      </c>
      <c r="T1711" s="1" t="str">
        <f>IF(ISNA(VLOOKUP(P1711,'NEW XEQM.c'!D:D,1,0)),"--",VLOOKUP(P1711,'NEW XEQM.c'!D:G,3,0))</f>
        <v>STDDEV</v>
      </c>
      <c r="U1711" s="1"/>
      <c r="W1711" t="str">
        <f t="shared" si="204"/>
        <v/>
      </c>
    </row>
    <row r="1712" spans="1:23">
      <c r="A1712" s="16">
        <f t="shared" si="202"/>
        <v>1712</v>
      </c>
      <c r="B1712" s="15">
        <f t="shared" si="203"/>
        <v>1674</v>
      </c>
      <c r="C1712" s="18" t="s">
        <v>3500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3700</v>
      </c>
      <c r="L1712" s="22" t="s">
        <v>4353</v>
      </c>
      <c r="M1712" s="22" t="s">
        <v>4408</v>
      </c>
      <c r="N1712" s="22" t="s">
        <v>2134</v>
      </c>
      <c r="O1712" s="22"/>
      <c r="P1712" s="248" t="s">
        <v>3230</v>
      </c>
      <c r="Q1712" s="192"/>
      <c r="R1712" s="1"/>
      <c r="S1712" s="1" t="str">
        <f t="shared" si="205"/>
        <v/>
      </c>
      <c r="T1712" s="1" t="str">
        <f>IF(ISNA(VLOOKUP(P1712,'NEW XEQM.c'!D:D,1,0)),"--",VLOOKUP(P1712,'NEW XEQM.c'!D:G,3,0))</f>
        <v>--</v>
      </c>
      <c r="U1712" s="1"/>
      <c r="W1712" t="str">
        <f t="shared" si="204"/>
        <v>STD_sigma STD_SUB_w</v>
      </c>
    </row>
    <row r="1713" spans="1:23">
      <c r="A1713" s="16">
        <f t="shared" si="202"/>
        <v>1713</v>
      </c>
      <c r="B1713" s="15">
        <f t="shared" si="203"/>
        <v>1675</v>
      </c>
      <c r="C1713" s="18" t="s">
        <v>3501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3700</v>
      </c>
      <c r="L1713" s="22" t="s">
        <v>4353</v>
      </c>
      <c r="M1713" s="22" t="s">
        <v>4408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05"/>
        <v/>
      </c>
      <c r="T1713" s="1" t="str">
        <f>IF(ISNA(VLOOKUP(P1713,'NEW XEQM.c'!D:D,1,0)),"--",VLOOKUP(P1713,'NEW XEQM.c'!D:G,3,0))</f>
        <v>RANI#</v>
      </c>
      <c r="U1713" s="1" t="s">
        <v>2505</v>
      </c>
      <c r="W1713" t="e">
        <f t="shared" si="204"/>
        <v>#VALUE!</v>
      </c>
    </row>
    <row r="1714" spans="1:23">
      <c r="A1714" s="16">
        <f t="shared" si="202"/>
        <v>1714</v>
      </c>
      <c r="B1714" s="15">
        <f t="shared" si="203"/>
        <v>1676</v>
      </c>
      <c r="C1714" s="18" t="s">
        <v>3582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3700</v>
      </c>
      <c r="L1714" s="22" t="s">
        <v>4353</v>
      </c>
      <c r="M1714" s="22" t="s">
        <v>4408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05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04"/>
        <v>#VALUE!</v>
      </c>
    </row>
    <row r="1715" spans="1:23">
      <c r="A1715" s="1">
        <f t="shared" si="202"/>
        <v>1715</v>
      </c>
      <c r="B1715" s="15">
        <f t="shared" si="203"/>
        <v>1677</v>
      </c>
      <c r="C1715" s="59" t="s">
        <v>3582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3596</v>
      </c>
      <c r="L1715" t="s">
        <v>4353</v>
      </c>
      <c r="M1715" t="s">
        <v>4410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6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04"/>
        <v>#VALUE!</v>
      </c>
    </row>
    <row r="1716" spans="1:23">
      <c r="A1716" s="16">
        <f t="shared" si="202"/>
        <v>1716</v>
      </c>
      <c r="B1716" s="15">
        <f t="shared" si="203"/>
        <v>1678</v>
      </c>
      <c r="C1716" s="18" t="s">
        <v>3503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3700</v>
      </c>
      <c r="L1716" s="22" t="s">
        <v>4353</v>
      </c>
      <c r="M1716" s="22" t="s">
        <v>4408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05"/>
        <v/>
      </c>
      <c r="T1716" s="1" t="str">
        <f>IF(ISNA(VLOOKUP(P1716,'NEW XEQM.c'!D:D,1,0)),"--",VLOOKUP(P1716,'NEW XEQM.c'!D:G,3,0))</f>
        <v>--</v>
      </c>
      <c r="U1716" s="1" t="s">
        <v>2516</v>
      </c>
      <c r="W1716" t="e">
        <f t="shared" si="204"/>
        <v>#VALUE!</v>
      </c>
    </row>
    <row r="1717" spans="1:23">
      <c r="A1717" s="16">
        <f t="shared" si="202"/>
        <v>1717</v>
      </c>
      <c r="B1717" s="15">
        <f t="shared" si="203"/>
        <v>1679</v>
      </c>
      <c r="C1717" s="18" t="s">
        <v>3504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3700</v>
      </c>
      <c r="L1717" s="22" t="s">
        <v>4353</v>
      </c>
      <c r="M1717" s="22" t="s">
        <v>4408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05"/>
        <v/>
      </c>
      <c r="T1717" s="1" t="str">
        <f>IF(ISNA(VLOOKUP(P1717,'NEW XEQM.c'!D:D,1,0)),"--",VLOOKUP(P1717,'NEW XEQM.c'!D:G,3,0))</f>
        <v>(-1)^X</v>
      </c>
      <c r="U1717" s="1" t="s">
        <v>2505</v>
      </c>
      <c r="W1717" t="str">
        <f t="shared" si="204"/>
        <v/>
      </c>
    </row>
    <row r="1718" spans="1:23">
      <c r="A1718" s="16">
        <f t="shared" si="202"/>
        <v>1718</v>
      </c>
      <c r="B1718" s="15">
        <f t="shared" si="203"/>
        <v>1680</v>
      </c>
      <c r="C1718" s="18" t="s">
        <v>4028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3700</v>
      </c>
      <c r="L1718" s="22" t="s">
        <v>4353</v>
      </c>
      <c r="M1718" s="22" t="s">
        <v>4408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05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04"/>
        <v>STD_CROSS MOD</v>
      </c>
    </row>
    <row r="1719" spans="1:23">
      <c r="A1719" s="16">
        <f t="shared" si="202"/>
        <v>1719</v>
      </c>
      <c r="B1719" s="15">
        <f t="shared" si="203"/>
        <v>1681</v>
      </c>
      <c r="C1719" s="18" t="s">
        <v>3852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3700</v>
      </c>
      <c r="L1719" s="22" t="s">
        <v>4353</v>
      </c>
      <c r="M1719" s="22" t="s">
        <v>4408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05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04"/>
        <v>STD_RIGHT_ARROW DATE</v>
      </c>
    </row>
    <row r="1720" spans="1:23">
      <c r="A1720" s="16">
        <f t="shared" si="202"/>
        <v>1720</v>
      </c>
      <c r="B1720" s="15">
        <f t="shared" si="203"/>
        <v>1682</v>
      </c>
      <c r="C1720" s="18" t="s">
        <v>4193</v>
      </c>
      <c r="D1720" s="18" t="s">
        <v>7</v>
      </c>
      <c r="E1720" s="23" t="s">
        <v>4196</v>
      </c>
      <c r="F1720" s="23" t="s">
        <v>4196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3700</v>
      </c>
      <c r="L1720" s="22" t="s">
        <v>4353</v>
      </c>
      <c r="M1720" s="22" t="s">
        <v>4408</v>
      </c>
      <c r="N1720" s="22" t="s">
        <v>2134</v>
      </c>
      <c r="O1720" s="22"/>
      <c r="P1720" s="248" t="s">
        <v>4136</v>
      </c>
      <c r="Q1720" s="192"/>
      <c r="R1720" s="1"/>
      <c r="S1720" s="1" t="str">
        <f t="shared" si="205"/>
        <v/>
      </c>
      <c r="T1720" s="1" t="str">
        <f>IF(ISNA(VLOOKUP(P1720,'NEW XEQM.c'!D:D,1,0)),"--",VLOOKUP(P1720,'NEW XEQM.c'!D:G,3,0))</f>
        <v>SN</v>
      </c>
      <c r="U1720" s="1" t="s">
        <v>2134</v>
      </c>
      <c r="W1720" t="e">
        <f t="shared" si="204"/>
        <v>#VALUE!</v>
      </c>
    </row>
    <row r="1721" spans="1:23">
      <c r="A1721" s="16">
        <f t="shared" si="202"/>
        <v>1721</v>
      </c>
      <c r="B1721" s="15">
        <f t="shared" si="203"/>
        <v>1683</v>
      </c>
      <c r="C1721" s="18" t="s">
        <v>4194</v>
      </c>
      <c r="D1721" s="18" t="s">
        <v>7</v>
      </c>
      <c r="E1721" s="23" t="s">
        <v>4197</v>
      </c>
      <c r="F1721" s="23" t="s">
        <v>4197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3700</v>
      </c>
      <c r="L1721" s="22" t="s">
        <v>4353</v>
      </c>
      <c r="M1721" s="22" t="s">
        <v>4408</v>
      </c>
      <c r="N1721" s="22" t="s">
        <v>2134</v>
      </c>
      <c r="O1721" s="22"/>
      <c r="P1721" s="248" t="s">
        <v>4137</v>
      </c>
      <c r="Q1721" s="192"/>
      <c r="R1721" s="1"/>
      <c r="S1721" s="1" t="str">
        <f t="shared" si="205"/>
        <v/>
      </c>
      <c r="T1721" s="1" t="str">
        <f>IF(ISNA(VLOOKUP(P1721,'NEW XEQM.c'!D:D,1,0)),"--",VLOOKUP(P1721,'NEW XEQM.c'!D:G,3,0))</f>
        <v>CN</v>
      </c>
      <c r="U1721" s="1" t="s">
        <v>2134</v>
      </c>
      <c r="W1721" t="e">
        <f t="shared" si="204"/>
        <v>#VALUE!</v>
      </c>
    </row>
    <row r="1722" spans="1:23">
      <c r="A1722" s="16">
        <f t="shared" si="202"/>
        <v>1722</v>
      </c>
      <c r="B1722" s="15">
        <f t="shared" si="203"/>
        <v>1684</v>
      </c>
      <c r="C1722" s="18" t="s">
        <v>4195</v>
      </c>
      <c r="D1722" s="18" t="s">
        <v>7</v>
      </c>
      <c r="E1722" s="23" t="s">
        <v>4198</v>
      </c>
      <c r="F1722" s="23" t="s">
        <v>4198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3700</v>
      </c>
      <c r="L1722" s="22" t="s">
        <v>4353</v>
      </c>
      <c r="M1722" s="22" t="s">
        <v>4408</v>
      </c>
      <c r="N1722" s="22" t="s">
        <v>2134</v>
      </c>
      <c r="O1722" s="22"/>
      <c r="P1722" s="248" t="s">
        <v>4138</v>
      </c>
      <c r="Q1722" s="192"/>
      <c r="R1722" s="1"/>
      <c r="S1722" s="1" t="str">
        <f t="shared" si="205"/>
        <v/>
      </c>
      <c r="T1722" s="1" t="str">
        <f>IF(ISNA(VLOOKUP(P1722,'NEW XEQM.c'!D:D,1,0)),"--",VLOOKUP(P1722,'NEW XEQM.c'!D:G,3,0))</f>
        <v>DN</v>
      </c>
      <c r="U1722" s="1" t="s">
        <v>2134</v>
      </c>
      <c r="W1722" t="e">
        <f t="shared" si="204"/>
        <v>#VALUE!</v>
      </c>
    </row>
    <row r="1723" spans="1:23">
      <c r="A1723" s="16">
        <f t="shared" si="202"/>
        <v>1723</v>
      </c>
      <c r="B1723" s="15">
        <f t="shared" si="203"/>
        <v>1685</v>
      </c>
      <c r="C1723" s="18" t="s">
        <v>3838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3700</v>
      </c>
      <c r="L1723" s="22" t="s">
        <v>4353</v>
      </c>
      <c r="M1723" s="22" t="s">
        <v>4408</v>
      </c>
      <c r="N1723" s="22" t="s">
        <v>4999</v>
      </c>
      <c r="O1723" s="22"/>
      <c r="P1723" s="248" t="s">
        <v>1993</v>
      </c>
      <c r="Q1723" s="192"/>
      <c r="R1723" s="1"/>
      <c r="S1723" s="1" t="str">
        <f t="shared" si="205"/>
        <v>NOT EQUAL</v>
      </c>
      <c r="T1723" s="1" t="str">
        <f>IF(ISNA(VLOOKUP(P1723,'NEW XEQM.c'!D:D,1,0)),"--",VLOOKUP(P1723,'NEW XEQM.c'!D:G,3,0))</f>
        <v>--</v>
      </c>
      <c r="U1723" s="1" t="s">
        <v>2504</v>
      </c>
      <c r="W1723" t="str">
        <f t="shared" si="204"/>
        <v>STD_RIGHT_ARROW HR</v>
      </c>
    </row>
    <row r="1724" spans="1:23">
      <c r="A1724" s="16">
        <f t="shared" si="202"/>
        <v>1724</v>
      </c>
      <c r="B1724" s="15">
        <f t="shared" si="203"/>
        <v>1686</v>
      </c>
      <c r="C1724" s="18" t="s">
        <v>3839</v>
      </c>
      <c r="D1724" s="18" t="s">
        <v>2627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3700</v>
      </c>
      <c r="L1724" s="22" t="s">
        <v>4353</v>
      </c>
      <c r="M1724" s="22" t="s">
        <v>4408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05"/>
        <v/>
      </c>
      <c r="T1724" s="1" t="str">
        <f>IF(ISNA(VLOOKUP(P1724,'NEW XEQM.c'!D:D,1,0)),"--",VLOOKUP(P1724,'NEW XEQM.c'!D:G,3,0))</f>
        <v>--</v>
      </c>
      <c r="U1724" s="1" t="s">
        <v>2504</v>
      </c>
      <c r="W1724" t="str">
        <f t="shared" si="204"/>
        <v>STD_RIGHT_ARROW h.ms</v>
      </c>
    </row>
    <row r="1725" spans="1:23">
      <c r="A1725" s="16">
        <f t="shared" ref="A1725:A1788" si="207">IF(B1725=INT(B1725),ROW(),"")</f>
        <v>1725</v>
      </c>
      <c r="B1725" s="15">
        <f t="shared" si="203"/>
        <v>1687</v>
      </c>
      <c r="C1725" s="18" t="s">
        <v>3505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3700</v>
      </c>
      <c r="L1725" s="22" t="s">
        <v>4353</v>
      </c>
      <c r="M1725" s="22" t="s">
        <v>4409</v>
      </c>
      <c r="N1725" s="22" t="s">
        <v>4997</v>
      </c>
      <c r="O1725" s="18"/>
      <c r="P1725" s="248" t="s">
        <v>1995</v>
      </c>
      <c r="Q1725" s="192"/>
      <c r="R1725" s="1"/>
      <c r="S1725" s="1" t="str">
        <f t="shared" si="205"/>
        <v>NOT EQUAL</v>
      </c>
      <c r="T1725" s="1" t="str">
        <f>IF(ISNA(VLOOKUP(P1725,'NEW XEQM.c'!D:D,1,0)),"--",VLOOKUP(P1725,'NEW XEQM.c'!D:G,3,0))</f>
        <v>--</v>
      </c>
      <c r="U1725" s="1" t="s">
        <v>2504</v>
      </c>
      <c r="W1725" t="str">
        <f t="shared" si="204"/>
        <v/>
      </c>
    </row>
    <row r="1726" spans="1:23">
      <c r="A1726" s="1">
        <f t="shared" si="207"/>
        <v>1726</v>
      </c>
      <c r="B1726" s="15">
        <f t="shared" si="203"/>
        <v>1688</v>
      </c>
      <c r="C1726" s="59" t="s">
        <v>3582</v>
      </c>
      <c r="D1726" s="59" t="s">
        <v>7</v>
      </c>
      <c r="E1726" s="131" t="str">
        <f t="shared" ref="E1726" si="208">CHAR(34)&amp;IF(B1726&lt;10,"000",IF(B1726&lt;100,"00",IF(B1726&lt;1000,"0","")))&amp;$B1726&amp;CHAR(34)</f>
        <v>"1688"</v>
      </c>
      <c r="F1726" s="131" t="str">
        <f t="shared" ref="F1726" si="209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3596</v>
      </c>
      <c r="L1726" t="s">
        <v>4353</v>
      </c>
      <c r="M1726" t="s">
        <v>4410</v>
      </c>
      <c r="P1726" s="248" t="str">
        <f t="shared" ref="P1726" si="210">"MNU_"&amp;IF(B1726&lt;10,"000",IF(B1726&lt;100,"00",IF(B1726&lt;1000,"0","")))&amp;$B1726</f>
        <v>MNU_1688</v>
      </c>
      <c r="Q1726" s="192"/>
      <c r="R1726" s="1"/>
      <c r="S1726" s="1" t="str">
        <f t="shared" si="205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04"/>
        <v>#VALUE!</v>
      </c>
    </row>
    <row r="1727" spans="1:23">
      <c r="A1727" s="1">
        <f t="shared" si="207"/>
        <v>1727</v>
      </c>
      <c r="B1727" s="15">
        <f t="shared" si="203"/>
        <v>1689</v>
      </c>
      <c r="C1727" s="59" t="s">
        <v>3582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3596</v>
      </c>
      <c r="L1727" t="s">
        <v>4353</v>
      </c>
      <c r="M1727" t="s">
        <v>4410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05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04"/>
        <v>#VALUE!</v>
      </c>
    </row>
    <row r="1728" spans="1:23">
      <c r="A1728" s="1">
        <f t="shared" si="207"/>
        <v>1728</v>
      </c>
      <c r="B1728" s="15">
        <f t="shared" si="203"/>
        <v>1690</v>
      </c>
      <c r="C1728" s="59" t="s">
        <v>3582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3596</v>
      </c>
      <c r="L1728" t="s">
        <v>4353</v>
      </c>
      <c r="M1728" t="s">
        <v>4410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05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04"/>
        <v>#VALUE!</v>
      </c>
    </row>
    <row r="1729" spans="1:23">
      <c r="A1729" s="16">
        <f t="shared" si="207"/>
        <v>1729</v>
      </c>
      <c r="B1729" s="15">
        <f t="shared" si="203"/>
        <v>1691</v>
      </c>
      <c r="C1729" s="18" t="s">
        <v>3506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3700</v>
      </c>
      <c r="L1729" s="22" t="s">
        <v>4353</v>
      </c>
      <c r="M1729" s="22" t="s">
        <v>4408</v>
      </c>
      <c r="N1729" s="22" t="s">
        <v>4999</v>
      </c>
      <c r="O1729" s="22"/>
      <c r="P1729" s="248" t="s">
        <v>1997</v>
      </c>
      <c r="Q1729" s="192"/>
      <c r="R1729" s="1"/>
      <c r="S1729" s="1" t="str">
        <f t="shared" si="205"/>
        <v>NOT EQUAL</v>
      </c>
      <c r="T1729" s="1" t="str">
        <f>IF(ISNA(VLOOKUP(P1729,'NEW XEQM.c'!D:D,1,0)),"--",VLOOKUP(P1729,'NEW XEQM.c'!D:G,3,0))</f>
        <v>&gt;REAL</v>
      </c>
      <c r="U1729" s="239" t="s">
        <v>2518</v>
      </c>
      <c r="W1729" t="str">
        <f t="shared" si="204"/>
        <v/>
      </c>
    </row>
    <row r="1730" spans="1:23">
      <c r="A1730" s="134">
        <f t="shared" ref="A1730:A1731" si="211">IF(B1730=INT(B1730),ROW(),"")</f>
        <v>1730</v>
      </c>
      <c r="B1730" s="15">
        <f t="shared" si="203"/>
        <v>1692</v>
      </c>
      <c r="C1730" s="18" t="s">
        <v>5141</v>
      </c>
      <c r="D1730" s="136" t="s">
        <v>7</v>
      </c>
      <c r="E1730" s="137" t="s">
        <v>5139</v>
      </c>
      <c r="F1730" s="137" t="s">
        <v>5139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3700</v>
      </c>
      <c r="L1730" s="135" t="s">
        <v>4353</v>
      </c>
      <c r="M1730" s="135" t="s">
        <v>4408</v>
      </c>
      <c r="N1730" s="135" t="s">
        <v>2134</v>
      </c>
      <c r="O1730" s="135"/>
      <c r="P1730" s="248" t="s">
        <v>5136</v>
      </c>
      <c r="Q1730" s="192"/>
      <c r="R1730" s="1"/>
      <c r="S1730" s="1" t="str">
        <f t="shared" ref="S1730:S1731" si="212">IF(E1730=F1730,"","NOT EQUAL")</f>
        <v/>
      </c>
      <c r="T1730" s="1" t="str">
        <f>IF(ISNA(VLOOKUP(P1730,'NEW XEQM.c'!D:D,1,0)),"--",VLOOKUP(P1730,'NEW XEQM.c'!D:G,3,0))</f>
        <v>--</v>
      </c>
      <c r="U1730" s="1" t="s">
        <v>2521</v>
      </c>
      <c r="W1730" t="str">
        <f t="shared" si="204"/>
        <v>% STD_SIGMA , STD_DELTA % STD_x_BAR</v>
      </c>
    </row>
    <row r="1731" spans="1:23">
      <c r="A1731" s="134">
        <f t="shared" si="211"/>
        <v>1731</v>
      </c>
      <c r="B1731" s="15">
        <f t="shared" si="203"/>
        <v>1693</v>
      </c>
      <c r="C1731" s="18" t="s">
        <v>5140</v>
      </c>
      <c r="D1731" s="136" t="s">
        <v>7</v>
      </c>
      <c r="E1731" s="137" t="s">
        <v>5138</v>
      </c>
      <c r="F1731" s="137" t="s">
        <v>5138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3700</v>
      </c>
      <c r="L1731" s="135" t="s">
        <v>4353</v>
      </c>
      <c r="M1731" s="135" t="s">
        <v>4408</v>
      </c>
      <c r="N1731" s="135" t="s">
        <v>2134</v>
      </c>
      <c r="O1731" s="135"/>
      <c r="P1731" s="248" t="s">
        <v>5137</v>
      </c>
      <c r="Q1731" s="192"/>
      <c r="R1731" s="1"/>
      <c r="S1731" s="1" t="str">
        <f t="shared" si="212"/>
        <v/>
      </c>
      <c r="T1731" s="1" t="str">
        <f>IF(ISNA(VLOOKUP(P1731,'NEW XEQM.c'!D:D,1,0)),"--",VLOOKUP(P1731,'NEW XEQM.c'!D:G,3,0))</f>
        <v>--</v>
      </c>
      <c r="U1731" s="1" t="s">
        <v>2521</v>
      </c>
      <c r="W1731" t="str">
        <f t="shared" si="204"/>
        <v>STD_DELTA % STD_x_BAR</v>
      </c>
    </row>
    <row r="1732" spans="1:23">
      <c r="A1732" s="16">
        <f t="shared" si="207"/>
        <v>1732</v>
      </c>
      <c r="B1732" s="15">
        <f t="shared" ref="B1732:B1795" si="213">IF(AND(MID(C1732,2,1)&lt;&gt;"/",MID(C1732,1,1)="/"),INT(B1731)+1,B1731+0.01)</f>
        <v>1694</v>
      </c>
      <c r="C1732" s="18" t="s">
        <v>3507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3700</v>
      </c>
      <c r="L1732" s="22" t="s">
        <v>4353</v>
      </c>
      <c r="M1732" s="22" t="s">
        <v>4440</v>
      </c>
      <c r="N1732" s="22" t="s">
        <v>2134</v>
      </c>
      <c r="O1732" s="22"/>
      <c r="P1732" s="248" t="s">
        <v>3231</v>
      </c>
      <c r="Q1732" s="192"/>
      <c r="R1732" s="1"/>
      <c r="S1732" s="1" t="str">
        <f t="shared" si="205"/>
        <v/>
      </c>
      <c r="T1732" s="1" t="str">
        <f>IF(ISNA(VLOOKUP(P1732,'NEW XEQM.c'!D:D,1,0)),"--",VLOOKUP(P1732,'NEW XEQM.c'!D:G,3,0))</f>
        <v>--</v>
      </c>
      <c r="U1732" s="239"/>
      <c r="W1732" t="str">
        <f t="shared" si="204"/>
        <v>STD_LEFT_RIGHT_ARROWS</v>
      </c>
    </row>
    <row r="1733" spans="1:23">
      <c r="A1733" s="16">
        <f t="shared" si="207"/>
        <v>1733</v>
      </c>
      <c r="B1733" s="15">
        <f t="shared" si="213"/>
        <v>1695</v>
      </c>
      <c r="C1733" s="18" t="s">
        <v>3508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3700</v>
      </c>
      <c r="L1733" s="22" t="s">
        <v>4353</v>
      </c>
      <c r="M1733" s="22" t="s">
        <v>4408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05"/>
        <v/>
      </c>
      <c r="T1733" s="1" t="str">
        <f>IF(ISNA(VLOOKUP(P1733,'NEW XEQM.c'!D:D,1,0)),"--",VLOOKUP(P1733,'NEW XEQM.c'!D:G,3,0))</f>
        <v>--</v>
      </c>
      <c r="U1733" s="1" t="s">
        <v>2520</v>
      </c>
      <c r="W1733" t="e">
        <f t="shared" ref="W1733:W1796" si="214">SUBSTITUTE(IF(AND(T1733="--",FIND("STD",E1733),FIND("fn",C1733)&gt;0,FIND("ITM_",P1733),I1733="CAT_FNCT"),E1733,""),"""","")</f>
        <v>#VALUE!</v>
      </c>
    </row>
    <row r="1734" spans="1:23">
      <c r="A1734" s="16">
        <f t="shared" si="207"/>
        <v>1734</v>
      </c>
      <c r="B1734" s="15">
        <f t="shared" si="213"/>
        <v>1696</v>
      </c>
      <c r="C1734" s="18" t="s">
        <v>3509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3700</v>
      </c>
      <c r="L1734" s="22" t="s">
        <v>4353</v>
      </c>
      <c r="M1734" s="22" t="s">
        <v>4408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05"/>
        <v/>
      </c>
      <c r="T1734" s="1" t="str">
        <f>IF(ISNA(VLOOKUP(P1734,'NEW XEQM.c'!D:D,1,0)),"--",VLOOKUP(P1734,'NEW XEQM.c'!D:G,3,0))</f>
        <v>--</v>
      </c>
      <c r="U1734" s="1" t="s">
        <v>2520</v>
      </c>
      <c r="W1734" t="e">
        <f t="shared" si="214"/>
        <v>#VALUE!</v>
      </c>
    </row>
    <row r="1735" spans="1:23">
      <c r="A1735" s="16">
        <f t="shared" si="207"/>
        <v>1735</v>
      </c>
      <c r="B1735" s="15">
        <f t="shared" si="213"/>
        <v>1697</v>
      </c>
      <c r="C1735" s="18" t="s">
        <v>3510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3700</v>
      </c>
      <c r="L1735" s="22" t="s">
        <v>4353</v>
      </c>
      <c r="M1735" s="22" t="s">
        <v>4408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05"/>
        <v/>
      </c>
      <c r="T1735" s="1" t="str">
        <f>IF(ISNA(VLOOKUP(P1735,'NEW XEQM.c'!D:D,1,0)),"--",VLOOKUP(P1735,'NEW XEQM.c'!D:G,3,0))</f>
        <v>--</v>
      </c>
      <c r="U1735" s="1" t="s">
        <v>2520</v>
      </c>
      <c r="W1735" t="e">
        <f t="shared" si="214"/>
        <v>#VALUE!</v>
      </c>
    </row>
    <row r="1736" spans="1:23">
      <c r="A1736" s="16">
        <f t="shared" si="207"/>
        <v>1736</v>
      </c>
      <c r="B1736" s="15">
        <f t="shared" si="213"/>
        <v>1698</v>
      </c>
      <c r="C1736" s="18" t="s">
        <v>3511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3700</v>
      </c>
      <c r="L1736" s="22" t="s">
        <v>4353</v>
      </c>
      <c r="M1736" s="22" t="s">
        <v>4408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05"/>
        <v/>
      </c>
      <c r="T1736" s="1" t="str">
        <f>IF(ISNA(VLOOKUP(P1736,'NEW XEQM.c'!D:D,1,0)),"--",VLOOKUP(P1736,'NEW XEQM.c'!D:G,3,0))</f>
        <v>--</v>
      </c>
      <c r="U1736" s="1" t="s">
        <v>2521</v>
      </c>
      <c r="W1736" t="str">
        <f t="shared" si="214"/>
        <v>% STD_SIGMA</v>
      </c>
    </row>
    <row r="1737" spans="1:23">
      <c r="A1737" s="16">
        <f t="shared" si="207"/>
        <v>1737</v>
      </c>
      <c r="B1737" s="15">
        <f t="shared" si="213"/>
        <v>1699</v>
      </c>
      <c r="C1737" s="18" t="s">
        <v>3512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3700</v>
      </c>
      <c r="L1737" s="22" t="s">
        <v>4353</v>
      </c>
      <c r="M1737" s="22" t="s">
        <v>4408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05"/>
        <v/>
      </c>
      <c r="T1737" s="1" t="str">
        <f>IF(ISNA(VLOOKUP(P1737,'NEW XEQM.c'!D:D,1,0)),"--",VLOOKUP(P1737,'NEW XEQM.c'!D:G,3,0))</f>
        <v>--</v>
      </c>
      <c r="U1737" s="239" t="s">
        <v>2520</v>
      </c>
      <c r="W1737" t="e">
        <f t="shared" si="214"/>
        <v>#VALUE!</v>
      </c>
    </row>
    <row r="1738" spans="1:23">
      <c r="A1738" s="16">
        <f t="shared" si="207"/>
        <v>1738</v>
      </c>
      <c r="B1738" s="15">
        <f t="shared" si="213"/>
        <v>1700</v>
      </c>
      <c r="C1738" s="18" t="s">
        <v>4458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3700</v>
      </c>
      <c r="L1738" s="22" t="s">
        <v>4353</v>
      </c>
      <c r="M1738" s="22" t="s">
        <v>4413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05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14"/>
        <v>STD_INTEGRAL</v>
      </c>
    </row>
    <row r="1739" spans="1:23">
      <c r="A1739" s="16">
        <f t="shared" si="207"/>
        <v>1739</v>
      </c>
      <c r="B1739" s="15">
        <f t="shared" si="213"/>
        <v>1701</v>
      </c>
      <c r="C1739" s="18" t="s">
        <v>4029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3700</v>
      </c>
      <c r="L1739" s="22" t="s">
        <v>4353</v>
      </c>
      <c r="M1739" s="22" t="s">
        <v>4408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05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14"/>
        <v>#VALUE!</v>
      </c>
    </row>
    <row r="1740" spans="1:23">
      <c r="A1740" s="16">
        <f t="shared" si="207"/>
        <v>1740</v>
      </c>
      <c r="B1740" s="15">
        <f t="shared" si="213"/>
        <v>1702</v>
      </c>
      <c r="C1740" s="18" t="s">
        <v>4128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3700</v>
      </c>
      <c r="L1740" s="22" t="s">
        <v>4353</v>
      </c>
      <c r="M1740" s="22" t="s">
        <v>4408</v>
      </c>
      <c r="N1740" s="22" t="s">
        <v>5032</v>
      </c>
      <c r="O1740" s="22"/>
      <c r="P1740" s="248" t="s">
        <v>2011</v>
      </c>
      <c r="Q1740" s="192"/>
      <c r="R1740" s="1"/>
      <c r="S1740" s="1" t="str">
        <f t="shared" si="205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14"/>
        <v>#VALUE!</v>
      </c>
    </row>
    <row r="1741" spans="1:23">
      <c r="A1741" s="16">
        <f t="shared" si="207"/>
        <v>1741</v>
      </c>
      <c r="B1741" s="15">
        <f t="shared" si="213"/>
        <v>1703</v>
      </c>
      <c r="C1741" s="18" t="s">
        <v>3513</v>
      </c>
      <c r="D1741" s="18" t="s">
        <v>2627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3700</v>
      </c>
      <c r="L1741" s="22" t="s">
        <v>4353</v>
      </c>
      <c r="M1741" s="22" t="s">
        <v>4408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05"/>
        <v/>
      </c>
      <c r="T1741" s="1" t="str">
        <f>IF(ISNA(VLOOKUP(P1741,'NEW XEQM.c'!D:D,1,0)),"--",VLOOKUP(P1741,'NEW XEQM.c'!D:G,3,0))</f>
        <v>||</v>
      </c>
      <c r="U1741" s="1" t="s">
        <v>2519</v>
      </c>
      <c r="W1741" t="str">
        <f t="shared" si="214"/>
        <v/>
      </c>
    </row>
    <row r="1742" spans="1:23">
      <c r="A1742" s="16">
        <f t="shared" si="207"/>
        <v>1742</v>
      </c>
      <c r="B1742" s="15">
        <f t="shared" si="213"/>
        <v>1704</v>
      </c>
      <c r="C1742" s="18" t="s">
        <v>4129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3700</v>
      </c>
      <c r="L1742" s="22" t="s">
        <v>4353</v>
      </c>
      <c r="M1742" s="22" t="s">
        <v>4408</v>
      </c>
      <c r="N1742" s="22" t="s">
        <v>5032</v>
      </c>
      <c r="O1742" s="18"/>
      <c r="P1742" s="248" t="s">
        <v>2014</v>
      </c>
      <c r="Q1742" s="192"/>
      <c r="R1742" s="1"/>
      <c r="S1742" s="1" t="str">
        <f t="shared" si="205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14"/>
        <v>[M] STD_SUP_T</v>
      </c>
    </row>
    <row r="1743" spans="1:23">
      <c r="A1743" s="16">
        <f t="shared" si="207"/>
        <v>1743</v>
      </c>
      <c r="B1743" s="15">
        <f t="shared" si="213"/>
        <v>1705</v>
      </c>
      <c r="C1743" s="18" t="s">
        <v>4130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3700</v>
      </c>
      <c r="L1743" s="22" t="s">
        <v>4353</v>
      </c>
      <c r="M1743" s="22" t="s">
        <v>4408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05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14"/>
        <v>[M] STD_SUP_MINUS_1</v>
      </c>
    </row>
    <row r="1744" spans="1:23">
      <c r="A1744" s="16">
        <f t="shared" si="207"/>
        <v>1744</v>
      </c>
      <c r="B1744" s="15">
        <f t="shared" si="213"/>
        <v>1706</v>
      </c>
      <c r="C1744" s="18" t="s">
        <v>3514</v>
      </c>
      <c r="D1744" s="18" t="s">
        <v>2627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3700</v>
      </c>
      <c r="L1744" s="22" t="s">
        <v>4354</v>
      </c>
      <c r="M1744" s="22" t="s">
        <v>4408</v>
      </c>
      <c r="N1744" s="22" t="s">
        <v>2134</v>
      </c>
      <c r="O1744" s="22"/>
      <c r="P1744" s="248" t="s">
        <v>4216</v>
      </c>
      <c r="Q1744" s="192"/>
      <c r="R1744" s="1"/>
      <c r="S1744" s="1" t="str">
        <f t="shared" si="205"/>
        <v/>
      </c>
      <c r="T1744" s="1" t="str">
        <f>IF(ISNA(VLOOKUP(P1744,'NEW XEQM.c'!D:D,1,0)),"--",VLOOKUP(P1744,'NEW XEQM.c'!D:G,3,0))</f>
        <v>--</v>
      </c>
      <c r="U1744" s="1" t="s">
        <v>2509</v>
      </c>
      <c r="W1744" t="str">
        <f t="shared" si="214"/>
        <v>STD_MEASURED_ANGLE</v>
      </c>
    </row>
    <row r="1745" spans="1:23">
      <c r="A1745" s="1">
        <f t="shared" si="207"/>
        <v>1745</v>
      </c>
      <c r="B1745" s="15">
        <f t="shared" si="213"/>
        <v>1707</v>
      </c>
      <c r="C1745" s="59" t="s">
        <v>3582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3596</v>
      </c>
      <c r="L1745" t="s">
        <v>4353</v>
      </c>
      <c r="M1745" t="s">
        <v>4410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05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14"/>
        <v>#VALUE!</v>
      </c>
    </row>
    <row r="1746" spans="1:23">
      <c r="A1746" s="16">
        <f t="shared" si="207"/>
        <v>1746</v>
      </c>
      <c r="B1746" s="15">
        <f t="shared" si="213"/>
        <v>1708</v>
      </c>
      <c r="C1746" s="18" t="s">
        <v>3582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3700</v>
      </c>
      <c r="L1746" s="22" t="s">
        <v>4353</v>
      </c>
      <c r="M1746" s="22" t="s">
        <v>4408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05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14"/>
        <v>#VALUE!</v>
      </c>
    </row>
    <row r="1747" spans="1:23">
      <c r="A1747" s="16">
        <f t="shared" si="207"/>
        <v>1747</v>
      </c>
      <c r="B1747" s="15">
        <f t="shared" si="213"/>
        <v>1709</v>
      </c>
      <c r="C1747" s="18" t="s">
        <v>3582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3700</v>
      </c>
      <c r="L1747" s="22" t="s">
        <v>4353</v>
      </c>
      <c r="M1747" s="22" t="s">
        <v>4409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05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14"/>
        <v>#VALUE!</v>
      </c>
    </row>
    <row r="1748" spans="1:23">
      <c r="A1748" s="16">
        <f t="shared" si="207"/>
        <v>1748</v>
      </c>
      <c r="B1748" s="15">
        <f t="shared" si="213"/>
        <v>1710</v>
      </c>
      <c r="C1748" s="18" t="s">
        <v>3582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3700</v>
      </c>
      <c r="L1748" s="22" t="s">
        <v>4353</v>
      </c>
      <c r="M1748" s="22" t="s">
        <v>4409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05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14"/>
        <v>#VALUE!</v>
      </c>
    </row>
    <row r="1749" spans="1:23">
      <c r="A1749" s="16">
        <f t="shared" si="207"/>
        <v>1749</v>
      </c>
      <c r="B1749" s="15">
        <f t="shared" si="213"/>
        <v>1711</v>
      </c>
      <c r="C1749" s="18" t="s">
        <v>3582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3700</v>
      </c>
      <c r="L1749" s="22" t="s">
        <v>4353</v>
      </c>
      <c r="M1749" s="22" t="s">
        <v>4408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05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14"/>
        <v>#VALUE!</v>
      </c>
    </row>
    <row r="1750" spans="1:23">
      <c r="A1750" s="16">
        <f t="shared" si="207"/>
        <v>1750</v>
      </c>
      <c r="B1750" s="15">
        <f t="shared" si="213"/>
        <v>1712</v>
      </c>
      <c r="C1750" s="18" t="s">
        <v>3582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3700</v>
      </c>
      <c r="L1750" s="22" t="s">
        <v>4353</v>
      </c>
      <c r="M1750" s="22" t="s">
        <v>4409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05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14"/>
        <v>#VALUE!</v>
      </c>
    </row>
    <row r="1751" spans="1:23" s="74" customFormat="1">
      <c r="A1751" s="153">
        <f t="shared" si="207"/>
        <v>1751</v>
      </c>
      <c r="B1751" s="282">
        <f t="shared" si="213"/>
        <v>1713</v>
      </c>
      <c r="C1751" s="20" t="s">
        <v>5930</v>
      </c>
      <c r="D1751" s="20" t="s">
        <v>2626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5047</v>
      </c>
      <c r="L1751" s="159" t="s">
        <v>4353</v>
      </c>
      <c r="M1751" s="159" t="s">
        <v>4410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05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14"/>
        <v>STD_PRINTER PROG</v>
      </c>
    </row>
    <row r="1752" spans="1:23">
      <c r="A1752" s="16">
        <f t="shared" si="207"/>
        <v>1752</v>
      </c>
      <c r="B1752" s="15">
        <f t="shared" si="213"/>
        <v>1714</v>
      </c>
      <c r="C1752" s="18" t="s">
        <v>3582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3700</v>
      </c>
      <c r="L1752" s="22" t="s">
        <v>4353</v>
      </c>
      <c r="M1752" s="22" t="s">
        <v>4413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05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14"/>
        <v>#VALUE!</v>
      </c>
    </row>
    <row r="1753" spans="1:23">
      <c r="A1753" s="16">
        <f t="shared" si="207"/>
        <v>1753</v>
      </c>
      <c r="B1753" s="15">
        <f t="shared" si="213"/>
        <v>1715</v>
      </c>
      <c r="C1753" s="18" t="s">
        <v>3582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3700</v>
      </c>
      <c r="L1753" s="22" t="s">
        <v>4353</v>
      </c>
      <c r="M1753" s="22" t="s">
        <v>4408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05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14"/>
        <v>#VALUE!</v>
      </c>
    </row>
    <row r="1754" spans="1:23">
      <c r="A1754" s="16">
        <f t="shared" si="207"/>
        <v>1754</v>
      </c>
      <c r="B1754" s="15">
        <f t="shared" si="213"/>
        <v>1716</v>
      </c>
      <c r="C1754" s="18" t="s">
        <v>3515</v>
      </c>
      <c r="D1754" s="18" t="s">
        <v>4058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3700</v>
      </c>
      <c r="L1754" s="22" t="s">
        <v>4353</v>
      </c>
      <c r="M1754" s="22" t="s">
        <v>4408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05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14"/>
        <v/>
      </c>
    </row>
    <row r="1755" spans="1:23">
      <c r="A1755" s="16">
        <f t="shared" si="207"/>
        <v>1755</v>
      </c>
      <c r="B1755" s="15">
        <f t="shared" si="213"/>
        <v>1717</v>
      </c>
      <c r="C1755" s="18" t="s">
        <v>3582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3700</v>
      </c>
      <c r="L1755" s="22" t="s">
        <v>4353</v>
      </c>
      <c r="M1755" s="22" t="s">
        <v>4409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05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14"/>
        <v>#VALUE!</v>
      </c>
    </row>
    <row r="1756" spans="1:23">
      <c r="A1756" s="16">
        <f t="shared" si="207"/>
        <v>1756</v>
      </c>
      <c r="B1756" s="15">
        <f t="shared" si="213"/>
        <v>1718</v>
      </c>
      <c r="C1756" s="18" t="s">
        <v>3582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3700</v>
      </c>
      <c r="L1756" s="22" t="s">
        <v>4353</v>
      </c>
      <c r="M1756" s="22" t="s">
        <v>4408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05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14"/>
        <v>#VALUE!</v>
      </c>
    </row>
    <row r="1757" spans="1:23">
      <c r="A1757" s="16">
        <f t="shared" si="207"/>
        <v>1757</v>
      </c>
      <c r="B1757" s="15">
        <f t="shared" si="213"/>
        <v>1719</v>
      </c>
      <c r="C1757" s="18" t="s">
        <v>3582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3700</v>
      </c>
      <c r="L1757" s="22" t="s">
        <v>4353</v>
      </c>
      <c r="M1757" s="22" t="s">
        <v>4408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05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14"/>
        <v>#VALUE!</v>
      </c>
    </row>
    <row r="1758" spans="1:23">
      <c r="A1758" s="16">
        <f t="shared" si="207"/>
        <v>1758</v>
      </c>
      <c r="B1758" s="15">
        <f t="shared" si="213"/>
        <v>1720</v>
      </c>
      <c r="C1758" s="18" t="s">
        <v>3582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3700</v>
      </c>
      <c r="L1758" s="22" t="s">
        <v>4353</v>
      </c>
      <c r="M1758" s="22" t="s">
        <v>4408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05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14"/>
        <v>#VALUE!</v>
      </c>
    </row>
    <row r="1759" spans="1:23">
      <c r="A1759" s="16">
        <f t="shared" si="207"/>
        <v>1759</v>
      </c>
      <c r="B1759" s="15">
        <f t="shared" si="213"/>
        <v>1721</v>
      </c>
      <c r="C1759" s="18" t="s">
        <v>3582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3700</v>
      </c>
      <c r="L1759" s="22" t="s">
        <v>4353</v>
      </c>
      <c r="M1759" s="22" t="s">
        <v>4408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05"/>
        <v/>
      </c>
      <c r="T1759" s="1" t="str">
        <f>IF(ISNA(VLOOKUP(P1759,'NEW XEQM.c'!D:D,1,0)),"--",VLOOKUP(P1759,'NEW XEQM.c'!D:G,3,0))</f>
        <v>--</v>
      </c>
      <c r="U1759" s="1"/>
      <c r="W1759" t="e">
        <f t="shared" si="214"/>
        <v>#VALUE!</v>
      </c>
    </row>
    <row r="1760" spans="1:23">
      <c r="A1760" s="16" t="str">
        <f t="shared" si="207"/>
        <v/>
      </c>
      <c r="B1760" s="15">
        <f t="shared" si="213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05"/>
        <v/>
      </c>
      <c r="T1760" s="1" t="str">
        <f>IF(ISNA(VLOOKUP(P1760,'NEW XEQM.c'!D:D,1,0)),"--",VLOOKUP(P1760,'NEW XEQM.c'!D:G,3,0))</f>
        <v>--</v>
      </c>
      <c r="U1760" s="1"/>
      <c r="W1760" t="e">
        <f t="shared" si="214"/>
        <v>#VALUE!</v>
      </c>
    </row>
    <row r="1761" spans="1:23">
      <c r="A1761" s="16">
        <f t="shared" si="207"/>
        <v>1761</v>
      </c>
      <c r="B1761" s="15">
        <f t="shared" si="213"/>
        <v>1722</v>
      </c>
      <c r="C1761" s="18" t="s">
        <v>3586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3596</v>
      </c>
      <c r="L1761" s="22" t="s">
        <v>4353</v>
      </c>
      <c r="M1761" s="22" t="s">
        <v>4410</v>
      </c>
      <c r="N1761" s="22" t="s">
        <v>2134</v>
      </c>
      <c r="O1761" s="22" t="s">
        <v>3021</v>
      </c>
      <c r="P1761" s="248" t="s">
        <v>2032</v>
      </c>
      <c r="Q1761" s="192"/>
      <c r="R1761" s="1"/>
      <c r="S1761" s="1" t="str">
        <f t="shared" si="205"/>
        <v/>
      </c>
      <c r="T1761" s="1" t="str">
        <f>IF(ISNA(VLOOKUP(P1761,'NEW XEQM.c'!D:D,1,0)),"--",VLOOKUP(P1761,'NEW XEQM.c'!D:G,3,0))</f>
        <v>--</v>
      </c>
      <c r="U1761" s="1"/>
      <c r="W1761" t="e">
        <f t="shared" si="214"/>
        <v>#VALUE!</v>
      </c>
    </row>
    <row r="1762" spans="1:23">
      <c r="A1762" s="16" t="str">
        <f t="shared" si="207"/>
        <v/>
      </c>
      <c r="B1762" s="15">
        <f t="shared" si="213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15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14"/>
        <v>#VALUE!</v>
      </c>
    </row>
    <row r="1763" spans="1:23">
      <c r="A1763" s="16">
        <f t="shared" si="207"/>
        <v>1763</v>
      </c>
      <c r="B1763" s="15">
        <f t="shared" si="213"/>
        <v>1723</v>
      </c>
      <c r="C1763" s="103" t="s">
        <v>3516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3596</v>
      </c>
      <c r="L1763" s="107" t="s">
        <v>4353</v>
      </c>
      <c r="M1763" s="22" t="s">
        <v>4410</v>
      </c>
      <c r="N1763" s="22" t="s">
        <v>2134</v>
      </c>
      <c r="O1763" s="103"/>
      <c r="P1763" s="248" t="s">
        <v>3232</v>
      </c>
      <c r="Q1763" s="192"/>
      <c r="R1763" s="1"/>
      <c r="S1763" s="1" t="str">
        <f t="shared" si="215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14"/>
        <v>#VALUE!</v>
      </c>
    </row>
    <row r="1764" spans="1:23">
      <c r="A1764" s="16">
        <f t="shared" si="207"/>
        <v>1764</v>
      </c>
      <c r="B1764" s="15">
        <f t="shared" si="213"/>
        <v>1724</v>
      </c>
      <c r="C1764" s="20" t="s">
        <v>3517</v>
      </c>
      <c r="D1764" s="18" t="s">
        <v>2627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3701</v>
      </c>
      <c r="L1764" s="22" t="s">
        <v>4353</v>
      </c>
      <c r="M1764" s="22" t="s">
        <v>4410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15"/>
        <v/>
      </c>
      <c r="T1764" s="1" t="str">
        <f>IF(ISNA(VLOOKUP(P1764,'NEW XEQM.c'!D:D,1,0)),"--",VLOOKUP(P1764,'NEW XEQM.c'!D:G,3,0))</f>
        <v>--</v>
      </c>
      <c r="U1764" s="1"/>
      <c r="W1764" t="e">
        <f t="shared" si="214"/>
        <v>#VALUE!</v>
      </c>
    </row>
    <row r="1765" spans="1:23">
      <c r="A1765" s="16">
        <f t="shared" si="207"/>
        <v>1765</v>
      </c>
      <c r="B1765" s="15">
        <f t="shared" si="213"/>
        <v>1725</v>
      </c>
      <c r="C1765" s="18" t="s">
        <v>4400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3596</v>
      </c>
      <c r="L1765" s="22" t="s">
        <v>4353</v>
      </c>
      <c r="M1765" s="22" t="s">
        <v>4410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15"/>
        <v/>
      </c>
      <c r="T1765" s="1" t="str">
        <f>IF(ISNA(VLOOKUP(P1765,'NEW XEQM.c'!D:D,1,0)),"--",VLOOKUP(P1765,'NEW XEQM.c'!D:G,3,0))</f>
        <v>--</v>
      </c>
      <c r="U1765" s="1"/>
      <c r="W1765" t="e">
        <f t="shared" si="214"/>
        <v>#VALUE!</v>
      </c>
    </row>
    <row r="1766" spans="1:23">
      <c r="A1766" s="16">
        <f t="shared" si="207"/>
        <v>1766</v>
      </c>
      <c r="B1766" s="15">
        <f t="shared" si="213"/>
        <v>1726</v>
      </c>
      <c r="C1766" s="54" t="s">
        <v>4199</v>
      </c>
      <c r="D1766" s="54" t="s">
        <v>7</v>
      </c>
      <c r="E1766" s="72" t="s">
        <v>4202</v>
      </c>
      <c r="F1766" s="72" t="s">
        <v>4202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3700</v>
      </c>
      <c r="L1766" s="22" t="s">
        <v>4353</v>
      </c>
      <c r="M1766" s="22" t="s">
        <v>4408</v>
      </c>
      <c r="N1766" s="22" t="s">
        <v>2134</v>
      </c>
      <c r="O1766" s="11"/>
      <c r="P1766" s="248" t="s">
        <v>4139</v>
      </c>
      <c r="Q1766" s="192"/>
      <c r="R1766" s="1"/>
      <c r="S1766" s="1" t="str">
        <f t="shared" si="215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14"/>
        <v>#VALUE!</v>
      </c>
    </row>
    <row r="1767" spans="1:23">
      <c r="A1767" s="16">
        <f t="shared" si="207"/>
        <v>1767</v>
      </c>
      <c r="B1767" s="15">
        <f t="shared" si="213"/>
        <v>1727</v>
      </c>
      <c r="C1767" s="54" t="s">
        <v>4200</v>
      </c>
      <c r="D1767" s="54" t="s">
        <v>7</v>
      </c>
      <c r="E1767" s="72" t="s">
        <v>4203</v>
      </c>
      <c r="F1767" s="72" t="s">
        <v>4203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3700</v>
      </c>
      <c r="L1767" s="22" t="s">
        <v>4353</v>
      </c>
      <c r="M1767" s="22" t="s">
        <v>4408</v>
      </c>
      <c r="N1767" s="22" t="s">
        <v>2134</v>
      </c>
      <c r="O1767" s="11"/>
      <c r="P1767" s="248" t="s">
        <v>4140</v>
      </c>
      <c r="Q1767" s="192"/>
      <c r="R1767" s="1"/>
      <c r="S1767" s="1" t="str">
        <f t="shared" si="215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14"/>
        <v>#VALUE!</v>
      </c>
    </row>
    <row r="1768" spans="1:23">
      <c r="A1768" s="16">
        <f t="shared" si="207"/>
        <v>1768</v>
      </c>
      <c r="B1768" s="15">
        <f t="shared" si="213"/>
        <v>1728</v>
      </c>
      <c r="C1768" s="54" t="s">
        <v>4201</v>
      </c>
      <c r="D1768" s="54" t="s">
        <v>7</v>
      </c>
      <c r="E1768" s="72" t="s">
        <v>4204</v>
      </c>
      <c r="F1768" s="72" t="s">
        <v>4204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3700</v>
      </c>
      <c r="L1768" s="22" t="s">
        <v>4353</v>
      </c>
      <c r="M1768" s="22" t="s">
        <v>4408</v>
      </c>
      <c r="N1768" s="22" t="s">
        <v>2134</v>
      </c>
      <c r="O1768" s="11"/>
      <c r="P1768" s="248" t="s">
        <v>4141</v>
      </c>
      <c r="Q1768" s="192"/>
      <c r="R1768" s="1"/>
      <c r="S1768" s="1" t="str">
        <f t="shared" si="215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14"/>
        <v>STD_PI (n,m)</v>
      </c>
    </row>
    <row r="1769" spans="1:23">
      <c r="A1769" s="16">
        <f t="shared" si="207"/>
        <v>1769</v>
      </c>
      <c r="B1769" s="15">
        <f t="shared" si="213"/>
        <v>1729</v>
      </c>
      <c r="C1769" s="18" t="s">
        <v>3326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3596</v>
      </c>
      <c r="L1769" s="22" t="s">
        <v>4353</v>
      </c>
      <c r="M1769" s="22" t="s">
        <v>4410</v>
      </c>
      <c r="N1769" s="22" t="s">
        <v>2134</v>
      </c>
      <c r="O1769" s="22"/>
      <c r="P1769" s="248" t="s">
        <v>3029</v>
      </c>
      <c r="Q1769" s="192"/>
      <c r="R1769" s="1"/>
      <c r="S1769" s="1" t="str">
        <f t="shared" si="215"/>
        <v/>
      </c>
      <c r="T1769" s="1" t="str">
        <f>IF(ISNA(VLOOKUP(P1769,'NEW XEQM.c'!D:D,1,0)),"--",VLOOKUP(P1769,'NEW XEQM.c'!D:G,3,0))</f>
        <v>--</v>
      </c>
      <c r="U1769" s="1"/>
      <c r="W1769" t="e">
        <f t="shared" si="214"/>
        <v>#VALUE!</v>
      </c>
    </row>
    <row r="1770" spans="1:23">
      <c r="A1770" s="16">
        <f t="shared" si="207"/>
        <v>1770</v>
      </c>
      <c r="B1770" s="15">
        <f t="shared" si="213"/>
        <v>1730</v>
      </c>
      <c r="C1770" s="18" t="s">
        <v>3518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3596</v>
      </c>
      <c r="L1770" s="22" t="s">
        <v>4353</v>
      </c>
      <c r="M1770" s="22" t="s">
        <v>4410</v>
      </c>
      <c r="N1770" s="22" t="s">
        <v>2134</v>
      </c>
      <c r="O1770" s="22"/>
      <c r="P1770" s="248" t="s">
        <v>3030</v>
      </c>
      <c r="Q1770" s="192"/>
      <c r="R1770" s="1"/>
      <c r="S1770" s="1" t="str">
        <f t="shared" si="215"/>
        <v/>
      </c>
      <c r="T1770" s="1" t="str">
        <f>IF(ISNA(VLOOKUP(P1770,'NEW XEQM.c'!D:D,1,0)),"--",VLOOKUP(P1770,'NEW XEQM.c'!D:G,3,0))</f>
        <v>--</v>
      </c>
      <c r="U1770" s="1"/>
      <c r="W1770" t="e">
        <f t="shared" si="214"/>
        <v>#VALUE!</v>
      </c>
    </row>
    <row r="1771" spans="1:23">
      <c r="A1771" s="16">
        <f t="shared" si="207"/>
        <v>1771</v>
      </c>
      <c r="B1771" s="15">
        <f t="shared" si="213"/>
        <v>1731</v>
      </c>
      <c r="C1771" s="20" t="s">
        <v>4476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3596</v>
      </c>
      <c r="L1771" s="22" t="s">
        <v>4353</v>
      </c>
      <c r="M1771" s="22" t="s">
        <v>4410</v>
      </c>
      <c r="N1771" s="22" t="s">
        <v>2134</v>
      </c>
      <c r="O1771" s="18"/>
      <c r="P1771" s="248" t="s">
        <v>3233</v>
      </c>
      <c r="Q1771" s="192"/>
      <c r="R1771" s="1"/>
      <c r="S1771" s="1" t="str">
        <f t="shared" si="215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14"/>
        <v>#VALUE!</v>
      </c>
    </row>
    <row r="1772" spans="1:23">
      <c r="A1772" s="16">
        <f t="shared" si="207"/>
        <v>1772</v>
      </c>
      <c r="B1772" s="15">
        <f t="shared" si="213"/>
        <v>1732</v>
      </c>
      <c r="C1772" s="18" t="s">
        <v>4475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3596</v>
      </c>
      <c r="L1772" s="22" t="s">
        <v>4353</v>
      </c>
      <c r="M1772" s="22" t="s">
        <v>4410</v>
      </c>
      <c r="N1772" s="22" t="s">
        <v>2134</v>
      </c>
      <c r="O1772" s="22"/>
      <c r="P1772" s="248" t="s">
        <v>3234</v>
      </c>
      <c r="Q1772" s="192"/>
      <c r="R1772" s="1"/>
      <c r="S1772" s="1" t="str">
        <f t="shared" si="215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14"/>
        <v>#VALUE!</v>
      </c>
    </row>
    <row r="1773" spans="1:23">
      <c r="A1773" s="16">
        <f t="shared" si="207"/>
        <v>1773</v>
      </c>
      <c r="B1773" s="15">
        <f t="shared" si="213"/>
        <v>1733</v>
      </c>
      <c r="C1773" s="18" t="s">
        <v>3519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3596</v>
      </c>
      <c r="L1773" s="22" t="s">
        <v>4353</v>
      </c>
      <c r="M1773" s="22" t="s">
        <v>4410</v>
      </c>
      <c r="N1773" s="22" t="s">
        <v>2134</v>
      </c>
      <c r="O1773" s="22"/>
      <c r="P1773" s="248" t="s">
        <v>3235</v>
      </c>
      <c r="Q1773" s="192"/>
      <c r="R1773" s="1"/>
      <c r="S1773" s="1" t="str">
        <f t="shared" si="215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14"/>
        <v>#VALUE!</v>
      </c>
    </row>
    <row r="1774" spans="1:23">
      <c r="A1774" s="16">
        <f t="shared" si="207"/>
        <v>1774</v>
      </c>
      <c r="B1774" s="15">
        <f t="shared" si="213"/>
        <v>1734</v>
      </c>
      <c r="C1774" s="18" t="s">
        <v>4401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3596</v>
      </c>
      <c r="L1774" s="22" t="s">
        <v>4353</v>
      </c>
      <c r="M1774" s="22" t="s">
        <v>4410</v>
      </c>
      <c r="N1774" s="22" t="s">
        <v>2134</v>
      </c>
      <c r="O1774" s="22"/>
      <c r="P1774" s="248" t="s">
        <v>3236</v>
      </c>
      <c r="Q1774" s="192"/>
      <c r="R1774" s="1"/>
      <c r="S1774" s="1" t="str">
        <f t="shared" si="215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14"/>
        <v>#VALUE!</v>
      </c>
    </row>
    <row r="1775" spans="1:23">
      <c r="A1775" s="16">
        <f t="shared" si="207"/>
        <v>1775</v>
      </c>
      <c r="B1775" s="15">
        <f t="shared" si="213"/>
        <v>1735</v>
      </c>
      <c r="C1775" s="18" t="s">
        <v>3520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3596</v>
      </c>
      <c r="L1775" s="22" t="s">
        <v>4353</v>
      </c>
      <c r="M1775" s="22" t="s">
        <v>4410</v>
      </c>
      <c r="N1775" s="22" t="s">
        <v>2134</v>
      </c>
      <c r="O1775" s="22"/>
      <c r="P1775" s="248" t="s">
        <v>3237</v>
      </c>
      <c r="Q1775" s="192"/>
      <c r="R1775" s="1"/>
      <c r="S1775" s="1" t="str">
        <f t="shared" si="215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14"/>
        <v>#VALUE!</v>
      </c>
    </row>
    <row r="1776" spans="1:23">
      <c r="A1776" s="16">
        <f t="shared" si="207"/>
        <v>1776</v>
      </c>
      <c r="B1776" s="15">
        <f t="shared" si="213"/>
        <v>1736</v>
      </c>
      <c r="C1776" s="18" t="s">
        <v>4402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3596</v>
      </c>
      <c r="L1776" s="22" t="s">
        <v>4353</v>
      </c>
      <c r="M1776" s="193" t="s">
        <v>4410</v>
      </c>
      <c r="N1776" s="22" t="s">
        <v>2134</v>
      </c>
      <c r="O1776" s="22"/>
      <c r="P1776" s="248" t="s">
        <v>3238</v>
      </c>
      <c r="Q1776" s="192"/>
      <c r="R1776" s="1"/>
      <c r="S1776" s="1" t="str">
        <f t="shared" si="215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14"/>
        <v>#VALUE!</v>
      </c>
    </row>
    <row r="1777" spans="1:23">
      <c r="A1777" s="16">
        <f t="shared" si="207"/>
        <v>1777</v>
      </c>
      <c r="B1777" s="15">
        <f t="shared" si="213"/>
        <v>1737</v>
      </c>
      <c r="C1777" s="18" t="s">
        <v>3521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3596</v>
      </c>
      <c r="L1777" s="22" t="s">
        <v>4353</v>
      </c>
      <c r="M1777" s="22" t="s">
        <v>4410</v>
      </c>
      <c r="N1777" s="22" t="s">
        <v>2134</v>
      </c>
      <c r="O1777" s="22"/>
      <c r="P1777" s="248" t="s">
        <v>3239</v>
      </c>
      <c r="Q1777" s="192"/>
      <c r="R1777" s="1"/>
      <c r="S1777" s="1" t="str">
        <f t="shared" si="215"/>
        <v/>
      </c>
      <c r="T1777" s="1" t="str">
        <f>IF(ISNA(VLOOKUP(P1777,'NEW XEQM.c'!D:D,1,0)),"--",VLOOKUP(P1777,'NEW XEQM.c'!D:G,3,0))</f>
        <v>EXIT</v>
      </c>
      <c r="U1777" s="1"/>
      <c r="W1777" t="e">
        <f t="shared" si="214"/>
        <v>#VALUE!</v>
      </c>
    </row>
    <row r="1778" spans="1:23">
      <c r="A1778" s="16">
        <f t="shared" si="207"/>
        <v>1778</v>
      </c>
      <c r="B1778" s="15">
        <f t="shared" si="213"/>
        <v>1738</v>
      </c>
      <c r="C1778" s="18" t="s">
        <v>3522</v>
      </c>
      <c r="D1778" s="26" t="s">
        <v>2627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3596</v>
      </c>
      <c r="L1778" s="22" t="s">
        <v>4353</v>
      </c>
      <c r="M1778" s="22" t="s">
        <v>4410</v>
      </c>
      <c r="N1778" s="22" t="s">
        <v>2134</v>
      </c>
      <c r="O1778" s="22"/>
      <c r="P1778" s="248" t="s">
        <v>3240</v>
      </c>
      <c r="Q1778" s="192"/>
      <c r="R1778" s="1"/>
      <c r="S1778" s="1" t="str">
        <f t="shared" si="215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14"/>
        <v>#VALUE!</v>
      </c>
    </row>
    <row r="1779" spans="1:23">
      <c r="A1779" s="16">
        <f t="shared" si="207"/>
        <v>1779</v>
      </c>
      <c r="B1779" s="15">
        <f t="shared" si="213"/>
        <v>1739</v>
      </c>
      <c r="C1779" s="54" t="s">
        <v>3582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3700</v>
      </c>
      <c r="L1779" s="11" t="s">
        <v>4353</v>
      </c>
      <c r="M1779" s="11" t="s">
        <v>4410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15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14"/>
        <v>#VALUE!</v>
      </c>
    </row>
    <row r="1780" spans="1:23">
      <c r="A1780" s="16">
        <f t="shared" si="207"/>
        <v>1780</v>
      </c>
      <c r="B1780" s="15">
        <f t="shared" si="213"/>
        <v>1740</v>
      </c>
      <c r="C1780" s="18" t="s">
        <v>3523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3700</v>
      </c>
      <c r="L1780" s="22" t="s">
        <v>4353</v>
      </c>
      <c r="M1780" s="193" t="s">
        <v>4408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15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14"/>
        <v/>
      </c>
    </row>
    <row r="1781" spans="1:23">
      <c r="A1781" s="16">
        <f t="shared" si="207"/>
        <v>1781</v>
      </c>
      <c r="B1781" s="15">
        <f t="shared" si="213"/>
        <v>1741</v>
      </c>
      <c r="C1781" s="18" t="s">
        <v>3524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3596</v>
      </c>
      <c r="L1781" s="22" t="s">
        <v>4353</v>
      </c>
      <c r="M1781" s="22" t="s">
        <v>4408</v>
      </c>
      <c r="N1781" s="22" t="s">
        <v>5000</v>
      </c>
      <c r="O1781" s="22"/>
      <c r="P1781" s="248" t="s">
        <v>3241</v>
      </c>
      <c r="Q1781" s="192"/>
      <c r="R1781" s="1"/>
      <c r="S1781" s="1" t="str">
        <f t="shared" si="215"/>
        <v/>
      </c>
      <c r="T1781" s="1" t="str">
        <f>IF(ISNA(VLOOKUP(P1781,'NEW XEQM.c'!D:D,1,0)),"--",VLOOKUP(P1781,'NEW XEQM.c'!D:G,3,0))</f>
        <v>DOTD</v>
      </c>
      <c r="U1781" s="1"/>
      <c r="W1781" t="e">
        <f t="shared" si="214"/>
        <v>#VALUE!</v>
      </c>
    </row>
    <row r="1782" spans="1:23">
      <c r="A1782" s="16">
        <f t="shared" si="207"/>
        <v>1782</v>
      </c>
      <c r="B1782" s="15">
        <f t="shared" si="213"/>
        <v>1742</v>
      </c>
      <c r="C1782" s="18" t="s">
        <v>3525</v>
      </c>
      <c r="D1782" s="18" t="s">
        <v>2627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3700</v>
      </c>
      <c r="L1782" s="22" t="s">
        <v>4353</v>
      </c>
      <c r="M1782" s="22" t="s">
        <v>4408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15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14"/>
        <v>#VALUE!</v>
      </c>
    </row>
    <row r="1783" spans="1:23">
      <c r="A1783" s="16">
        <f t="shared" si="207"/>
        <v>1783</v>
      </c>
      <c r="B1783" s="15">
        <f t="shared" si="213"/>
        <v>1743</v>
      </c>
      <c r="C1783" s="18" t="s">
        <v>3587</v>
      </c>
      <c r="D1783" s="84" t="s">
        <v>4205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3596</v>
      </c>
      <c r="L1783" s="22" t="s">
        <v>4353</v>
      </c>
      <c r="M1783" s="22" t="s">
        <v>4410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15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14"/>
        <v>#VALUE!</v>
      </c>
    </row>
    <row r="1784" spans="1:23">
      <c r="A1784" s="1">
        <f t="shared" si="207"/>
        <v>1784</v>
      </c>
      <c r="B1784" s="15">
        <f t="shared" si="213"/>
        <v>1744</v>
      </c>
      <c r="C1784" s="59" t="s">
        <v>3582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3596</v>
      </c>
      <c r="L1784" t="s">
        <v>4353</v>
      </c>
      <c r="M1784" t="s">
        <v>4410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15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14"/>
        <v>#VALUE!</v>
      </c>
    </row>
    <row r="1785" spans="1:23">
      <c r="A1785" s="16">
        <f t="shared" si="207"/>
        <v>1785</v>
      </c>
      <c r="B1785" s="15">
        <f t="shared" si="213"/>
        <v>1745</v>
      </c>
      <c r="C1785" s="18" t="s">
        <v>4206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3700</v>
      </c>
      <c r="L1785" s="22" t="s">
        <v>4353</v>
      </c>
      <c r="M1785" s="22" t="s">
        <v>4408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15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14"/>
        <v>V STD_MEASURED_ANGLE</v>
      </c>
    </row>
    <row r="1786" spans="1:23">
      <c r="A1786" s="16">
        <f t="shared" si="207"/>
        <v>1786</v>
      </c>
      <c r="B1786" s="15">
        <f t="shared" si="213"/>
        <v>1746</v>
      </c>
      <c r="C1786" s="18" t="s">
        <v>3526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3700</v>
      </c>
      <c r="L1786" s="22" t="s">
        <v>4353</v>
      </c>
      <c r="M1786" s="22" t="s">
        <v>4408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15"/>
        <v/>
      </c>
      <c r="T1786" s="1" t="str">
        <f>IF(ISNA(VLOOKUP(P1786,'NEW XEQM.c'!D:D,1,0)),"--",VLOOKUP(P1786,'NEW XEQM.c'!D:G,3,0))</f>
        <v>--</v>
      </c>
      <c r="U1786" s="1" t="s">
        <v>2510</v>
      </c>
      <c r="W1786" t="str">
        <f t="shared" si="214"/>
        <v>STD_x_BAR STD_SUB_H</v>
      </c>
    </row>
    <row r="1787" spans="1:23">
      <c r="A1787" s="16">
        <f t="shared" si="207"/>
        <v>1787</v>
      </c>
      <c r="B1787" s="15">
        <f t="shared" si="213"/>
        <v>1747</v>
      </c>
      <c r="C1787" s="18" t="s">
        <v>3527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3700</v>
      </c>
      <c r="L1787" s="22" t="s">
        <v>4353</v>
      </c>
      <c r="M1787" s="22" t="s">
        <v>4408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15"/>
        <v/>
      </c>
      <c r="T1787" s="1" t="str">
        <f>IF(ISNA(VLOOKUP(P1787,'NEW XEQM.c'!D:D,1,0)),"--",VLOOKUP(P1787,'NEW XEQM.c'!D:G,3,0))</f>
        <v>--</v>
      </c>
      <c r="U1787" s="1" t="s">
        <v>2510</v>
      </c>
      <c r="W1787" t="str">
        <f t="shared" si="214"/>
        <v>STD_x_BAR STD_SUB_R STD_SUB_M STD_SUB_S</v>
      </c>
    </row>
    <row r="1788" spans="1:23">
      <c r="A1788" s="16">
        <f t="shared" si="207"/>
        <v>1788</v>
      </c>
      <c r="B1788" s="15">
        <f t="shared" si="213"/>
        <v>1748</v>
      </c>
      <c r="C1788" s="18" t="s">
        <v>3295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3700</v>
      </c>
      <c r="L1788" s="22" t="s">
        <v>4354</v>
      </c>
      <c r="M1788" s="22" t="s">
        <v>4408</v>
      </c>
      <c r="N1788" s="22" t="s">
        <v>4997</v>
      </c>
      <c r="O1788" s="22"/>
      <c r="P1788" s="251" t="s">
        <v>2073</v>
      </c>
      <c r="Q1788" s="192"/>
      <c r="R1788" s="1"/>
      <c r="S1788" s="1" t="str">
        <f t="shared" si="215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14"/>
        <v>#VALUE!</v>
      </c>
    </row>
    <row r="1789" spans="1:23">
      <c r="A1789" s="16">
        <f t="shared" ref="A1789:A1852" si="216">IF(B1789=INT(B1789),ROW(),"")</f>
        <v>1789</v>
      </c>
      <c r="B1789" s="15">
        <f t="shared" si="213"/>
        <v>1749</v>
      </c>
      <c r="C1789" s="18" t="s">
        <v>3297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3700</v>
      </c>
      <c r="L1789" s="22" t="s">
        <v>4354</v>
      </c>
      <c r="M1789" s="22" t="s">
        <v>4408</v>
      </c>
      <c r="N1789" s="22" t="s">
        <v>4997</v>
      </c>
      <c r="O1789" s="22"/>
      <c r="P1789" s="251" t="s">
        <v>2074</v>
      </c>
      <c r="Q1789" s="192"/>
      <c r="R1789" s="1"/>
      <c r="S1789" s="1" t="str">
        <f t="shared" si="215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14"/>
        <v>#VALUE!</v>
      </c>
    </row>
    <row r="1790" spans="1:23">
      <c r="A1790" s="16">
        <f t="shared" si="216"/>
        <v>1790</v>
      </c>
      <c r="B1790" s="15">
        <f t="shared" si="213"/>
        <v>1750</v>
      </c>
      <c r="C1790" s="18" t="s">
        <v>3299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3700</v>
      </c>
      <c r="L1790" s="22" t="s">
        <v>4354</v>
      </c>
      <c r="M1790" s="22" t="s">
        <v>4408</v>
      </c>
      <c r="N1790" s="22" t="s">
        <v>4997</v>
      </c>
      <c r="O1790" s="22"/>
      <c r="P1790" s="251" t="s">
        <v>2075</v>
      </c>
      <c r="Q1790" s="192"/>
      <c r="R1790" s="1"/>
      <c r="S1790" s="1" t="str">
        <f t="shared" si="215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14"/>
        <v>#VALUE!</v>
      </c>
    </row>
    <row r="1791" spans="1:23">
      <c r="A1791" s="16">
        <f t="shared" si="216"/>
        <v>1791</v>
      </c>
      <c r="B1791" s="15">
        <f t="shared" si="213"/>
        <v>1751</v>
      </c>
      <c r="C1791" s="20" t="s">
        <v>4128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3700</v>
      </c>
      <c r="L1791" s="22" t="s">
        <v>4353</v>
      </c>
      <c r="M1791" s="22" t="s">
        <v>4408</v>
      </c>
      <c r="N1791" s="22" t="s">
        <v>4997</v>
      </c>
      <c r="O1791" s="22"/>
      <c r="P1791" s="251" t="s">
        <v>2076</v>
      </c>
      <c r="Q1791" s="192"/>
      <c r="R1791" s="1"/>
      <c r="S1791" s="1" t="str">
        <f t="shared" si="215"/>
        <v/>
      </c>
      <c r="T1791" s="1" t="str">
        <f>IF(ISNA(VLOOKUP(P1791,'NEW XEQM.c'!D:D,1,0)),"--",VLOOKUP(P1791,'NEW XEQM.c'!D:G,3,0))</f>
        <v>--</v>
      </c>
      <c r="U1791" s="1" t="s">
        <v>2505</v>
      </c>
      <c r="W1791" t="e">
        <f t="shared" si="214"/>
        <v>#VALUE!</v>
      </c>
    </row>
    <row r="1792" spans="1:23">
      <c r="A1792" s="16">
        <f t="shared" si="216"/>
        <v>1792</v>
      </c>
      <c r="B1792" s="15">
        <f t="shared" si="213"/>
        <v>1752</v>
      </c>
      <c r="C1792" s="20" t="s">
        <v>4130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3700</v>
      </c>
      <c r="L1792" s="22" t="s">
        <v>4353</v>
      </c>
      <c r="M1792" s="22" t="s">
        <v>4408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15"/>
        <v/>
      </c>
      <c r="T1792" s="1" t="str">
        <f>IF(ISNA(VLOOKUP(P1792,'NEW XEQM.c'!D:D,1,0)),"--",VLOOKUP(P1792,'NEW XEQM.c'!D:G,3,0))</f>
        <v>--</v>
      </c>
      <c r="U1792" s="1" t="s">
        <v>2505</v>
      </c>
      <c r="W1792" t="e">
        <f t="shared" si="214"/>
        <v>#VALUE!</v>
      </c>
    </row>
    <row r="1793" spans="1:23">
      <c r="A1793" s="16">
        <f t="shared" si="216"/>
        <v>1793</v>
      </c>
      <c r="B1793" s="15">
        <f t="shared" si="213"/>
        <v>1753</v>
      </c>
      <c r="C1793" s="20" t="s">
        <v>4129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3700</v>
      </c>
      <c r="L1793" s="22" t="s">
        <v>4353</v>
      </c>
      <c r="M1793" s="22" t="s">
        <v>4408</v>
      </c>
      <c r="N1793" s="22" t="s">
        <v>4997</v>
      </c>
      <c r="O1793" s="22"/>
      <c r="P1793" s="251" t="s">
        <v>2078</v>
      </c>
      <c r="Q1793" s="192"/>
      <c r="R1793" s="1"/>
      <c r="S1793" s="1" t="str">
        <f t="shared" si="215"/>
        <v/>
      </c>
      <c r="T1793" s="1" t="str">
        <f>IF(ISNA(VLOOKUP(P1793,'NEW XEQM.c'!D:D,1,0)),"--",VLOOKUP(P1793,'NEW XEQM.c'!D:G,3,0))</f>
        <v>--</v>
      </c>
      <c r="U1793" s="1" t="s">
        <v>2505</v>
      </c>
      <c r="W1793" t="e">
        <f t="shared" si="214"/>
        <v>#VALUE!</v>
      </c>
    </row>
    <row r="1794" spans="1:23">
      <c r="A1794" s="16">
        <f t="shared" si="216"/>
        <v>1794</v>
      </c>
      <c r="B1794" s="15">
        <f t="shared" si="213"/>
        <v>1754</v>
      </c>
      <c r="C1794" s="54" t="s">
        <v>4927</v>
      </c>
      <c r="D1794" s="54" t="s">
        <v>2626</v>
      </c>
      <c r="E1794" s="72" t="s">
        <v>4929</v>
      </c>
      <c r="F1794" s="72" t="s">
        <v>4929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3700</v>
      </c>
      <c r="L1794" s="11" t="s">
        <v>4353</v>
      </c>
      <c r="M1794" s="11" t="s">
        <v>4412</v>
      </c>
      <c r="N1794" s="22" t="s">
        <v>2134</v>
      </c>
      <c r="O1794" s="11"/>
      <c r="P1794" s="248" t="s">
        <v>4932</v>
      </c>
      <c r="Q1794" s="192"/>
      <c r="R1794" s="1"/>
      <c r="S1794" s="1" t="str">
        <f t="shared" si="215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14"/>
        <v>i STD_PI STD_SUB_n</v>
      </c>
    </row>
    <row r="1795" spans="1:23">
      <c r="A1795" s="16">
        <f t="shared" si="216"/>
        <v>1795</v>
      </c>
      <c r="B1795" s="15">
        <f t="shared" si="213"/>
        <v>1755</v>
      </c>
      <c r="C1795" s="54" t="s">
        <v>4928</v>
      </c>
      <c r="D1795" s="54" t="s">
        <v>2626</v>
      </c>
      <c r="E1795" s="72" t="s">
        <v>4930</v>
      </c>
      <c r="F1795" s="72" t="s">
        <v>4930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3700</v>
      </c>
      <c r="L1795" s="11" t="s">
        <v>4353</v>
      </c>
      <c r="M1795" s="11" t="s">
        <v>4412</v>
      </c>
      <c r="N1795" s="22" t="s">
        <v>2134</v>
      </c>
      <c r="O1795" s="11"/>
      <c r="P1795" s="248" t="s">
        <v>4933</v>
      </c>
      <c r="Q1795" s="192"/>
      <c r="R1795" s="1"/>
      <c r="S1795" s="1" t="str">
        <f t="shared" si="215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14"/>
        <v>i STD_SIGMA STD_SUB_n</v>
      </c>
    </row>
    <row r="1796" spans="1:23">
      <c r="A1796" s="16">
        <f t="shared" si="216"/>
        <v>1796</v>
      </c>
      <c r="B1796" s="15">
        <f t="shared" ref="B1796:B1859" si="217">IF(AND(MID(C1796,2,1)&lt;&gt;"/",MID(C1796,1,1)="/"),INT(B1795)+1,B1795+0.01)</f>
        <v>1756</v>
      </c>
      <c r="C1796" s="112" t="s">
        <v>4016</v>
      </c>
      <c r="D1796" s="88" t="s">
        <v>4056</v>
      </c>
      <c r="E1796" s="89" t="s">
        <v>4584</v>
      </c>
      <c r="F1796" s="89" t="s">
        <v>4584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3700</v>
      </c>
      <c r="L1796" s="22" t="s">
        <v>4353</v>
      </c>
      <c r="M1796" s="22" t="s">
        <v>4408</v>
      </c>
      <c r="N1796" s="22" t="s">
        <v>2134</v>
      </c>
      <c r="O1796" s="11"/>
      <c r="P1796" s="255" t="s">
        <v>4089</v>
      </c>
      <c r="Q1796" s="192"/>
      <c r="R1796" s="1"/>
      <c r="S1796" s="1" t="str">
        <f t="shared" si="215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14"/>
        <v>#VALUE!</v>
      </c>
    </row>
    <row r="1797" spans="1:23">
      <c r="A1797" s="16">
        <f t="shared" si="216"/>
        <v>1797</v>
      </c>
      <c r="B1797" s="15">
        <f t="shared" si="217"/>
        <v>1757</v>
      </c>
      <c r="C1797" s="45" t="s">
        <v>4235</v>
      </c>
      <c r="D1797" s="45" t="s">
        <v>12</v>
      </c>
      <c r="E1797" s="48" t="s">
        <v>4236</v>
      </c>
      <c r="F1797" s="48" t="s">
        <v>4236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3700</v>
      </c>
      <c r="L1797" s="49" t="s">
        <v>4353</v>
      </c>
      <c r="M1797" s="22" t="s">
        <v>4409</v>
      </c>
      <c r="N1797" s="22" t="s">
        <v>2134</v>
      </c>
      <c r="O1797" s="45"/>
      <c r="P1797" s="249" t="s">
        <v>4237</v>
      </c>
      <c r="Q1797" s="192"/>
      <c r="R1797" s="1"/>
      <c r="S1797" s="1" t="str">
        <f t="shared" si="215"/>
        <v/>
      </c>
      <c r="T1797" s="1" t="str">
        <f>IF(ISNA(VLOOKUP(P1797,'NEW XEQM.c'!D:D,1,0)),"--",VLOOKUP(P1797,'NEW XEQM.c'!D:G,3,0))</f>
        <v>--</v>
      </c>
      <c r="U1797" s="1" t="s">
        <v>2546</v>
      </c>
      <c r="W1797" t="e">
        <f t="shared" ref="W1797:W1860" si="218">SUBSTITUTE(IF(AND(T1797="--",FIND("STD",E1797),FIND("fn",C1797)&gt;0,FIND("ITM_",P1797),I1797="CAT_FNCT"),E1797,""),"""","")</f>
        <v>#VALUE!</v>
      </c>
    </row>
    <row r="1798" spans="1:23">
      <c r="A1798" s="16">
        <f t="shared" si="216"/>
        <v>1798</v>
      </c>
      <c r="B1798" s="15">
        <f t="shared" si="217"/>
        <v>1758</v>
      </c>
      <c r="C1798" s="88" t="s">
        <v>4025</v>
      </c>
      <c r="D1798" s="88" t="s">
        <v>7</v>
      </c>
      <c r="E1798" s="89" t="s">
        <v>4026</v>
      </c>
      <c r="F1798" s="89" t="s">
        <v>4026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3700</v>
      </c>
      <c r="L1798" s="22" t="s">
        <v>4353</v>
      </c>
      <c r="M1798" s="22" t="s">
        <v>4408</v>
      </c>
      <c r="N1798" s="22" t="s">
        <v>2134</v>
      </c>
      <c r="O1798" s="11"/>
      <c r="P1798" s="255" t="s">
        <v>4027</v>
      </c>
      <c r="Q1798" s="192"/>
      <c r="R1798" s="1"/>
      <c r="S1798" s="1" t="str">
        <f t="shared" si="215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18"/>
        <v>s STD_SUB_m STD_SUB_i</v>
      </c>
    </row>
    <row r="1799" spans="1:23">
      <c r="A1799" s="16">
        <f t="shared" si="216"/>
        <v>1799</v>
      </c>
      <c r="B1799" s="15">
        <f t="shared" si="217"/>
        <v>1759</v>
      </c>
      <c r="C1799" s="103" t="s">
        <v>4016</v>
      </c>
      <c r="D1799" s="103" t="s">
        <v>4038</v>
      </c>
      <c r="E1799" s="122" t="s">
        <v>4086</v>
      </c>
      <c r="F1799" s="109" t="s">
        <v>4086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3700</v>
      </c>
      <c r="L1799" s="22" t="s">
        <v>4353</v>
      </c>
      <c r="M1799" s="22" t="s">
        <v>4408</v>
      </c>
      <c r="N1799" s="22" t="s">
        <v>2134</v>
      </c>
      <c r="O1799" s="107"/>
      <c r="P1799" s="248" t="s">
        <v>4033</v>
      </c>
      <c r="Q1799" s="192"/>
      <c r="R1799" s="1"/>
      <c r="S1799" s="1" t="str">
        <f t="shared" si="215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18"/>
        <v>#VALUE!</v>
      </c>
    </row>
    <row r="1800" spans="1:23">
      <c r="A1800" s="16">
        <f t="shared" si="216"/>
        <v>1800</v>
      </c>
      <c r="B1800" s="15">
        <f t="shared" si="217"/>
        <v>1760</v>
      </c>
      <c r="C1800" s="18" t="s">
        <v>4016</v>
      </c>
      <c r="D1800" s="18" t="s">
        <v>4084</v>
      </c>
      <c r="E1800" s="191" t="s">
        <v>4039</v>
      </c>
      <c r="F1800" s="122" t="s">
        <v>4039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3700</v>
      </c>
      <c r="L1800" s="22" t="s">
        <v>4353</v>
      </c>
      <c r="M1800" s="22" t="s">
        <v>4408</v>
      </c>
      <c r="N1800" s="22" t="s">
        <v>2134</v>
      </c>
      <c r="O1800" s="107"/>
      <c r="P1800" s="248" t="s">
        <v>4088</v>
      </c>
      <c r="Q1800" s="192"/>
      <c r="R1800" s="1"/>
      <c r="S1800" s="1" t="str">
        <f t="shared" si="215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18"/>
        <v>#VALUE!</v>
      </c>
    </row>
    <row r="1801" spans="1:23">
      <c r="A1801" s="16">
        <f t="shared" si="216"/>
        <v>1801</v>
      </c>
      <c r="B1801" s="15">
        <f t="shared" si="217"/>
        <v>1761</v>
      </c>
      <c r="C1801" s="103" t="s">
        <v>4016</v>
      </c>
      <c r="D1801" s="110" t="s">
        <v>4085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3700</v>
      </c>
      <c r="L1801" s="22" t="s">
        <v>4353</v>
      </c>
      <c r="M1801" s="22" t="s">
        <v>4408</v>
      </c>
      <c r="N1801" s="22" t="s">
        <v>2134</v>
      </c>
      <c r="O1801" s="107"/>
      <c r="P1801" s="248" t="s">
        <v>4087</v>
      </c>
      <c r="Q1801" s="192"/>
      <c r="R1801" s="1"/>
      <c r="S1801" s="1" t="str">
        <f t="shared" si="215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18"/>
        <v>#VALUE!</v>
      </c>
    </row>
    <row r="1802" spans="1:23">
      <c r="A1802" s="16">
        <f t="shared" si="216"/>
        <v>1802</v>
      </c>
      <c r="B1802" s="15">
        <f t="shared" si="217"/>
        <v>1762</v>
      </c>
      <c r="C1802" s="103" t="s">
        <v>4040</v>
      </c>
      <c r="D1802" s="54" t="s">
        <v>7</v>
      </c>
      <c r="E1802" s="192" t="s">
        <v>4041</v>
      </c>
      <c r="F1802" s="108" t="s">
        <v>4041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3700</v>
      </c>
      <c r="L1802" s="22" t="s">
        <v>4353</v>
      </c>
      <c r="M1802" s="22" t="s">
        <v>4408</v>
      </c>
      <c r="N1802" s="22" t="s">
        <v>2134</v>
      </c>
      <c r="O1802" s="107"/>
      <c r="P1802" s="248" t="s">
        <v>4042</v>
      </c>
      <c r="Q1802" s="192"/>
      <c r="R1802" s="1"/>
      <c r="S1802" s="1" t="str">
        <f t="shared" si="215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18"/>
        <v>#VALUE!</v>
      </c>
    </row>
    <row r="1803" spans="1:23">
      <c r="A1803" s="16">
        <f t="shared" si="216"/>
        <v>1803</v>
      </c>
      <c r="B1803" s="15">
        <f t="shared" si="217"/>
        <v>1763</v>
      </c>
      <c r="C1803" s="18" t="s">
        <v>4207</v>
      </c>
      <c r="D1803" s="18" t="s">
        <v>7</v>
      </c>
      <c r="E1803" s="23" t="s">
        <v>4210</v>
      </c>
      <c r="F1803" s="23" t="s">
        <v>4210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3700</v>
      </c>
      <c r="L1803" s="22" t="s">
        <v>4353</v>
      </c>
      <c r="M1803" s="22" t="s">
        <v>4408</v>
      </c>
      <c r="N1803" s="22" t="s">
        <v>2134</v>
      </c>
      <c r="O1803" s="22"/>
      <c r="P1803" s="248" t="s">
        <v>4217</v>
      </c>
      <c r="Q1803" s="192"/>
      <c r="R1803" s="1"/>
      <c r="S1803" s="1" t="str">
        <f t="shared" si="215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18"/>
        <v>F( STD_phi ,m)</v>
      </c>
    </row>
    <row r="1804" spans="1:23">
      <c r="A1804" s="16">
        <f t="shared" si="216"/>
        <v>1804</v>
      </c>
      <c r="B1804" s="15">
        <f t="shared" si="217"/>
        <v>1764</v>
      </c>
      <c r="C1804" s="18" t="s">
        <v>4208</v>
      </c>
      <c r="D1804" s="18" t="s">
        <v>7</v>
      </c>
      <c r="E1804" s="23" t="s">
        <v>4211</v>
      </c>
      <c r="F1804" s="23" t="s">
        <v>4211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3700</v>
      </c>
      <c r="L1804" s="22" t="s">
        <v>4353</v>
      </c>
      <c r="M1804" s="22" t="s">
        <v>4408</v>
      </c>
      <c r="N1804" s="22" t="s">
        <v>2134</v>
      </c>
      <c r="O1804" s="22"/>
      <c r="P1804" s="248" t="s">
        <v>4218</v>
      </c>
      <c r="Q1804" s="192"/>
      <c r="R1804" s="1"/>
      <c r="S1804" s="1" t="str">
        <f t="shared" si="215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18"/>
        <v>E( STD_phi ,m)</v>
      </c>
    </row>
    <row r="1805" spans="1:23">
      <c r="A1805" s="16">
        <f t="shared" si="216"/>
        <v>1805</v>
      </c>
      <c r="B1805" s="15">
        <f t="shared" si="217"/>
        <v>1765</v>
      </c>
      <c r="C1805" s="18" t="s">
        <v>4209</v>
      </c>
      <c r="D1805" s="18" t="s">
        <v>7</v>
      </c>
      <c r="E1805" s="23" t="s">
        <v>4212</v>
      </c>
      <c r="F1805" s="23" t="s">
        <v>4212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3700</v>
      </c>
      <c r="L1805" s="22" t="s">
        <v>4353</v>
      </c>
      <c r="M1805" s="22" t="s">
        <v>4408</v>
      </c>
      <c r="N1805" s="22" t="s">
        <v>2134</v>
      </c>
      <c r="O1805" s="22"/>
      <c r="P1805" s="248" t="s">
        <v>4219</v>
      </c>
      <c r="Q1805" s="192"/>
      <c r="R1805" s="1"/>
      <c r="S1805" s="1" t="str">
        <f t="shared" si="215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18"/>
        <v>STD_ZETA ( STD_phi ,m)</v>
      </c>
    </row>
    <row r="1806" spans="1:23">
      <c r="A1806" s="16">
        <f t="shared" si="216"/>
        <v>1806</v>
      </c>
      <c r="B1806" s="15">
        <f t="shared" si="217"/>
        <v>1766</v>
      </c>
      <c r="C1806" s="18" t="s">
        <v>4238</v>
      </c>
      <c r="D1806" s="18" t="s">
        <v>7</v>
      </c>
      <c r="E1806" s="23" t="s">
        <v>4239</v>
      </c>
      <c r="F1806" s="23" t="s">
        <v>4239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3700</v>
      </c>
      <c r="L1806" s="22" t="s">
        <v>4353</v>
      </c>
      <c r="M1806" s="22" t="s">
        <v>4408</v>
      </c>
      <c r="N1806" s="22" t="s">
        <v>2134</v>
      </c>
      <c r="O1806" s="22"/>
      <c r="P1806" s="248" t="s">
        <v>4240</v>
      </c>
      <c r="Q1806" s="192"/>
      <c r="R1806" s="1"/>
      <c r="S1806" s="1" t="str">
        <f t="shared" si="215"/>
        <v/>
      </c>
      <c r="T1806" s="1" t="str">
        <f>IF(ISNA(VLOOKUP(P1806,'NEW XEQM.c'!D:D,1,0)),"--",VLOOKUP(P1806,'NEW XEQM.c'!D:G,3,0))</f>
        <v>--</v>
      </c>
      <c r="U1806" s="1" t="s">
        <v>2516</v>
      </c>
      <c r="W1806" t="e">
        <f t="shared" si="218"/>
        <v>#VALUE!</v>
      </c>
    </row>
    <row r="1807" spans="1:23">
      <c r="A1807" s="16">
        <f t="shared" si="216"/>
        <v>1807</v>
      </c>
      <c r="B1807" s="15">
        <f t="shared" si="217"/>
        <v>1767</v>
      </c>
      <c r="C1807" s="18" t="s">
        <v>4316</v>
      </c>
      <c r="D1807" s="18" t="s">
        <v>7</v>
      </c>
      <c r="E1807" s="23" t="s">
        <v>4317</v>
      </c>
      <c r="F1807" s="23" t="s">
        <v>4317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3700</v>
      </c>
      <c r="L1807" s="22" t="s">
        <v>4353</v>
      </c>
      <c r="M1807" s="22" t="s">
        <v>4410</v>
      </c>
      <c r="N1807" s="22" t="s">
        <v>2134</v>
      </c>
      <c r="O1807" s="22"/>
      <c r="P1807" s="248" t="s">
        <v>4322</v>
      </c>
      <c r="Q1807" s="192"/>
      <c r="R1807" s="1"/>
      <c r="S1807" s="1" t="str">
        <f t="shared" si="215"/>
        <v/>
      </c>
      <c r="T1807" s="1" t="str">
        <f>IF(ISNA(VLOOKUP(P1807,'NEW XEQM.c'!D:D,1,0)),"--",VLOOKUP(P1807,'NEW XEQM.c'!D:G,3,0))</f>
        <v>--</v>
      </c>
      <c r="U1807" s="1" t="s">
        <v>2516</v>
      </c>
      <c r="W1807" t="e">
        <f t="shared" si="218"/>
        <v>#VALUE!</v>
      </c>
    </row>
    <row r="1808" spans="1:23">
      <c r="A1808" s="16">
        <f t="shared" si="216"/>
        <v>1808</v>
      </c>
      <c r="B1808" s="15">
        <f t="shared" si="217"/>
        <v>1768</v>
      </c>
      <c r="C1808" s="18" t="s">
        <v>3275</v>
      </c>
      <c r="D1808" s="18" t="s">
        <v>7</v>
      </c>
      <c r="E1808" s="23" t="s">
        <v>4318</v>
      </c>
      <c r="F1808" s="23" t="s">
        <v>4318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3700</v>
      </c>
      <c r="L1808" s="22" t="s">
        <v>4354</v>
      </c>
      <c r="M1808" s="22" t="s">
        <v>4408</v>
      </c>
      <c r="N1808" s="22" t="s">
        <v>4997</v>
      </c>
      <c r="O1808" s="22"/>
      <c r="P1808" s="251" t="s">
        <v>4323</v>
      </c>
      <c r="Q1808" s="192"/>
      <c r="R1808" s="1"/>
      <c r="S1808" s="1" t="str">
        <f t="shared" si="215"/>
        <v/>
      </c>
      <c r="T1808" s="1" t="str">
        <f>IF(ISNA(VLOOKUP(P1808,'NEW XEQM.c'!D:D,1,0)),"--",VLOOKUP(P1808,'NEW XEQM.c'!D:G,3,0))</f>
        <v>--</v>
      </c>
      <c r="U1808" s="1" t="s">
        <v>2516</v>
      </c>
      <c r="W1808" t="e">
        <f t="shared" si="218"/>
        <v>#VALUE!</v>
      </c>
    </row>
    <row r="1809" spans="1:23">
      <c r="A1809" s="16">
        <f t="shared" si="216"/>
        <v>1809</v>
      </c>
      <c r="B1809" s="15">
        <f t="shared" si="217"/>
        <v>1769</v>
      </c>
      <c r="C1809" s="18" t="s">
        <v>3266</v>
      </c>
      <c r="D1809" s="18" t="s">
        <v>4333</v>
      </c>
      <c r="E1809" s="190" t="s">
        <v>4986</v>
      </c>
      <c r="F1809" s="190" t="s">
        <v>4986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3700</v>
      </c>
      <c r="L1809" s="22" t="s">
        <v>4353</v>
      </c>
      <c r="M1809" s="22" t="s">
        <v>4410</v>
      </c>
      <c r="N1809" s="22" t="s">
        <v>2134</v>
      </c>
      <c r="O1809" s="22"/>
      <c r="P1809" s="248" t="s">
        <v>4343</v>
      </c>
      <c r="Q1809" s="192"/>
      <c r="R1809" s="1"/>
      <c r="S1809" s="1" t="str">
        <f t="shared" si="215"/>
        <v/>
      </c>
      <c r="T1809" s="1" t="str">
        <f>IF(ISNA(VLOOKUP(P1809,'NEW XEQM.c'!D:D,1,0)),"--",VLOOKUP(P1809,'NEW XEQM.c'!D:G,3,0))</f>
        <v>--</v>
      </c>
      <c r="U1809" s="1" t="s">
        <v>2516</v>
      </c>
      <c r="W1809" t="str">
        <f t="shared" si="218"/>
        <v/>
      </c>
    </row>
    <row r="1810" spans="1:23">
      <c r="A1810" s="16">
        <f t="shared" si="216"/>
        <v>1810</v>
      </c>
      <c r="B1810" s="15">
        <f t="shared" si="217"/>
        <v>1770</v>
      </c>
      <c r="C1810" s="18" t="s">
        <v>3266</v>
      </c>
      <c r="D1810" s="18" t="s">
        <v>4334</v>
      </c>
      <c r="E1810" s="190" t="s">
        <v>4987</v>
      </c>
      <c r="F1810" s="190" t="s">
        <v>4987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3700</v>
      </c>
      <c r="L1810" s="22" t="s">
        <v>4353</v>
      </c>
      <c r="M1810" s="22" t="s">
        <v>4410</v>
      </c>
      <c r="N1810" s="22" t="s">
        <v>2134</v>
      </c>
      <c r="O1810" s="22"/>
      <c r="P1810" s="248" t="s">
        <v>4344</v>
      </c>
      <c r="Q1810" s="192"/>
      <c r="R1810" s="1"/>
      <c r="S1810" s="1" t="str">
        <f t="shared" si="215"/>
        <v/>
      </c>
      <c r="T1810" s="1" t="str">
        <f>IF(ISNA(VLOOKUP(P1810,'NEW XEQM.c'!D:D,1,0)),"--",VLOOKUP(P1810,'NEW XEQM.c'!D:G,3,0))</f>
        <v>--</v>
      </c>
      <c r="U1810" s="1" t="s">
        <v>2516</v>
      </c>
      <c r="W1810" t="str">
        <f t="shared" si="218"/>
        <v/>
      </c>
    </row>
    <row r="1811" spans="1:23">
      <c r="A1811" s="16">
        <f t="shared" si="216"/>
        <v>1811</v>
      </c>
      <c r="B1811" s="15">
        <f t="shared" si="217"/>
        <v>1771</v>
      </c>
      <c r="C1811" s="18" t="s">
        <v>3266</v>
      </c>
      <c r="D1811" s="18" t="s">
        <v>4335</v>
      </c>
      <c r="E1811" s="190" t="s">
        <v>4994</v>
      </c>
      <c r="F1811" s="190" t="s">
        <v>4994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3700</v>
      </c>
      <c r="L1811" s="22" t="s">
        <v>4353</v>
      </c>
      <c r="M1811" s="22" t="s">
        <v>4410</v>
      </c>
      <c r="N1811" s="22" t="s">
        <v>2134</v>
      </c>
      <c r="O1811" s="22"/>
      <c r="P1811" s="248" t="s">
        <v>4345</v>
      </c>
      <c r="Q1811" s="192"/>
      <c r="R1811" s="1"/>
      <c r="S1811" s="1" t="str">
        <f t="shared" si="215"/>
        <v/>
      </c>
      <c r="T1811" s="1" t="str">
        <f>IF(ISNA(VLOOKUP(P1811,'NEW XEQM.c'!D:D,1,0)),"--",VLOOKUP(P1811,'NEW XEQM.c'!D:G,3,0))</f>
        <v>--</v>
      </c>
      <c r="U1811" s="1" t="s">
        <v>2516</v>
      </c>
      <c r="W1811" t="str">
        <f t="shared" si="218"/>
        <v/>
      </c>
    </row>
    <row r="1812" spans="1:23">
      <c r="A1812" s="16">
        <f t="shared" si="216"/>
        <v>1812</v>
      </c>
      <c r="B1812" s="15">
        <f t="shared" si="217"/>
        <v>1772</v>
      </c>
      <c r="C1812" s="18" t="s">
        <v>3266</v>
      </c>
      <c r="D1812" s="18" t="s">
        <v>4336</v>
      </c>
      <c r="E1812" s="190" t="s">
        <v>4996</v>
      </c>
      <c r="F1812" s="190" t="s">
        <v>4996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3700</v>
      </c>
      <c r="L1812" s="22" t="s">
        <v>4353</v>
      </c>
      <c r="M1812" s="22" t="s">
        <v>4410</v>
      </c>
      <c r="N1812" s="22" t="s">
        <v>2134</v>
      </c>
      <c r="O1812" s="22"/>
      <c r="P1812" s="248" t="s">
        <v>4346</v>
      </c>
      <c r="Q1812" s="192"/>
      <c r="R1812" s="1"/>
      <c r="S1812" s="1" t="str">
        <f t="shared" si="215"/>
        <v/>
      </c>
      <c r="T1812" s="1" t="str">
        <f>IF(ISNA(VLOOKUP(P1812,'NEW XEQM.c'!D:D,1,0)),"--",VLOOKUP(P1812,'NEW XEQM.c'!D:G,3,0))</f>
        <v>--</v>
      </c>
      <c r="U1812" s="1" t="s">
        <v>2516</v>
      </c>
      <c r="W1812" t="str">
        <f t="shared" si="218"/>
        <v/>
      </c>
    </row>
    <row r="1813" spans="1:23">
      <c r="A1813" s="16">
        <f t="shared" si="216"/>
        <v>1813</v>
      </c>
      <c r="B1813" s="15">
        <f t="shared" si="217"/>
        <v>1773</v>
      </c>
      <c r="C1813" s="18" t="s">
        <v>3266</v>
      </c>
      <c r="D1813" s="18" t="s">
        <v>4337</v>
      </c>
      <c r="E1813" s="190" t="s">
        <v>4988</v>
      </c>
      <c r="F1813" s="190" t="s">
        <v>4988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3700</v>
      </c>
      <c r="L1813" s="22" t="s">
        <v>4353</v>
      </c>
      <c r="M1813" s="22" t="s">
        <v>4410</v>
      </c>
      <c r="N1813" s="22" t="s">
        <v>2134</v>
      </c>
      <c r="O1813" s="22"/>
      <c r="P1813" s="248" t="s">
        <v>4347</v>
      </c>
      <c r="Q1813" s="192"/>
      <c r="R1813" s="1"/>
      <c r="S1813" s="1" t="str">
        <f t="shared" si="215"/>
        <v/>
      </c>
      <c r="T1813" s="1" t="str">
        <f>IF(ISNA(VLOOKUP(P1813,'NEW XEQM.c'!D:D,1,0)),"--",VLOOKUP(P1813,'NEW XEQM.c'!D:G,3,0))</f>
        <v>--</v>
      </c>
      <c r="U1813" s="1" t="s">
        <v>2516</v>
      </c>
      <c r="W1813" t="str">
        <f t="shared" si="218"/>
        <v/>
      </c>
    </row>
    <row r="1814" spans="1:23">
      <c r="A1814" s="16">
        <f t="shared" si="216"/>
        <v>1814</v>
      </c>
      <c r="B1814" s="15">
        <f t="shared" si="217"/>
        <v>1774</v>
      </c>
      <c r="C1814" s="18" t="s">
        <v>3266</v>
      </c>
      <c r="D1814" s="18" t="s">
        <v>4338</v>
      </c>
      <c r="E1814" s="190" t="s">
        <v>4989</v>
      </c>
      <c r="F1814" s="190" t="s">
        <v>4989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3700</v>
      </c>
      <c r="L1814" s="22" t="s">
        <v>4353</v>
      </c>
      <c r="M1814" s="22" t="s">
        <v>4410</v>
      </c>
      <c r="N1814" s="22" t="s">
        <v>2134</v>
      </c>
      <c r="O1814" s="22"/>
      <c r="P1814" s="248" t="s">
        <v>4348</v>
      </c>
      <c r="Q1814" s="192"/>
      <c r="R1814" s="1"/>
      <c r="S1814" s="1" t="str">
        <f t="shared" si="215"/>
        <v/>
      </c>
      <c r="T1814" s="1" t="str">
        <f>IF(ISNA(VLOOKUP(P1814,'NEW XEQM.c'!D:D,1,0)),"--",VLOOKUP(P1814,'NEW XEQM.c'!D:G,3,0))</f>
        <v>--</v>
      </c>
      <c r="U1814" s="1" t="s">
        <v>2516</v>
      </c>
      <c r="W1814" t="str">
        <f t="shared" si="218"/>
        <v/>
      </c>
    </row>
    <row r="1815" spans="1:23">
      <c r="A1815" s="16">
        <f t="shared" si="216"/>
        <v>1815</v>
      </c>
      <c r="B1815" s="15">
        <f t="shared" si="217"/>
        <v>1775</v>
      </c>
      <c r="C1815" s="18" t="s">
        <v>4363</v>
      </c>
      <c r="D1815" s="83" t="s">
        <v>4418</v>
      </c>
      <c r="E1815" s="23" t="s">
        <v>4364</v>
      </c>
      <c r="F1815" s="23" t="s">
        <v>4364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3700</v>
      </c>
      <c r="L1815" s="22" t="s">
        <v>4354</v>
      </c>
      <c r="M1815" s="22" t="s">
        <v>4408</v>
      </c>
      <c r="N1815" s="22" t="s">
        <v>2134</v>
      </c>
      <c r="O1815" s="22"/>
      <c r="P1815" s="248" t="s">
        <v>4357</v>
      </c>
      <c r="Q1815" s="192"/>
      <c r="R1815" s="1"/>
      <c r="S1815" s="1" t="str">
        <f t="shared" si="215"/>
        <v/>
      </c>
      <c r="T1815" s="1" t="str">
        <f>IF(ISNA(VLOOKUP(P1815,'NEW XEQM.c'!D:D,1,0)),"--",VLOOKUP(P1815,'NEW XEQM.c'!D:G,3,0))</f>
        <v>--</v>
      </c>
      <c r="U1815" s="1" t="s">
        <v>2516</v>
      </c>
      <c r="W1815" t="e">
        <f t="shared" si="218"/>
        <v>#VALUE!</v>
      </c>
    </row>
    <row r="1816" spans="1:23">
      <c r="A1816" s="16">
        <f t="shared" si="216"/>
        <v>1816</v>
      </c>
      <c r="B1816" s="15">
        <f t="shared" si="217"/>
        <v>1776</v>
      </c>
      <c r="C1816" s="18" t="s">
        <v>4368</v>
      </c>
      <c r="D1816" s="18" t="s">
        <v>7</v>
      </c>
      <c r="E1816" s="23" t="s">
        <v>4372</v>
      </c>
      <c r="F1816" s="23" t="s">
        <v>4372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3596</v>
      </c>
      <c r="L1816" s="22" t="s">
        <v>4353</v>
      </c>
      <c r="M1816" s="22" t="s">
        <v>4410</v>
      </c>
      <c r="N1816" s="22" t="s">
        <v>2134</v>
      </c>
      <c r="O1816" s="22"/>
      <c r="P1816" s="248" t="s">
        <v>4373</v>
      </c>
      <c r="Q1816" s="192"/>
      <c r="R1816" s="1"/>
      <c r="S1816" s="1" t="str">
        <f t="shared" si="215"/>
        <v/>
      </c>
      <c r="T1816" s="1" t="str">
        <f>IF(ISNA(VLOOKUP(P1816,'NEW XEQM.c'!D:D,1,0)),"--",VLOOKUP(P1816,'NEW XEQM.c'!D:G,3,0))</f>
        <v>--</v>
      </c>
      <c r="U1816" s="1" t="s">
        <v>2516</v>
      </c>
      <c r="W1816" t="e">
        <f t="shared" si="218"/>
        <v>#VALUE!</v>
      </c>
    </row>
    <row r="1817" spans="1:23">
      <c r="A1817" s="16">
        <f t="shared" si="216"/>
        <v>1817</v>
      </c>
      <c r="B1817" s="15">
        <f t="shared" si="217"/>
        <v>1777</v>
      </c>
      <c r="C1817" s="18" t="s">
        <v>4369</v>
      </c>
      <c r="D1817" s="18" t="s">
        <v>7</v>
      </c>
      <c r="E1817" s="23" t="s">
        <v>4469</v>
      </c>
      <c r="F1817" s="23" t="s">
        <v>4469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3596</v>
      </c>
      <c r="L1817" s="22" t="s">
        <v>4353</v>
      </c>
      <c r="M1817" s="22" t="s">
        <v>4410</v>
      </c>
      <c r="N1817" s="22" t="s">
        <v>2134</v>
      </c>
      <c r="O1817" s="22"/>
      <c r="P1817" s="248" t="s">
        <v>4374</v>
      </c>
      <c r="Q1817" s="192"/>
      <c r="R1817" s="1"/>
      <c r="S1817" s="1" t="str">
        <f t="shared" si="215"/>
        <v/>
      </c>
      <c r="T1817" s="1" t="str">
        <f>IF(ISNA(VLOOKUP(P1817,'NEW XEQM.c'!D:D,1,0)),"--",VLOOKUP(P1817,'NEW XEQM.c'!D:G,3,0))</f>
        <v>--</v>
      </c>
      <c r="U1817" s="1" t="s">
        <v>2516</v>
      </c>
      <c r="W1817" t="e">
        <f t="shared" si="218"/>
        <v>#VALUE!</v>
      </c>
    </row>
    <row r="1818" spans="1:23">
      <c r="A1818" s="16">
        <f t="shared" si="216"/>
        <v>1818</v>
      </c>
      <c r="B1818" s="15">
        <f t="shared" si="217"/>
        <v>1778</v>
      </c>
      <c r="C1818" s="18" t="s">
        <v>4370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3596</v>
      </c>
      <c r="L1818" s="22" t="s">
        <v>4353</v>
      </c>
      <c r="M1818" s="22" t="s">
        <v>4410</v>
      </c>
      <c r="N1818" s="22" t="s">
        <v>2134</v>
      </c>
      <c r="O1818" s="22"/>
      <c r="P1818" s="248" t="s">
        <v>4375</v>
      </c>
      <c r="Q1818" s="192"/>
      <c r="R1818" s="1"/>
      <c r="S1818" s="1" t="str">
        <f t="shared" si="215"/>
        <v/>
      </c>
      <c r="T1818" s="1" t="str">
        <f>IF(ISNA(VLOOKUP(P1818,'NEW XEQM.c'!D:D,1,0)),"--",VLOOKUP(P1818,'NEW XEQM.c'!D:G,3,0))</f>
        <v>--</v>
      </c>
      <c r="U1818" s="1" t="s">
        <v>2516</v>
      </c>
      <c r="W1818" t="e">
        <f t="shared" si="218"/>
        <v>#VALUE!</v>
      </c>
    </row>
    <row r="1819" spans="1:23">
      <c r="A1819" s="16">
        <f t="shared" si="216"/>
        <v>1819</v>
      </c>
      <c r="B1819" s="15">
        <f t="shared" si="217"/>
        <v>1779</v>
      </c>
      <c r="C1819" s="18" t="s">
        <v>4371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3596</v>
      </c>
      <c r="L1819" s="22" t="s">
        <v>4353</v>
      </c>
      <c r="M1819" s="22" t="s">
        <v>4410</v>
      </c>
      <c r="N1819" s="22" t="s">
        <v>2134</v>
      </c>
      <c r="O1819" s="22"/>
      <c r="P1819" s="248" t="s">
        <v>4376</v>
      </c>
      <c r="Q1819" s="192"/>
      <c r="R1819" s="1"/>
      <c r="S1819" s="1" t="str">
        <f t="shared" si="215"/>
        <v>NOT EQUAL</v>
      </c>
      <c r="T1819" s="1" t="str">
        <f>IF(ISNA(VLOOKUP(P1819,'NEW XEQM.c'!D:D,1,0)),"--",VLOOKUP(P1819,'NEW XEQM.c'!D:G,3,0))</f>
        <v>--</v>
      </c>
      <c r="U1819" s="1" t="s">
        <v>2516</v>
      </c>
      <c r="W1819" t="e">
        <f t="shared" si="218"/>
        <v>#VALUE!</v>
      </c>
    </row>
    <row r="1820" spans="1:23">
      <c r="A1820" s="16">
        <f t="shared" si="216"/>
        <v>1820</v>
      </c>
      <c r="B1820" s="15">
        <f t="shared" si="217"/>
        <v>1780</v>
      </c>
      <c r="C1820" s="18" t="s">
        <v>4403</v>
      </c>
      <c r="D1820" s="18" t="s">
        <v>48</v>
      </c>
      <c r="E1820" s="23" t="s">
        <v>4404</v>
      </c>
      <c r="F1820" s="23" t="s">
        <v>4404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3596</v>
      </c>
      <c r="L1820" s="22" t="s">
        <v>4353</v>
      </c>
      <c r="M1820" s="22" t="s">
        <v>4410</v>
      </c>
      <c r="N1820" s="22" t="s">
        <v>2134</v>
      </c>
      <c r="O1820" s="22"/>
      <c r="P1820" s="248" t="s">
        <v>4405</v>
      </c>
      <c r="Q1820" s="192"/>
      <c r="R1820" s="1"/>
      <c r="S1820" s="1" t="str">
        <f t="shared" si="215"/>
        <v/>
      </c>
      <c r="T1820" s="1" t="str">
        <f>IF(ISNA(VLOOKUP(P1820,'NEW XEQM.c'!D:D,1,0)),"--",VLOOKUP(P1820,'NEW XEQM.c'!D:G,3,0))</f>
        <v>--</v>
      </c>
      <c r="U1820" s="1" t="s">
        <v>2516</v>
      </c>
      <c r="W1820" t="e">
        <f t="shared" si="218"/>
        <v>#VALUE!</v>
      </c>
    </row>
    <row r="1821" spans="1:23">
      <c r="A1821" s="16">
        <f t="shared" si="216"/>
        <v>1821</v>
      </c>
      <c r="B1821" s="15">
        <f t="shared" si="217"/>
        <v>1781</v>
      </c>
      <c r="C1821" s="136" t="s">
        <v>4350</v>
      </c>
      <c r="D1821" s="136" t="s">
        <v>4351</v>
      </c>
      <c r="E1821" s="137" t="s">
        <v>4390</v>
      </c>
      <c r="F1821" s="137" t="s">
        <v>4390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3700</v>
      </c>
      <c r="L1821" s="135" t="s">
        <v>4353</v>
      </c>
      <c r="M1821" s="22" t="s">
        <v>4410</v>
      </c>
      <c r="N1821" s="22" t="s">
        <v>2134</v>
      </c>
      <c r="O1821" s="135"/>
      <c r="P1821" s="248" t="s">
        <v>4388</v>
      </c>
      <c r="Q1821" s="192"/>
      <c r="R1821" s="1"/>
      <c r="S1821" s="1" t="str">
        <f t="shared" si="215"/>
        <v/>
      </c>
      <c r="T1821" s="1" t="str">
        <f>IF(ISNA(VLOOKUP(P1821,'NEW XEQM.c'!D:D,1,0)),"--",VLOOKUP(P1821,'NEW XEQM.c'!D:G,3,0))</f>
        <v>--</v>
      </c>
      <c r="U1821" s="1" t="s">
        <v>2516</v>
      </c>
      <c r="W1821" t="e">
        <f t="shared" si="218"/>
        <v>#VALUE!</v>
      </c>
    </row>
    <row r="1822" spans="1:23">
      <c r="A1822" s="16">
        <f t="shared" si="216"/>
        <v>1822</v>
      </c>
      <c r="B1822" s="15">
        <f t="shared" si="217"/>
        <v>1782</v>
      </c>
      <c r="C1822" s="136" t="s">
        <v>4350</v>
      </c>
      <c r="D1822" s="136" t="s">
        <v>4352</v>
      </c>
      <c r="E1822" s="137" t="s">
        <v>4386</v>
      </c>
      <c r="F1822" s="137" t="s">
        <v>4386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3700</v>
      </c>
      <c r="L1822" s="135" t="s">
        <v>4353</v>
      </c>
      <c r="M1822" s="22" t="s">
        <v>4410</v>
      </c>
      <c r="N1822" s="22" t="s">
        <v>2134</v>
      </c>
      <c r="O1822" s="135"/>
      <c r="P1822" s="248" t="s">
        <v>4389</v>
      </c>
      <c r="Q1822" s="192"/>
      <c r="R1822" s="1"/>
      <c r="S1822" s="1" t="str">
        <f t="shared" si="215"/>
        <v/>
      </c>
      <c r="T1822" s="1" t="str">
        <f>IF(ISNA(VLOOKUP(P1822,'NEW XEQM.c'!D:D,1,0)),"--",VLOOKUP(P1822,'NEW XEQM.c'!D:G,3,0))</f>
        <v>--</v>
      </c>
      <c r="U1822" s="1" t="s">
        <v>2516</v>
      </c>
      <c r="W1822" t="e">
        <f t="shared" si="218"/>
        <v>#VALUE!</v>
      </c>
    </row>
    <row r="1823" spans="1:23">
      <c r="A1823" s="16">
        <f t="shared" si="216"/>
        <v>1823</v>
      </c>
      <c r="B1823" s="15">
        <f t="shared" si="217"/>
        <v>1783</v>
      </c>
      <c r="C1823" s="136" t="s">
        <v>3582</v>
      </c>
      <c r="D1823" s="136" t="s">
        <v>7</v>
      </c>
      <c r="E1823" s="137" t="s">
        <v>4383</v>
      </c>
      <c r="F1823" s="137" t="s">
        <v>4383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3596</v>
      </c>
      <c r="L1823" s="135" t="s">
        <v>4353</v>
      </c>
      <c r="M1823" s="22" t="s">
        <v>4410</v>
      </c>
      <c r="N1823" s="22" t="s">
        <v>2134</v>
      </c>
      <c r="O1823" s="135"/>
      <c r="P1823" s="248" t="s">
        <v>4381</v>
      </c>
      <c r="Q1823" s="192"/>
      <c r="R1823" s="1"/>
      <c r="S1823" s="1" t="str">
        <f t="shared" si="215"/>
        <v/>
      </c>
      <c r="T1823" s="1" t="str">
        <f>IF(ISNA(VLOOKUP(P1823,'NEW XEQM.c'!D:D,1,0)),"--",VLOOKUP(P1823,'NEW XEQM.c'!D:G,3,0))</f>
        <v>--</v>
      </c>
      <c r="U1823" s="1" t="s">
        <v>2516</v>
      </c>
      <c r="W1823" t="e">
        <f t="shared" si="218"/>
        <v>#VALUE!</v>
      </c>
    </row>
    <row r="1824" spans="1:23">
      <c r="A1824" s="16">
        <f t="shared" si="216"/>
        <v>1824</v>
      </c>
      <c r="B1824" s="15">
        <f t="shared" si="217"/>
        <v>1784</v>
      </c>
      <c r="C1824" s="136" t="s">
        <v>4384</v>
      </c>
      <c r="D1824" s="136" t="s">
        <v>3825</v>
      </c>
      <c r="E1824" s="137" t="s">
        <v>4387</v>
      </c>
      <c r="F1824" s="137" t="s">
        <v>4387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3596</v>
      </c>
      <c r="L1824" s="135" t="s">
        <v>4353</v>
      </c>
      <c r="M1824" s="22" t="s">
        <v>4410</v>
      </c>
      <c r="N1824" s="22" t="s">
        <v>2134</v>
      </c>
      <c r="O1824" s="135"/>
      <c r="P1824" s="248" t="s">
        <v>4385</v>
      </c>
      <c r="Q1824" s="192"/>
      <c r="R1824" s="1"/>
      <c r="S1824" s="1" t="str">
        <f t="shared" si="215"/>
        <v/>
      </c>
      <c r="T1824" s="1" t="str">
        <f>IF(ISNA(VLOOKUP(P1824,'NEW XEQM.c'!D:D,1,0)),"--",VLOOKUP(P1824,'NEW XEQM.c'!D:G,3,0))</f>
        <v>--</v>
      </c>
      <c r="U1824" s="1" t="s">
        <v>2516</v>
      </c>
      <c r="W1824" t="e">
        <f t="shared" si="218"/>
        <v>#VALUE!</v>
      </c>
    </row>
    <row r="1825" spans="1:23">
      <c r="A1825" s="16">
        <f t="shared" si="216"/>
        <v>1825</v>
      </c>
      <c r="B1825" s="15">
        <f t="shared" si="217"/>
        <v>1785</v>
      </c>
      <c r="C1825" s="136" t="s">
        <v>4465</v>
      </c>
      <c r="D1825" s="136" t="s">
        <v>7</v>
      </c>
      <c r="E1825" s="137" t="s">
        <v>4467</v>
      </c>
      <c r="F1825" s="137" t="s">
        <v>4467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3596</v>
      </c>
      <c r="L1825" s="135" t="s">
        <v>4353</v>
      </c>
      <c r="M1825" s="22" t="s">
        <v>4410</v>
      </c>
      <c r="N1825" s="22" t="s">
        <v>2134</v>
      </c>
      <c r="O1825" s="135"/>
      <c r="P1825" s="248" t="s">
        <v>4455</v>
      </c>
      <c r="Q1825" s="192"/>
      <c r="R1825" s="1"/>
      <c r="S1825" s="1" t="str">
        <f t="shared" si="215"/>
        <v/>
      </c>
      <c r="T1825" s="1" t="str">
        <f>IF(ISNA(VLOOKUP(P1825,'NEW XEQM.c'!D:D,1,0)),"--",VLOOKUP(P1825,'NEW XEQM.c'!D:G,3,0))</f>
        <v>--</v>
      </c>
      <c r="U1825" s="1" t="s">
        <v>2516</v>
      </c>
      <c r="W1825" t="e">
        <f t="shared" si="218"/>
        <v>#VALUE!</v>
      </c>
    </row>
    <row r="1826" spans="1:23">
      <c r="A1826" s="16">
        <f t="shared" si="216"/>
        <v>1826</v>
      </c>
      <c r="B1826" s="15">
        <f t="shared" si="217"/>
        <v>1786</v>
      </c>
      <c r="C1826" s="136" t="s">
        <v>4466</v>
      </c>
      <c r="D1826" s="136" t="s">
        <v>7</v>
      </c>
      <c r="E1826" s="137" t="s">
        <v>4468</v>
      </c>
      <c r="F1826" s="137" t="s">
        <v>4468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3596</v>
      </c>
      <c r="L1826" s="135" t="s">
        <v>4353</v>
      </c>
      <c r="M1826" s="22" t="s">
        <v>4410</v>
      </c>
      <c r="N1826" s="22" t="s">
        <v>2134</v>
      </c>
      <c r="O1826" s="135"/>
      <c r="P1826" s="248" t="s">
        <v>4456</v>
      </c>
      <c r="Q1826" s="192"/>
      <c r="R1826" s="1"/>
      <c r="S1826" s="1" t="str">
        <f t="shared" ref="S1826:S1834" si="219">IF(E1826=F1826,"","NOT EQUAL")</f>
        <v/>
      </c>
      <c r="T1826" s="1" t="str">
        <f>IF(ISNA(VLOOKUP(P1826,'NEW XEQM.c'!D:D,1,0)),"--",VLOOKUP(P1826,'NEW XEQM.c'!D:G,3,0))</f>
        <v>--</v>
      </c>
      <c r="U1826" s="1" t="s">
        <v>2516</v>
      </c>
      <c r="W1826" t="e">
        <f t="shared" si="218"/>
        <v>#VALUE!</v>
      </c>
    </row>
    <row r="1827" spans="1:23">
      <c r="A1827" s="16">
        <f t="shared" si="216"/>
        <v>1827</v>
      </c>
      <c r="B1827" s="15">
        <f t="shared" si="217"/>
        <v>1787</v>
      </c>
      <c r="C1827" s="136" t="s">
        <v>4502</v>
      </c>
      <c r="D1827" s="136" t="s">
        <v>7</v>
      </c>
      <c r="E1827" s="137" t="s">
        <v>4508</v>
      </c>
      <c r="F1827" s="137" t="s">
        <v>4508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3596</v>
      </c>
      <c r="L1827" s="135" t="s">
        <v>4353</v>
      </c>
      <c r="M1827" s="22" t="s">
        <v>4408</v>
      </c>
      <c r="N1827" s="22" t="s">
        <v>2134</v>
      </c>
      <c r="O1827" s="135"/>
      <c r="P1827" s="248" t="s">
        <v>4515</v>
      </c>
      <c r="Q1827" s="192"/>
      <c r="R1827" s="1"/>
      <c r="S1827" s="1" t="str">
        <f t="shared" si="219"/>
        <v/>
      </c>
      <c r="T1827" s="1" t="str">
        <f>IF(ISNA(VLOOKUP(P1827,'NEW XEQM.c'!D:D,1,0)),"--",VLOOKUP(P1827,'NEW XEQM.c'!D:G,3,0))</f>
        <v>--</v>
      </c>
      <c r="U1827" s="1" t="s">
        <v>2510</v>
      </c>
      <c r="W1827" t="e">
        <f t="shared" si="218"/>
        <v>#VALUE!</v>
      </c>
    </row>
    <row r="1828" spans="1:23">
      <c r="A1828" s="16">
        <f t="shared" si="216"/>
        <v>1828</v>
      </c>
      <c r="B1828" s="15">
        <f t="shared" si="217"/>
        <v>1788</v>
      </c>
      <c r="C1828" s="136" t="s">
        <v>4503</v>
      </c>
      <c r="D1828" s="136" t="s">
        <v>7</v>
      </c>
      <c r="E1828" s="137" t="s">
        <v>4509</v>
      </c>
      <c r="F1828" s="137" t="s">
        <v>4509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3596</v>
      </c>
      <c r="L1828" s="135" t="s">
        <v>4353</v>
      </c>
      <c r="M1828" s="22" t="s">
        <v>4408</v>
      </c>
      <c r="N1828" s="22" t="s">
        <v>2134</v>
      </c>
      <c r="O1828" s="135"/>
      <c r="P1828" s="248" t="s">
        <v>4516</v>
      </c>
      <c r="Q1828" s="192"/>
      <c r="R1828" s="1"/>
      <c r="S1828" s="1" t="str">
        <f t="shared" si="219"/>
        <v/>
      </c>
      <c r="T1828" s="1" t="str">
        <f>IF(ISNA(VLOOKUP(P1828,'NEW XEQM.c'!D:D,1,0)),"--",VLOOKUP(P1828,'NEW XEQM.c'!D:G,3,0))</f>
        <v>--</v>
      </c>
      <c r="U1828" s="1" t="s">
        <v>2510</v>
      </c>
      <c r="W1828" t="str">
        <f t="shared" si="218"/>
        <v>STD_DOWN_ARROW BIN</v>
      </c>
    </row>
    <row r="1829" spans="1:23">
      <c r="A1829" s="16">
        <f t="shared" si="216"/>
        <v>1829</v>
      </c>
      <c r="B1829" s="15">
        <f t="shared" si="217"/>
        <v>1789</v>
      </c>
      <c r="C1829" s="136" t="s">
        <v>4504</v>
      </c>
      <c r="D1829" s="136" t="s">
        <v>7</v>
      </c>
      <c r="E1829" s="137" t="s">
        <v>4510</v>
      </c>
      <c r="F1829" s="137" t="s">
        <v>4510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3596</v>
      </c>
      <c r="L1829" s="135" t="s">
        <v>4353</v>
      </c>
      <c r="M1829" s="22" t="s">
        <v>4408</v>
      </c>
      <c r="N1829" s="22" t="s">
        <v>2134</v>
      </c>
      <c r="O1829" s="135"/>
      <c r="P1829" s="248" t="s">
        <v>4517</v>
      </c>
      <c r="Q1829" s="192"/>
      <c r="R1829" s="1"/>
      <c r="S1829" s="1" t="str">
        <f t="shared" si="219"/>
        <v/>
      </c>
      <c r="T1829" s="1" t="str">
        <f>IF(ISNA(VLOOKUP(P1829,'NEW XEQM.c'!D:D,1,0)),"--",VLOOKUP(P1829,'NEW XEQM.c'!D:G,3,0))</f>
        <v>--</v>
      </c>
      <c r="U1829" s="1" t="s">
        <v>2510</v>
      </c>
      <c r="W1829" t="str">
        <f t="shared" si="218"/>
        <v>STD_UP_ARROW BIN</v>
      </c>
    </row>
    <row r="1830" spans="1:23">
      <c r="A1830" s="16">
        <f t="shared" si="216"/>
        <v>1830</v>
      </c>
      <c r="B1830" s="15">
        <f t="shared" si="217"/>
        <v>1790</v>
      </c>
      <c r="C1830" s="136" t="s">
        <v>4505</v>
      </c>
      <c r="D1830" s="136" t="s">
        <v>2693</v>
      </c>
      <c r="E1830" s="137" t="s">
        <v>4511</v>
      </c>
      <c r="F1830" s="137" t="s">
        <v>4511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3596</v>
      </c>
      <c r="L1830" s="135" t="s">
        <v>4353</v>
      </c>
      <c r="M1830" s="22" t="s">
        <v>4408</v>
      </c>
      <c r="N1830" s="22" t="s">
        <v>2134</v>
      </c>
      <c r="O1830" s="135"/>
      <c r="P1830" s="248" t="s">
        <v>4520</v>
      </c>
      <c r="Q1830" s="192"/>
      <c r="R1830" s="1"/>
      <c r="S1830" s="1" t="str">
        <f t="shared" si="219"/>
        <v/>
      </c>
      <c r="T1830" s="1" t="str">
        <f>IF(ISNA(VLOOKUP(P1830,'NEW XEQM.c'!D:D,1,0)),"--",VLOOKUP(P1830,'NEW XEQM.c'!D:G,3,0))</f>
        <v>--</v>
      </c>
      <c r="U1830" s="1" t="s">
        <v>2510</v>
      </c>
      <c r="W1830" t="e">
        <f t="shared" si="218"/>
        <v>#VALUE!</v>
      </c>
    </row>
    <row r="1831" spans="1:23">
      <c r="A1831" s="16">
        <f t="shared" si="216"/>
        <v>1831</v>
      </c>
      <c r="B1831" s="15">
        <f t="shared" si="217"/>
        <v>1791</v>
      </c>
      <c r="C1831" s="136" t="s">
        <v>4505</v>
      </c>
      <c r="D1831" s="136" t="s">
        <v>2694</v>
      </c>
      <c r="E1831" s="137" t="s">
        <v>4512</v>
      </c>
      <c r="F1831" s="137" t="s">
        <v>4512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3596</v>
      </c>
      <c r="L1831" s="135" t="s">
        <v>4353</v>
      </c>
      <c r="M1831" s="22" t="s">
        <v>4408</v>
      </c>
      <c r="N1831" s="22" t="s">
        <v>2134</v>
      </c>
      <c r="O1831" s="135"/>
      <c r="P1831" s="248" t="s">
        <v>4521</v>
      </c>
      <c r="Q1831" s="192"/>
      <c r="R1831" s="1"/>
      <c r="S1831" s="1" t="str">
        <f t="shared" si="219"/>
        <v/>
      </c>
      <c r="T1831" s="1" t="str">
        <f>IF(ISNA(VLOOKUP(P1831,'NEW XEQM.c'!D:D,1,0)),"--",VLOOKUP(P1831,'NEW XEQM.c'!D:G,3,0))</f>
        <v>--</v>
      </c>
      <c r="U1831" s="1" t="s">
        <v>2510</v>
      </c>
      <c r="W1831" t="e">
        <f t="shared" si="218"/>
        <v>#VALUE!</v>
      </c>
    </row>
    <row r="1832" spans="1:23">
      <c r="A1832" s="16">
        <f t="shared" si="216"/>
        <v>1832</v>
      </c>
      <c r="B1832" s="15">
        <f t="shared" si="217"/>
        <v>1792</v>
      </c>
      <c r="C1832" s="136" t="s">
        <v>4016</v>
      </c>
      <c r="D1832" s="136" t="s">
        <v>4506</v>
      </c>
      <c r="E1832" s="137" t="s">
        <v>4513</v>
      </c>
      <c r="F1832" s="137" t="s">
        <v>4513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3596</v>
      </c>
      <c r="L1832" s="135" t="s">
        <v>4353</v>
      </c>
      <c r="M1832" s="22" t="s">
        <v>4408</v>
      </c>
      <c r="N1832" s="22" t="s">
        <v>2134</v>
      </c>
      <c r="O1832" s="135"/>
      <c r="P1832" s="248" t="s">
        <v>4518</v>
      </c>
      <c r="Q1832" s="192"/>
      <c r="R1832" s="1"/>
      <c r="S1832" s="1" t="str">
        <f t="shared" si="219"/>
        <v/>
      </c>
      <c r="T1832" s="1" t="str">
        <f>IF(ISNA(VLOOKUP(P1832,'NEW XEQM.c'!D:D,1,0)),"--",VLOOKUP(P1832,'NEW XEQM.c'!D:G,3,0))</f>
        <v>--</v>
      </c>
      <c r="U1832" s="1" t="s">
        <v>2510</v>
      </c>
      <c r="W1832" t="e">
        <f t="shared" si="218"/>
        <v>#VALUE!</v>
      </c>
    </row>
    <row r="1833" spans="1:23">
      <c r="A1833" s="16">
        <f t="shared" si="216"/>
        <v>1833</v>
      </c>
      <c r="B1833" s="15">
        <f t="shared" si="217"/>
        <v>1793</v>
      </c>
      <c r="C1833" s="136" t="s">
        <v>4016</v>
      </c>
      <c r="D1833" s="136" t="s">
        <v>4507</v>
      </c>
      <c r="E1833" s="137" t="s">
        <v>4514</v>
      </c>
      <c r="F1833" s="137" t="s">
        <v>4514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3596</v>
      </c>
      <c r="L1833" s="135" t="s">
        <v>4353</v>
      </c>
      <c r="M1833" s="22" t="s">
        <v>4408</v>
      </c>
      <c r="N1833" s="22" t="s">
        <v>2134</v>
      </c>
      <c r="O1833" s="135"/>
      <c r="P1833" s="248" t="s">
        <v>4519</v>
      </c>
      <c r="Q1833" s="192"/>
      <c r="R1833" s="1"/>
      <c r="S1833" s="1" t="str">
        <f t="shared" si="219"/>
        <v/>
      </c>
      <c r="T1833" s="1" t="str">
        <f>IF(ISNA(VLOOKUP(P1833,'NEW XEQM.c'!D:D,1,0)),"--",VLOOKUP(P1833,'NEW XEQM.c'!D:G,3,0))</f>
        <v>--</v>
      </c>
      <c r="U1833" s="1" t="s">
        <v>2510</v>
      </c>
      <c r="W1833" t="e">
        <f t="shared" si="218"/>
        <v>#VALUE!</v>
      </c>
    </row>
    <row r="1834" spans="1:23">
      <c r="A1834" s="16">
        <f t="shared" si="216"/>
        <v>1834</v>
      </c>
      <c r="B1834" s="15">
        <f t="shared" si="217"/>
        <v>1794</v>
      </c>
      <c r="C1834" s="18" t="s">
        <v>4737</v>
      </c>
      <c r="D1834" s="18" t="s">
        <v>7</v>
      </c>
      <c r="E1834" s="23" t="s">
        <v>4738</v>
      </c>
      <c r="F1834" s="23" t="s">
        <v>4738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3700</v>
      </c>
      <c r="L1834" s="135" t="s">
        <v>4353</v>
      </c>
      <c r="M1834" s="22" t="s">
        <v>4408</v>
      </c>
      <c r="N1834" s="22" t="s">
        <v>2134</v>
      </c>
      <c r="O1834" s="22"/>
      <c r="P1834" s="248" t="s">
        <v>4739</v>
      </c>
      <c r="Q1834" s="192"/>
      <c r="R1834" s="1"/>
      <c r="S1834" s="1" t="str">
        <f t="shared" si="219"/>
        <v/>
      </c>
      <c r="T1834" s="1" t="str">
        <f>IF(ISNA(VLOOKUP(P1834,'NEW XEQM.c'!D:D,1,0)),"--",VLOOKUP(P1834,'NEW XEQM.c'!D:G,3,0))</f>
        <v>SQRT1+XSQR</v>
      </c>
      <c r="U1834" s="1" t="s">
        <v>2516</v>
      </c>
      <c r="W1834" t="str">
        <f t="shared" si="218"/>
        <v/>
      </c>
    </row>
    <row r="1835" spans="1:23">
      <c r="A1835" s="16" t="str">
        <f t="shared" si="216"/>
        <v/>
      </c>
      <c r="B1835" s="15">
        <f t="shared" si="217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18"/>
        <v>#VALUE!</v>
      </c>
    </row>
    <row r="1836" spans="1:23">
      <c r="A1836" s="16" t="str">
        <f t="shared" si="216"/>
        <v/>
      </c>
      <c r="B1836" s="15">
        <f t="shared" si="217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18"/>
        <v>#VALUE!</v>
      </c>
    </row>
    <row r="1837" spans="1:23">
      <c r="A1837" s="16" t="str">
        <f t="shared" si="216"/>
        <v/>
      </c>
      <c r="B1837" s="15">
        <f t="shared" si="217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18"/>
        <v>#VALUE!</v>
      </c>
    </row>
    <row r="1838" spans="1:23">
      <c r="A1838" s="16" t="str">
        <f t="shared" si="216"/>
        <v/>
      </c>
      <c r="B1838" s="15">
        <f t="shared" si="217"/>
        <v>1794.04</v>
      </c>
      <c r="C1838" s="18" t="s">
        <v>3818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18"/>
        <v>#VALUE!</v>
      </c>
    </row>
    <row r="1839" spans="1:23">
      <c r="A1839" s="16">
        <f t="shared" si="216"/>
        <v>1839</v>
      </c>
      <c r="B1839" s="15">
        <f t="shared" si="217"/>
        <v>1795</v>
      </c>
      <c r="C1839" s="54" t="s">
        <v>3582</v>
      </c>
      <c r="D1839" s="54" t="s">
        <v>7</v>
      </c>
      <c r="E1839" s="72" t="str">
        <f t="shared" ref="E1839" si="220">CHAR(34)&amp;IF(B1839&lt;10,"000",IF(B1839&lt;100,"00",IF(B1839&lt;1000,"0","")))&amp;$B1839&amp;CHAR(34)</f>
        <v>"1795"</v>
      </c>
      <c r="F1839" s="55" t="str">
        <f t="shared" ref="F1839" si="221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3596</v>
      </c>
      <c r="L1839" s="11" t="s">
        <v>4353</v>
      </c>
      <c r="M1839" s="11" t="s">
        <v>4410</v>
      </c>
      <c r="N1839" s="22"/>
      <c r="O1839" s="11"/>
      <c r="P1839" s="248" t="str">
        <f t="shared" ref="P1839" si="222">"MNU_"&amp;IF(B1839&lt;10,"000",IF(B1839&lt;100,"00",IF(B1839&lt;1000,"0","")))&amp;$B1839</f>
        <v>MNU_1795</v>
      </c>
      <c r="Q1839" s="192"/>
      <c r="R1839" s="1"/>
      <c r="S1839" s="1" t="str">
        <f t="shared" ref="S1839" si="223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18"/>
        <v>#VALUE!</v>
      </c>
    </row>
    <row r="1840" spans="1:23">
      <c r="A1840" s="16">
        <f t="shared" si="216"/>
        <v>1840</v>
      </c>
      <c r="B1840" s="15">
        <f t="shared" si="217"/>
        <v>1796</v>
      </c>
      <c r="C1840" s="45" t="s">
        <v>5147</v>
      </c>
      <c r="D1840" s="45" t="s">
        <v>4786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3596</v>
      </c>
      <c r="L1840" s="49" t="s">
        <v>4353</v>
      </c>
      <c r="M1840" s="49" t="s">
        <v>4410</v>
      </c>
      <c r="N1840" s="22" t="s">
        <v>5272</v>
      </c>
      <c r="O1840" s="45" t="s">
        <v>3243</v>
      </c>
      <c r="P1840" s="249" t="s">
        <v>4785</v>
      </c>
      <c r="Q1840" s="192"/>
      <c r="R1840" s="1"/>
      <c r="S1840" s="1" t="str">
        <f t="shared" ref="S1840:S1902" si="224">IF(E1840=F1840,"","NOT EQUAL")</f>
        <v/>
      </c>
      <c r="T1840" s="1" t="str">
        <f>IF(ISNA(VLOOKUP(P1840,'NEW XEQM.c'!D:D,1,0)),"--",VLOOKUP(P1840,'NEW XEQM.c'!D:G,3,0))</f>
        <v>MYM</v>
      </c>
      <c r="U1840" s="1" t="s">
        <v>2549</v>
      </c>
      <c r="W1840" t="e">
        <f t="shared" si="218"/>
        <v>#VALUE!</v>
      </c>
    </row>
    <row r="1841" spans="1:23">
      <c r="A1841" s="16">
        <f t="shared" si="216"/>
        <v>1841</v>
      </c>
      <c r="B1841" s="15">
        <f t="shared" si="217"/>
        <v>1797</v>
      </c>
      <c r="C1841" s="45" t="s">
        <v>5147</v>
      </c>
      <c r="D1841" s="45" t="s">
        <v>949</v>
      </c>
      <c r="E1841" s="46" t="s">
        <v>4729</v>
      </c>
      <c r="F1841" s="46" t="s">
        <v>4729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3596</v>
      </c>
      <c r="L1841" s="49" t="s">
        <v>4353</v>
      </c>
      <c r="M1841" s="49" t="s">
        <v>4410</v>
      </c>
      <c r="N1841" s="22" t="s">
        <v>5272</v>
      </c>
      <c r="O1841" s="45" t="s">
        <v>1340</v>
      </c>
      <c r="P1841" s="249" t="s">
        <v>2131</v>
      </c>
      <c r="Q1841" s="192"/>
      <c r="R1841" s="1"/>
      <c r="S1841" s="1" t="str">
        <f t="shared" si="224"/>
        <v/>
      </c>
      <c r="T1841" s="1" t="str">
        <f>IF(ISNA(VLOOKUP(P1841,'NEW XEQM.c'!D:D,1,0)),"--",VLOOKUP(P1841,'NEW XEQM.c'!D:G,3,0))</f>
        <v>G2TP</v>
      </c>
      <c r="U1841" s="1" t="s">
        <v>2549</v>
      </c>
      <c r="W1841" t="e">
        <f t="shared" si="218"/>
        <v>#VALUE!</v>
      </c>
    </row>
    <row r="1842" spans="1:23">
      <c r="A1842" s="16">
        <f t="shared" si="216"/>
        <v>1842</v>
      </c>
      <c r="B1842" s="15">
        <f t="shared" si="217"/>
        <v>1798</v>
      </c>
      <c r="C1842" s="45" t="s">
        <v>5147</v>
      </c>
      <c r="D1842" s="45" t="s">
        <v>5173</v>
      </c>
      <c r="E1842" s="46" t="s">
        <v>5175</v>
      </c>
      <c r="F1842" s="46" t="s">
        <v>5175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3596</v>
      </c>
      <c r="L1842" s="49" t="s">
        <v>4353</v>
      </c>
      <c r="M1842" s="49" t="s">
        <v>4410</v>
      </c>
      <c r="N1842" s="22" t="s">
        <v>5272</v>
      </c>
      <c r="O1842" s="49"/>
      <c r="P1842" s="249" t="s">
        <v>5174</v>
      </c>
      <c r="Q1842" s="192"/>
      <c r="R1842" s="1"/>
      <c r="S1842" s="1" t="str">
        <f t="shared" si="224"/>
        <v/>
      </c>
      <c r="T1842" s="1" t="str">
        <f>IF(ISNA(VLOOKUP(P1842,'NEW XEQM.c'!D:D,1,0)),"--",VLOOKUP(P1842,'NEW XEQM.c'!D:G,3,0))</f>
        <v>--</v>
      </c>
      <c r="U1842" s="1" t="s">
        <v>2516</v>
      </c>
      <c r="W1842" t="e">
        <f t="shared" si="218"/>
        <v>#VALUE!</v>
      </c>
    </row>
    <row r="1843" spans="1:23">
      <c r="A1843" s="16">
        <f t="shared" si="216"/>
        <v>1843</v>
      </c>
      <c r="B1843" s="15">
        <f t="shared" si="217"/>
        <v>1799</v>
      </c>
      <c r="C1843" s="45" t="s">
        <v>3515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3596</v>
      </c>
      <c r="L1843" s="49" t="s">
        <v>4353</v>
      </c>
      <c r="M1843" s="22" t="s">
        <v>4408</v>
      </c>
      <c r="N1843" s="22" t="s">
        <v>2549</v>
      </c>
      <c r="O1843" s="49"/>
      <c r="P1843" s="249" t="s">
        <v>2189</v>
      </c>
      <c r="Q1843" s="192"/>
      <c r="R1843" s="1"/>
      <c r="S1843" s="1" t="str">
        <f t="shared" si="224"/>
        <v/>
      </c>
      <c r="T1843" s="1" t="str">
        <f>IF(ISNA(VLOOKUP(P1843,'NEW XEQM.c'!D:D,1,0)),"--",VLOOKUP(P1843,'NEW XEQM.c'!D:G,3,0))</f>
        <v>--</v>
      </c>
      <c r="U1843" s="1" t="s">
        <v>2549</v>
      </c>
      <c r="W1843" t="str">
        <f t="shared" si="218"/>
        <v>STD_PRINTER ALLr</v>
      </c>
    </row>
    <row r="1844" spans="1:23">
      <c r="A1844" s="16">
        <f t="shared" si="216"/>
        <v>1844</v>
      </c>
      <c r="B1844" s="15">
        <f t="shared" si="217"/>
        <v>1800</v>
      </c>
      <c r="C1844" s="45" t="s">
        <v>3528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3700</v>
      </c>
      <c r="L1844" s="49" t="s">
        <v>4353</v>
      </c>
      <c r="M1844" s="49" t="s">
        <v>4410</v>
      </c>
      <c r="N1844" s="22" t="s">
        <v>2549</v>
      </c>
      <c r="O1844" s="49" t="s">
        <v>2152</v>
      </c>
      <c r="P1844" s="249" t="s">
        <v>2193</v>
      </c>
      <c r="Q1844" s="192"/>
      <c r="R1844" s="1"/>
      <c r="S1844" s="1" t="str">
        <f t="shared" si="224"/>
        <v/>
      </c>
      <c r="T1844" s="1" t="str">
        <f>IF(ISNA(VLOOKUP(P1844,'NEW XEQM.c'!D:D,1,0)),"--",VLOOKUP(P1844,'NEW XEQM.c'!D:G,3,0))</f>
        <v>--</v>
      </c>
      <c r="U1844" s="1" t="s">
        <v>2552</v>
      </c>
      <c r="W1844" t="str">
        <f t="shared" si="218"/>
        <v/>
      </c>
    </row>
    <row r="1845" spans="1:23">
      <c r="A1845" s="16">
        <f t="shared" si="216"/>
        <v>1845</v>
      </c>
      <c r="B1845" s="15">
        <f t="shared" si="217"/>
        <v>1801</v>
      </c>
      <c r="C1845" s="45" t="s">
        <v>3528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3700</v>
      </c>
      <c r="L1845" s="49" t="s">
        <v>4353</v>
      </c>
      <c r="M1845" s="49" t="s">
        <v>4410</v>
      </c>
      <c r="N1845" s="22" t="s">
        <v>2549</v>
      </c>
      <c r="O1845" s="45" t="s">
        <v>2152</v>
      </c>
      <c r="P1845" s="249" t="s">
        <v>2153</v>
      </c>
      <c r="Q1845" s="192"/>
      <c r="R1845" s="1"/>
      <c r="S1845" s="1" t="str">
        <f t="shared" si="224"/>
        <v/>
      </c>
      <c r="T1845" s="1" t="str">
        <f>IF(ISNA(VLOOKUP(P1845,'NEW XEQM.c'!D:D,1,0)),"--",VLOOKUP(P1845,'NEW XEQM.c'!D:G,3,0))</f>
        <v>--</v>
      </c>
      <c r="U1845" s="1" t="s">
        <v>2552</v>
      </c>
      <c r="W1845" t="str">
        <f t="shared" si="218"/>
        <v/>
      </c>
    </row>
    <row r="1846" spans="1:23">
      <c r="A1846" s="16">
        <f t="shared" si="216"/>
        <v>1846</v>
      </c>
      <c r="B1846" s="15">
        <f t="shared" si="217"/>
        <v>1802</v>
      </c>
      <c r="C1846" s="45" t="s">
        <v>3528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3700</v>
      </c>
      <c r="L1846" s="49" t="s">
        <v>4353</v>
      </c>
      <c r="M1846" s="49" t="s">
        <v>4410</v>
      </c>
      <c r="N1846" s="22" t="s">
        <v>2549</v>
      </c>
      <c r="O1846" s="45" t="s">
        <v>2152</v>
      </c>
      <c r="P1846" s="249" t="s">
        <v>2154</v>
      </c>
      <c r="Q1846" s="192"/>
      <c r="R1846" s="1"/>
      <c r="S1846" s="1" t="str">
        <f t="shared" si="224"/>
        <v/>
      </c>
      <c r="T1846" s="1" t="str">
        <f>IF(ISNA(VLOOKUP(P1846,'NEW XEQM.c'!D:D,1,0)),"--",VLOOKUP(P1846,'NEW XEQM.c'!D:G,3,0))</f>
        <v>--</v>
      </c>
      <c r="U1846" s="1" t="s">
        <v>2552</v>
      </c>
      <c r="W1846" t="str">
        <f t="shared" si="218"/>
        <v/>
      </c>
    </row>
    <row r="1847" spans="1:23">
      <c r="A1847" s="16">
        <f t="shared" si="216"/>
        <v>1847</v>
      </c>
      <c r="B1847" s="15">
        <f t="shared" si="217"/>
        <v>1803</v>
      </c>
      <c r="C1847" s="45" t="s">
        <v>3528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3700</v>
      </c>
      <c r="L1847" s="49" t="s">
        <v>4353</v>
      </c>
      <c r="M1847" s="49" t="s">
        <v>4410</v>
      </c>
      <c r="N1847" s="22" t="s">
        <v>2549</v>
      </c>
      <c r="O1847" s="45" t="s">
        <v>2152</v>
      </c>
      <c r="P1847" s="249" t="s">
        <v>2155</v>
      </c>
      <c r="Q1847" s="192"/>
      <c r="R1847" s="1"/>
      <c r="S1847" s="1" t="str">
        <f t="shared" si="224"/>
        <v/>
      </c>
      <c r="T1847" s="1" t="str">
        <f>IF(ISNA(VLOOKUP(P1847,'NEW XEQM.c'!D:D,1,0)),"--",VLOOKUP(P1847,'NEW XEQM.c'!D:G,3,0))</f>
        <v>--</v>
      </c>
      <c r="U1847" s="1" t="s">
        <v>2552</v>
      </c>
      <c r="W1847" t="str">
        <f t="shared" si="218"/>
        <v/>
      </c>
    </row>
    <row r="1848" spans="1:23">
      <c r="A1848" s="16">
        <f t="shared" si="216"/>
        <v>1848</v>
      </c>
      <c r="B1848" s="15">
        <f t="shared" si="217"/>
        <v>1804</v>
      </c>
      <c r="C1848" s="45" t="s">
        <v>3528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3700</v>
      </c>
      <c r="L1848" s="49" t="s">
        <v>4353</v>
      </c>
      <c r="M1848" s="49" t="s">
        <v>4410</v>
      </c>
      <c r="N1848" s="22" t="s">
        <v>2549</v>
      </c>
      <c r="O1848" s="45" t="s">
        <v>2152</v>
      </c>
      <c r="P1848" s="249" t="s">
        <v>2156</v>
      </c>
      <c r="Q1848" s="192"/>
      <c r="R1848" s="1"/>
      <c r="S1848" s="1" t="str">
        <f t="shared" si="224"/>
        <v/>
      </c>
      <c r="T1848" s="1" t="str">
        <f>IF(ISNA(VLOOKUP(P1848,'NEW XEQM.c'!D:D,1,0)),"--",VLOOKUP(P1848,'NEW XEQM.c'!D:G,3,0))</f>
        <v>--</v>
      </c>
      <c r="U1848" s="1" t="s">
        <v>2552</v>
      </c>
      <c r="W1848" t="str">
        <f t="shared" si="218"/>
        <v/>
      </c>
    </row>
    <row r="1849" spans="1:23">
      <c r="A1849" s="16">
        <f t="shared" si="216"/>
        <v>1849</v>
      </c>
      <c r="B1849" s="15">
        <f t="shared" si="217"/>
        <v>1805</v>
      </c>
      <c r="C1849" s="45" t="s">
        <v>3528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3700</v>
      </c>
      <c r="L1849" s="49" t="s">
        <v>4353</v>
      </c>
      <c r="M1849" s="49" t="s">
        <v>4410</v>
      </c>
      <c r="N1849" s="22" t="s">
        <v>2549</v>
      </c>
      <c r="O1849" s="45" t="s">
        <v>2152</v>
      </c>
      <c r="P1849" s="249" t="s">
        <v>2157</v>
      </c>
      <c r="Q1849" s="192"/>
      <c r="R1849" s="1"/>
      <c r="S1849" s="1" t="str">
        <f t="shared" si="224"/>
        <v/>
      </c>
      <c r="T1849" s="1" t="str">
        <f>IF(ISNA(VLOOKUP(P1849,'NEW XEQM.c'!D:D,1,0)),"--",VLOOKUP(P1849,'NEW XEQM.c'!D:G,3,0))</f>
        <v>--</v>
      </c>
      <c r="U1849" s="1" t="s">
        <v>2552</v>
      </c>
      <c r="W1849" t="str">
        <f t="shared" si="218"/>
        <v/>
      </c>
    </row>
    <row r="1850" spans="1:23">
      <c r="A1850" s="16">
        <f t="shared" si="216"/>
        <v>1850</v>
      </c>
      <c r="B1850" s="15">
        <f t="shared" si="217"/>
        <v>1806</v>
      </c>
      <c r="C1850" s="45" t="s">
        <v>3528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3700</v>
      </c>
      <c r="L1850" s="49" t="s">
        <v>4353</v>
      </c>
      <c r="M1850" s="49" t="s">
        <v>4410</v>
      </c>
      <c r="N1850" s="22" t="s">
        <v>2549</v>
      </c>
      <c r="O1850" s="45" t="s">
        <v>2152</v>
      </c>
      <c r="P1850" s="249" t="s">
        <v>2158</v>
      </c>
      <c r="Q1850" s="192"/>
      <c r="R1850" s="1"/>
      <c r="S1850" s="1" t="str">
        <f t="shared" si="224"/>
        <v/>
      </c>
      <c r="T1850" s="1" t="str">
        <f>IF(ISNA(VLOOKUP(P1850,'NEW XEQM.c'!D:D,1,0)),"--",VLOOKUP(P1850,'NEW XEQM.c'!D:G,3,0))</f>
        <v>--</v>
      </c>
      <c r="U1850" s="1" t="s">
        <v>2552</v>
      </c>
      <c r="W1850" t="str">
        <f t="shared" si="218"/>
        <v/>
      </c>
    </row>
    <row r="1851" spans="1:23">
      <c r="A1851" s="16">
        <f t="shared" si="216"/>
        <v>1851</v>
      </c>
      <c r="B1851" s="15">
        <f t="shared" si="217"/>
        <v>1807</v>
      </c>
      <c r="C1851" s="45" t="s">
        <v>3528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3700</v>
      </c>
      <c r="L1851" s="49" t="s">
        <v>4353</v>
      </c>
      <c r="M1851" s="49" t="s">
        <v>4410</v>
      </c>
      <c r="N1851" s="22" t="s">
        <v>2549</v>
      </c>
      <c r="O1851" s="45" t="s">
        <v>2152</v>
      </c>
      <c r="P1851" s="249" t="s">
        <v>2194</v>
      </c>
      <c r="Q1851" s="192"/>
      <c r="R1851" s="1"/>
      <c r="S1851" s="1" t="str">
        <f t="shared" si="224"/>
        <v/>
      </c>
      <c r="T1851" s="1" t="str">
        <f>IF(ISNA(VLOOKUP(P1851,'NEW XEQM.c'!D:D,1,0)),"--",VLOOKUP(P1851,'NEW XEQM.c'!D:G,3,0))</f>
        <v>--</v>
      </c>
      <c r="U1851" s="1" t="s">
        <v>2552</v>
      </c>
      <c r="W1851" t="str">
        <f t="shared" si="218"/>
        <v/>
      </c>
    </row>
    <row r="1852" spans="1:23">
      <c r="A1852" s="16">
        <f t="shared" si="216"/>
        <v>1852</v>
      </c>
      <c r="B1852" s="15">
        <f t="shared" si="217"/>
        <v>1808</v>
      </c>
      <c r="C1852" s="45" t="s">
        <v>3528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3700</v>
      </c>
      <c r="L1852" s="49" t="s">
        <v>4353</v>
      </c>
      <c r="M1852" s="49" t="s">
        <v>4410</v>
      </c>
      <c r="N1852" s="22" t="s">
        <v>2549</v>
      </c>
      <c r="O1852" s="45" t="s">
        <v>2152</v>
      </c>
      <c r="P1852" s="249" t="s">
        <v>2195</v>
      </c>
      <c r="Q1852" s="192"/>
      <c r="R1852" s="1"/>
      <c r="S1852" s="1" t="str">
        <f t="shared" si="224"/>
        <v/>
      </c>
      <c r="T1852" s="1" t="str">
        <f>IF(ISNA(VLOOKUP(P1852,'NEW XEQM.c'!D:D,1,0)),"--",VLOOKUP(P1852,'NEW XEQM.c'!D:G,3,0))</f>
        <v>--</v>
      </c>
      <c r="U1852" s="1" t="s">
        <v>2552</v>
      </c>
      <c r="W1852" t="str">
        <f t="shared" si="218"/>
        <v/>
      </c>
    </row>
    <row r="1853" spans="1:23">
      <c r="A1853" s="16">
        <f t="shared" ref="A1853:A1916" si="225">IF(B1853=INT(B1853),ROW(),"")</f>
        <v>1853</v>
      </c>
      <c r="B1853" s="15">
        <f t="shared" si="217"/>
        <v>1809</v>
      </c>
      <c r="C1853" s="45" t="s">
        <v>3583</v>
      </c>
      <c r="D1853" s="45" t="s">
        <v>3022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3596</v>
      </c>
      <c r="L1853" s="22" t="s">
        <v>4353</v>
      </c>
      <c r="M1853" s="22" t="s">
        <v>4410</v>
      </c>
      <c r="N1853" s="22" t="s">
        <v>2549</v>
      </c>
      <c r="O1853" s="45" t="s">
        <v>920</v>
      </c>
      <c r="P1853" s="249" t="s">
        <v>3022</v>
      </c>
      <c r="Q1853" s="192"/>
      <c r="R1853" s="1"/>
      <c r="S1853" s="1" t="str">
        <f t="shared" si="224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8"/>
        <v>#VALUE!</v>
      </c>
    </row>
    <row r="1854" spans="1:23">
      <c r="A1854" s="16">
        <f t="shared" si="225"/>
        <v>1854</v>
      </c>
      <c r="B1854" s="15">
        <f t="shared" si="217"/>
        <v>1810</v>
      </c>
      <c r="C1854" s="45" t="s">
        <v>3583</v>
      </c>
      <c r="D1854" s="45" t="s">
        <v>3023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3596</v>
      </c>
      <c r="L1854" s="22" t="s">
        <v>4353</v>
      </c>
      <c r="M1854" s="22" t="s">
        <v>4410</v>
      </c>
      <c r="N1854" s="22" t="s">
        <v>2549</v>
      </c>
      <c r="O1854" s="45" t="s">
        <v>920</v>
      </c>
      <c r="P1854" s="249" t="s">
        <v>3023</v>
      </c>
      <c r="Q1854" s="192"/>
      <c r="R1854" s="1"/>
      <c r="S1854" s="1" t="str">
        <f t="shared" si="224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8"/>
        <v>#VALUE!</v>
      </c>
    </row>
    <row r="1855" spans="1:23">
      <c r="A1855" s="16">
        <f t="shared" si="225"/>
        <v>1855</v>
      </c>
      <c r="B1855" s="15">
        <f t="shared" si="217"/>
        <v>1811</v>
      </c>
      <c r="C1855" s="45" t="s">
        <v>3583</v>
      </c>
      <c r="D1855" s="45" t="s">
        <v>3024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3596</v>
      </c>
      <c r="L1855" s="22" t="s">
        <v>4353</v>
      </c>
      <c r="M1855" s="22" t="s">
        <v>4410</v>
      </c>
      <c r="N1855" s="22" t="s">
        <v>2549</v>
      </c>
      <c r="O1855" s="45" t="s">
        <v>920</v>
      </c>
      <c r="P1855" s="249" t="s">
        <v>3024</v>
      </c>
      <c r="Q1855" s="192"/>
      <c r="R1855" s="1"/>
      <c r="S1855" s="1" t="str">
        <f t="shared" si="224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8"/>
        <v>#VALUE!</v>
      </c>
    </row>
    <row r="1856" spans="1:23">
      <c r="A1856" s="16">
        <f t="shared" si="225"/>
        <v>1856</v>
      </c>
      <c r="B1856" s="15">
        <f t="shared" si="217"/>
        <v>1812</v>
      </c>
      <c r="C1856" s="45" t="s">
        <v>3532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3596</v>
      </c>
      <c r="L1856" s="49" t="s">
        <v>4353</v>
      </c>
      <c r="M1856" s="22" t="s">
        <v>4408</v>
      </c>
      <c r="N1856" s="22" t="s">
        <v>2549</v>
      </c>
      <c r="O1856" s="45" t="s">
        <v>930</v>
      </c>
      <c r="P1856" s="249" t="s">
        <v>2105</v>
      </c>
      <c r="Q1856" s="192"/>
      <c r="R1856" s="1"/>
      <c r="S1856" s="1" t="str">
        <f t="shared" si="224"/>
        <v/>
      </c>
      <c r="T1856" s="1" t="str">
        <f>IF(ISNA(VLOOKUP(P1856,'NEW XEQM.c'!D:D,1,0)),"--",VLOOKUP(P1856,'NEW XEQM.c'!D:G,3,0))</f>
        <v>--</v>
      </c>
      <c r="U1856" s="1" t="s">
        <v>2511</v>
      </c>
      <c r="W1856" t="str">
        <f t="shared" si="218"/>
        <v>Y STD_SPACE_3_PER_EM STD_RIGHT_ARROW STD_SPACE_3_PER_EM STD_DELTA</v>
      </c>
    </row>
    <row r="1857" spans="1:23">
      <c r="A1857" s="16">
        <f t="shared" si="225"/>
        <v>1857</v>
      </c>
      <c r="B1857" s="15">
        <f t="shared" si="217"/>
        <v>1813</v>
      </c>
      <c r="C1857" s="45" t="s">
        <v>3532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3700</v>
      </c>
      <c r="L1857" s="49" t="s">
        <v>4353</v>
      </c>
      <c r="M1857" s="22" t="s">
        <v>4408</v>
      </c>
      <c r="N1857" s="22" t="s">
        <v>2549</v>
      </c>
      <c r="O1857" s="45" t="s">
        <v>930</v>
      </c>
      <c r="P1857" s="249" t="s">
        <v>2106</v>
      </c>
      <c r="Q1857" s="192"/>
      <c r="R1857" s="1"/>
      <c r="S1857" s="1" t="str">
        <f t="shared" si="224"/>
        <v/>
      </c>
      <c r="T1857" s="1" t="str">
        <f>IF(ISNA(VLOOKUP(P1857,'NEW XEQM.c'!D:D,1,0)),"--",VLOOKUP(P1857,'NEW XEQM.c'!D:G,3,0))</f>
        <v>--</v>
      </c>
      <c r="U1857" s="1" t="s">
        <v>2511</v>
      </c>
      <c r="W1857" t="str">
        <f t="shared" si="218"/>
        <v>STD_DELTA STD_SPACE_3_PER_EM STD_RIGHT_ARROW STD_SPACE_3_PER_EM Y</v>
      </c>
    </row>
    <row r="1858" spans="1:23">
      <c r="A1858" s="16">
        <f t="shared" si="225"/>
        <v>1858</v>
      </c>
      <c r="B1858" s="15">
        <f t="shared" si="217"/>
        <v>1814</v>
      </c>
      <c r="C1858" s="45" t="s">
        <v>3532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3700</v>
      </c>
      <c r="L1858" s="49" t="s">
        <v>4353</v>
      </c>
      <c r="M1858" s="22" t="s">
        <v>4408</v>
      </c>
      <c r="N1858" s="22" t="s">
        <v>2549</v>
      </c>
      <c r="O1858" s="45" t="s">
        <v>930</v>
      </c>
      <c r="P1858" s="249" t="s">
        <v>2107</v>
      </c>
      <c r="Q1858" s="192"/>
      <c r="R1858" s="1"/>
      <c r="S1858" s="1" t="str">
        <f t="shared" si="224"/>
        <v>NOT EQUAL</v>
      </c>
      <c r="T1858" s="1" t="str">
        <f>IF(ISNA(VLOOKUP(P1858,'NEW XEQM.c'!D:D,1,0)),"--",VLOOKUP(P1858,'NEW XEQM.c'!D:G,3,0))</f>
        <v>--</v>
      </c>
      <c r="U1858" s="1" t="s">
        <v>2511</v>
      </c>
      <c r="W1858" t="e">
        <f t="shared" si="218"/>
        <v>#VALUE!</v>
      </c>
    </row>
    <row r="1859" spans="1:23">
      <c r="A1859" s="16">
        <f t="shared" si="225"/>
        <v>1859</v>
      </c>
      <c r="B1859" s="15">
        <f t="shared" si="217"/>
        <v>1815</v>
      </c>
      <c r="C1859" s="45" t="s">
        <v>3532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3700</v>
      </c>
      <c r="L1859" s="49" t="s">
        <v>4353</v>
      </c>
      <c r="M1859" s="22" t="s">
        <v>4408</v>
      </c>
      <c r="N1859" s="22" t="s">
        <v>2549</v>
      </c>
      <c r="O1859" s="45" t="s">
        <v>930</v>
      </c>
      <c r="P1859" s="249" t="s">
        <v>2108</v>
      </c>
      <c r="Q1859" s="192"/>
      <c r="R1859" s="1"/>
      <c r="S1859" s="1" t="str">
        <f t="shared" si="224"/>
        <v>NOT EQUAL</v>
      </c>
      <c r="T1859" s="1" t="str">
        <f>IF(ISNA(VLOOKUP(P1859,'NEW XEQM.c'!D:D,1,0)),"--",VLOOKUP(P1859,'NEW XEQM.c'!D:G,3,0))</f>
        <v>--</v>
      </c>
      <c r="U1859" s="1" t="s">
        <v>2511</v>
      </c>
      <c r="W1859" t="e">
        <f t="shared" si="218"/>
        <v>#VALUE!</v>
      </c>
    </row>
    <row r="1860" spans="1:23">
      <c r="A1860" s="16">
        <f t="shared" si="225"/>
        <v>1860</v>
      </c>
      <c r="B1860" s="15">
        <f t="shared" ref="B1860:B1923" si="226">IF(AND(MID(C1860,2,1)&lt;&gt;"/",MID(C1860,1,1)="/"),INT(B1859)+1,B1859+0.01)</f>
        <v>1816</v>
      </c>
      <c r="C1860" s="45" t="s">
        <v>5104</v>
      </c>
      <c r="D1860" s="45" t="s">
        <v>7</v>
      </c>
      <c r="E1860" s="211" t="s">
        <v>6058</v>
      </c>
      <c r="F1860" s="211" t="s">
        <v>6058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3700</v>
      </c>
      <c r="L1860" s="49" t="s">
        <v>4353</v>
      </c>
      <c r="M1860" s="22" t="s">
        <v>4408</v>
      </c>
      <c r="N1860" s="22" t="s">
        <v>2549</v>
      </c>
      <c r="O1860" s="45"/>
      <c r="P1860" s="249" t="s">
        <v>2110</v>
      </c>
      <c r="Q1860" s="192"/>
      <c r="R1860" s="1"/>
      <c r="S1860" s="1" t="str">
        <f t="shared" si="224"/>
        <v/>
      </c>
      <c r="T1860" s="1" t="str">
        <f>IF(ISNA(VLOOKUP(P1860,'NEW XEQM.c'!D:D,1,0)),"--",VLOOKUP(P1860,'NEW XEQM.c'!D:G,3,0))</f>
        <v>e^iX</v>
      </c>
      <c r="U1860" s="1" t="s">
        <v>2511</v>
      </c>
      <c r="W1860" t="str">
        <f t="shared" si="218"/>
        <v/>
      </c>
    </row>
    <row r="1861" spans="1:23">
      <c r="A1861" s="16">
        <f t="shared" si="225"/>
        <v>1861</v>
      </c>
      <c r="B1861" s="15">
        <f t="shared" si="226"/>
        <v>1817</v>
      </c>
      <c r="C1861" s="45" t="s">
        <v>3532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3700</v>
      </c>
      <c r="L1861" s="49" t="s">
        <v>4353</v>
      </c>
      <c r="M1861" s="22" t="s">
        <v>4408</v>
      </c>
      <c r="N1861" s="22" t="s">
        <v>2549</v>
      </c>
      <c r="O1861" s="45" t="s">
        <v>930</v>
      </c>
      <c r="P1861" s="249" t="s">
        <v>2111</v>
      </c>
      <c r="Q1861" s="192"/>
      <c r="R1861" s="1"/>
      <c r="S1861" s="1" t="str">
        <f t="shared" si="224"/>
        <v/>
      </c>
      <c r="T1861" s="1" t="str">
        <f>IF(ISNA(VLOOKUP(P1861,'NEW XEQM.c'!D:D,1,0)),"--",VLOOKUP(P1861,'NEW XEQM.c'!D:G,3,0))</f>
        <v>--</v>
      </c>
      <c r="U1861" s="1" t="s">
        <v>2511</v>
      </c>
      <c r="W1861" t="str">
        <f t="shared" ref="W1861:W1924" si="227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25"/>
        <v>1862</v>
      </c>
      <c r="B1862" s="15">
        <f t="shared" si="226"/>
        <v>1818</v>
      </c>
      <c r="C1862" s="45" t="s">
        <v>3532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3700</v>
      </c>
      <c r="L1862" s="49" t="s">
        <v>4353</v>
      </c>
      <c r="M1862" s="22" t="s">
        <v>4408</v>
      </c>
      <c r="N1862" s="22" t="s">
        <v>2549</v>
      </c>
      <c r="O1862" s="45" t="s">
        <v>930</v>
      </c>
      <c r="P1862" s="249" t="s">
        <v>2112</v>
      </c>
      <c r="Q1862" s="192"/>
      <c r="R1862" s="1"/>
      <c r="S1862" s="1" t="str">
        <f t="shared" si="224"/>
        <v/>
      </c>
      <c r="T1862" s="1" t="str">
        <f>IF(ISNA(VLOOKUP(P1862,'NEW XEQM.c'!D:D,1,0)),"--",VLOOKUP(P1862,'NEW XEQM.c'!D:G,3,0))</f>
        <v>--</v>
      </c>
      <c r="U1862" s="1" t="s">
        <v>2511</v>
      </c>
      <c r="W1862" t="str">
        <f t="shared" si="227"/>
        <v>RCL STD_SPACE_3_PER_EM 3Z</v>
      </c>
    </row>
    <row r="1863" spans="1:23">
      <c r="A1863" s="16">
        <f t="shared" si="225"/>
        <v>1863</v>
      </c>
      <c r="B1863" s="15">
        <f t="shared" si="226"/>
        <v>1819</v>
      </c>
      <c r="C1863" s="45" t="s">
        <v>3532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3700</v>
      </c>
      <c r="L1863" s="49" t="s">
        <v>4353</v>
      </c>
      <c r="M1863" s="22" t="s">
        <v>4408</v>
      </c>
      <c r="N1863" s="22" t="s">
        <v>2549</v>
      </c>
      <c r="O1863" s="45" t="s">
        <v>930</v>
      </c>
      <c r="P1863" s="249" t="s">
        <v>2113</v>
      </c>
      <c r="Q1863" s="192"/>
      <c r="R1863" s="1"/>
      <c r="S1863" s="1" t="str">
        <f t="shared" si="224"/>
        <v/>
      </c>
      <c r="T1863" s="1" t="str">
        <f>IF(ISNA(VLOOKUP(P1863,'NEW XEQM.c'!D:D,1,0)),"--",VLOOKUP(P1863,'NEW XEQM.c'!D:G,3,0))</f>
        <v>--</v>
      </c>
      <c r="U1863" s="1" t="s">
        <v>2511</v>
      </c>
      <c r="W1863" t="str">
        <f t="shared" si="227"/>
        <v>STO STD_SPACE_3_PER_EM 3V</v>
      </c>
    </row>
    <row r="1864" spans="1:23">
      <c r="A1864" s="16">
        <f t="shared" si="225"/>
        <v>1864</v>
      </c>
      <c r="B1864" s="15">
        <f t="shared" si="226"/>
        <v>1820</v>
      </c>
      <c r="C1864" s="45" t="s">
        <v>3532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3700</v>
      </c>
      <c r="L1864" s="49" t="s">
        <v>4353</v>
      </c>
      <c r="M1864" s="22" t="s">
        <v>4408</v>
      </c>
      <c r="N1864" s="22" t="s">
        <v>2549</v>
      </c>
      <c r="O1864" s="45" t="s">
        <v>930</v>
      </c>
      <c r="P1864" s="249" t="s">
        <v>2114</v>
      </c>
      <c r="Q1864" s="192"/>
      <c r="R1864" s="1"/>
      <c r="S1864" s="1" t="str">
        <f t="shared" si="224"/>
        <v/>
      </c>
      <c r="T1864" s="1" t="str">
        <f>IF(ISNA(VLOOKUP(P1864,'NEW XEQM.c'!D:D,1,0)),"--",VLOOKUP(P1864,'NEW XEQM.c'!D:G,3,0))</f>
        <v>--</v>
      </c>
      <c r="U1864" s="1" t="s">
        <v>2511</v>
      </c>
      <c r="W1864" t="str">
        <f t="shared" si="227"/>
        <v>RCL STD_SPACE_3_PER_EM 3V</v>
      </c>
    </row>
    <row r="1865" spans="1:23">
      <c r="A1865" s="16">
        <f t="shared" si="225"/>
        <v>1865</v>
      </c>
      <c r="B1865" s="15">
        <f t="shared" si="226"/>
        <v>1821</v>
      </c>
      <c r="C1865" s="45" t="s">
        <v>3532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3700</v>
      </c>
      <c r="L1865" s="49" t="s">
        <v>4353</v>
      </c>
      <c r="M1865" s="22" t="s">
        <v>4408</v>
      </c>
      <c r="N1865" s="22" t="s">
        <v>2549</v>
      </c>
      <c r="O1865" s="45" t="s">
        <v>930</v>
      </c>
      <c r="P1865" s="249" t="s">
        <v>2115</v>
      </c>
      <c r="Q1865" s="192"/>
      <c r="R1865" s="1"/>
      <c r="S1865" s="1" t="str">
        <f t="shared" si="224"/>
        <v/>
      </c>
      <c r="T1865" s="1" t="str">
        <f>IF(ISNA(VLOOKUP(P1865,'NEW XEQM.c'!D:D,1,0)),"--",VLOOKUP(P1865,'NEW XEQM.c'!D:G,3,0))</f>
        <v>--</v>
      </c>
      <c r="U1865" s="1" t="s">
        <v>2511</v>
      </c>
      <c r="W1865" t="str">
        <f t="shared" si="227"/>
        <v>STO STD_SPACE_3_PER_EM 3I</v>
      </c>
    </row>
    <row r="1866" spans="1:23">
      <c r="A1866" s="16">
        <f t="shared" si="225"/>
        <v>1866</v>
      </c>
      <c r="B1866" s="15">
        <f t="shared" si="226"/>
        <v>1822</v>
      </c>
      <c r="C1866" s="45" t="s">
        <v>3532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3700</v>
      </c>
      <c r="L1866" s="49" t="s">
        <v>4353</v>
      </c>
      <c r="M1866" s="22" t="s">
        <v>4408</v>
      </c>
      <c r="N1866" s="22" t="s">
        <v>2549</v>
      </c>
      <c r="O1866" s="45" t="s">
        <v>930</v>
      </c>
      <c r="P1866" s="249" t="s">
        <v>2116</v>
      </c>
      <c r="Q1866" s="192"/>
      <c r="R1866" s="1"/>
      <c r="S1866" s="1" t="str">
        <f t="shared" si="224"/>
        <v/>
      </c>
      <c r="T1866" s="1" t="str">
        <f>IF(ISNA(VLOOKUP(P1866,'NEW XEQM.c'!D:D,1,0)),"--",VLOOKUP(P1866,'NEW XEQM.c'!D:G,3,0))</f>
        <v>--</v>
      </c>
      <c r="U1866" s="1" t="s">
        <v>2511</v>
      </c>
      <c r="W1866" t="str">
        <f t="shared" si="227"/>
        <v>RCL STD_SPACE_3_PER_EM 3I</v>
      </c>
    </row>
    <row r="1867" spans="1:23">
      <c r="A1867" s="16">
        <f t="shared" si="225"/>
        <v>1867</v>
      </c>
      <c r="B1867" s="15">
        <f t="shared" si="226"/>
        <v>1823</v>
      </c>
      <c r="C1867" s="45" t="s">
        <v>3532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3700</v>
      </c>
      <c r="L1867" s="49" t="s">
        <v>4353</v>
      </c>
      <c r="M1867" s="22" t="s">
        <v>4408</v>
      </c>
      <c r="N1867" s="22" t="s">
        <v>2549</v>
      </c>
      <c r="O1867" s="45" t="s">
        <v>930</v>
      </c>
      <c r="P1867" s="249" t="s">
        <v>2117</v>
      </c>
      <c r="Q1867" s="192"/>
      <c r="R1867" s="1"/>
      <c r="S1867" s="1" t="str">
        <f t="shared" si="224"/>
        <v>NOT EQUAL</v>
      </c>
      <c r="T1867" s="1" t="str">
        <f>IF(ISNA(VLOOKUP(P1867,'NEW XEQM.c'!D:D,1,0)),"--",VLOOKUP(P1867,'NEW XEQM.c'!D:G,3,0))</f>
        <v>--</v>
      </c>
      <c r="U1867" s="1" t="s">
        <v>2511</v>
      </c>
      <c r="W1867" t="str">
        <f t="shared" si="227"/>
        <v>3V STD_DIVIDE 3I</v>
      </c>
    </row>
    <row r="1868" spans="1:23">
      <c r="A1868" s="16">
        <f t="shared" si="225"/>
        <v>1868</v>
      </c>
      <c r="B1868" s="15">
        <f t="shared" si="226"/>
        <v>1824</v>
      </c>
      <c r="C1868" s="45" t="s">
        <v>3532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3700</v>
      </c>
      <c r="L1868" s="49" t="s">
        <v>4353</v>
      </c>
      <c r="M1868" s="22" t="s">
        <v>4408</v>
      </c>
      <c r="N1868" s="22" t="s">
        <v>2549</v>
      </c>
      <c r="O1868" s="45" t="s">
        <v>930</v>
      </c>
      <c r="P1868" s="249" t="s">
        <v>2118</v>
      </c>
      <c r="Q1868" s="192"/>
      <c r="R1868" s="1"/>
      <c r="S1868" s="1" t="str">
        <f t="shared" si="224"/>
        <v>NOT EQUAL</v>
      </c>
      <c r="T1868" s="1" t="str">
        <f>IF(ISNA(VLOOKUP(P1868,'NEW XEQM.c'!D:D,1,0)),"--",VLOOKUP(P1868,'NEW XEQM.c'!D:G,3,0))</f>
        <v>--</v>
      </c>
      <c r="U1868" s="1" t="s">
        <v>2511</v>
      </c>
      <c r="W1868" t="str">
        <f t="shared" si="227"/>
        <v>3I STD_CROSS 3Z</v>
      </c>
    </row>
    <row r="1869" spans="1:23">
      <c r="A1869" s="16">
        <f t="shared" si="225"/>
        <v>1869</v>
      </c>
      <c r="B1869" s="15">
        <f t="shared" si="226"/>
        <v>1825</v>
      </c>
      <c r="C1869" s="45" t="s">
        <v>3532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3700</v>
      </c>
      <c r="L1869" s="49" t="s">
        <v>4353</v>
      </c>
      <c r="M1869" s="22" t="s">
        <v>4408</v>
      </c>
      <c r="N1869" s="22" t="s">
        <v>2549</v>
      </c>
      <c r="O1869" s="45" t="s">
        <v>930</v>
      </c>
      <c r="P1869" s="249" t="s">
        <v>2119</v>
      </c>
      <c r="Q1869" s="192"/>
      <c r="R1869" s="1"/>
      <c r="S1869" s="1" t="str">
        <f t="shared" si="224"/>
        <v>NOT EQUAL</v>
      </c>
      <c r="T1869" s="1" t="str">
        <f>IF(ISNA(VLOOKUP(P1869,'NEW XEQM.c'!D:D,1,0)),"--",VLOOKUP(P1869,'NEW XEQM.c'!D:G,3,0))</f>
        <v>--</v>
      </c>
      <c r="U1869" s="1" t="s">
        <v>2511</v>
      </c>
      <c r="W1869" t="str">
        <f t="shared" si="227"/>
        <v>3V STD_DIVIDE 3Z</v>
      </c>
    </row>
    <row r="1870" spans="1:23">
      <c r="A1870" s="16">
        <f t="shared" si="225"/>
        <v>1870</v>
      </c>
      <c r="B1870" s="15">
        <f t="shared" si="226"/>
        <v>1826</v>
      </c>
      <c r="C1870" s="45" t="s">
        <v>3532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3700</v>
      </c>
      <c r="L1870" s="49" t="s">
        <v>4353</v>
      </c>
      <c r="M1870" s="22" t="s">
        <v>4408</v>
      </c>
      <c r="N1870" s="22" t="s">
        <v>2549</v>
      </c>
      <c r="O1870" s="45" t="s">
        <v>930</v>
      </c>
      <c r="P1870" s="249" t="s">
        <v>2120</v>
      </c>
      <c r="Q1870" s="192"/>
      <c r="R1870" s="1"/>
      <c r="S1870" s="1" t="str">
        <f t="shared" si="224"/>
        <v/>
      </c>
      <c r="T1870" s="1" t="str">
        <f>IF(ISNA(VLOOKUP(P1870,'NEW XEQM.c'!D:D,1,0)),"--",VLOOKUP(P1870,'NEW XEQM.c'!D:G,3,0))</f>
        <v>--</v>
      </c>
      <c r="U1870" s="1" t="s">
        <v>2511</v>
      </c>
      <c r="W1870" t="str">
        <f t="shared" si="227"/>
        <v>X STD_SPACE_3_PER_EM STD_RIGHT_ARROW STD_SPACE_3_PER_EM BAL</v>
      </c>
    </row>
    <row r="1871" spans="1:23">
      <c r="A1871" s="16">
        <f t="shared" si="225"/>
        <v>1871</v>
      </c>
      <c r="B1871" s="15">
        <f t="shared" si="226"/>
        <v>1827</v>
      </c>
      <c r="C1871" s="45" t="s">
        <v>3532</v>
      </c>
      <c r="D1871" s="45">
        <v>45</v>
      </c>
      <c r="E1871" s="189" t="s">
        <v>4984</v>
      </c>
      <c r="F1871" s="190" t="s">
        <v>4990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3596</v>
      </c>
      <c r="L1871" s="49" t="s">
        <v>4353</v>
      </c>
      <c r="M1871" s="22" t="s">
        <v>4408</v>
      </c>
      <c r="N1871" s="22" t="s">
        <v>2549</v>
      </c>
      <c r="O1871" s="45"/>
      <c r="P1871" s="249" t="s">
        <v>4230</v>
      </c>
      <c r="Q1871" s="192"/>
      <c r="R1871" s="1"/>
      <c r="S1871" s="1" t="str">
        <f t="shared" si="224"/>
        <v>NOT EQUAL</v>
      </c>
      <c r="T1871" s="1" t="str">
        <f>IF(ISNA(VLOOKUP(P1871,'NEW XEQM.c'!D:D,1,0)),"--",VLOOKUP(P1871,'NEW XEQM.c'!D:G,3,0))</f>
        <v>--</v>
      </c>
      <c r="U1871" s="1" t="s">
        <v>2543</v>
      </c>
      <c r="W1871" t="e">
        <f t="shared" si="227"/>
        <v>#VALUE!</v>
      </c>
    </row>
    <row r="1872" spans="1:23">
      <c r="A1872" s="16">
        <f t="shared" si="225"/>
        <v>1872</v>
      </c>
      <c r="B1872" s="15">
        <f t="shared" si="226"/>
        <v>1828</v>
      </c>
      <c r="C1872" s="45" t="s">
        <v>3537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3700</v>
      </c>
      <c r="L1872" s="49" t="s">
        <v>4353</v>
      </c>
      <c r="M1872" s="22" t="s">
        <v>4408</v>
      </c>
      <c r="N1872" s="22" t="s">
        <v>2549</v>
      </c>
      <c r="O1872" s="49" t="s">
        <v>926</v>
      </c>
      <c r="P1872" s="249" t="s">
        <v>2101</v>
      </c>
      <c r="Q1872" s="192"/>
      <c r="R1872" s="1"/>
      <c r="S1872" s="1" t="str">
        <f t="shared" si="224"/>
        <v>NOT EQUAL</v>
      </c>
      <c r="T1872" s="1" t="str">
        <f>IF(ISNA(VLOOKUP(P1872,'NEW XEQM.c'!D:D,1,0)),"--",VLOOKUP(P1872,'NEW XEQM.c'!D:G,3,0))</f>
        <v>--</v>
      </c>
      <c r="U1872" s="1" t="s">
        <v>2511</v>
      </c>
      <c r="W1872" t="e">
        <f t="shared" si="227"/>
        <v>#VALUE!</v>
      </c>
    </row>
    <row r="1873" spans="1:23">
      <c r="A1873" s="16">
        <f t="shared" si="225"/>
        <v>1873</v>
      </c>
      <c r="B1873" s="15">
        <f t="shared" si="226"/>
        <v>1829</v>
      </c>
      <c r="C1873" s="45" t="s">
        <v>3538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3700</v>
      </c>
      <c r="L1873" s="49" t="s">
        <v>4353</v>
      </c>
      <c r="M1873" s="22" t="s">
        <v>4408</v>
      </c>
      <c r="N1873" s="22" t="s">
        <v>2549</v>
      </c>
      <c r="O1873" s="45" t="s">
        <v>1337</v>
      </c>
      <c r="P1873" s="249" t="s">
        <v>2102</v>
      </c>
      <c r="Q1873" s="192"/>
      <c r="R1873" s="1"/>
      <c r="S1873" s="1" t="str">
        <f t="shared" si="224"/>
        <v>NOT EQUAL</v>
      </c>
      <c r="T1873" s="1" t="str">
        <f>IF(ISNA(VLOOKUP(P1873,'NEW XEQM.c'!D:D,1,0)),"--",VLOOKUP(P1873,'NEW XEQM.c'!D:G,3,0))</f>
        <v>--</v>
      </c>
      <c r="U1873" s="1" t="s">
        <v>2511</v>
      </c>
      <c r="W1873" t="str">
        <f t="shared" si="227"/>
        <v>op_a STD_SUP_2</v>
      </c>
    </row>
    <row r="1874" spans="1:23">
      <c r="A1874" s="16">
        <f t="shared" si="225"/>
        <v>1874</v>
      </c>
      <c r="B1874" s="15">
        <f t="shared" si="226"/>
        <v>1830</v>
      </c>
      <c r="C1874" s="45" t="s">
        <v>3539</v>
      </c>
      <c r="D1874" s="45" t="s">
        <v>7</v>
      </c>
      <c r="E1874" s="46" t="s">
        <v>5548</v>
      </c>
      <c r="F1874" s="46" t="s">
        <v>5549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3700</v>
      </c>
      <c r="L1874" s="49" t="s">
        <v>4353</v>
      </c>
      <c r="M1874" s="22" t="s">
        <v>4408</v>
      </c>
      <c r="N1874" s="22" t="s">
        <v>2549</v>
      </c>
      <c r="O1874" s="45" t="s">
        <v>1338</v>
      </c>
      <c r="P1874" s="249" t="s">
        <v>2103</v>
      </c>
      <c r="Q1874" s="192"/>
      <c r="R1874" s="1"/>
      <c r="S1874" s="1" t="str">
        <f t="shared" si="224"/>
        <v>NOT EQUAL</v>
      </c>
      <c r="T1874" s="1" t="str">
        <f>IF(ISNA(VLOOKUP(P1874,'NEW XEQM.c'!D:D,1,0)),"--",VLOOKUP(P1874,'NEW XEQM.c'!D:G,3,0))</f>
        <v>--</v>
      </c>
      <c r="U1874" s="1" t="s">
        <v>2511</v>
      </c>
      <c r="W1874" t="str">
        <f t="shared" si="227"/>
        <v>op_ STD_op_i</v>
      </c>
    </row>
    <row r="1875" spans="1:23">
      <c r="A1875" s="16">
        <f t="shared" si="225"/>
        <v>1875</v>
      </c>
      <c r="B1875" s="15">
        <f t="shared" si="226"/>
        <v>1831</v>
      </c>
      <c r="C1875" s="45" t="s">
        <v>3541</v>
      </c>
      <c r="D1875" s="45">
        <v>2</v>
      </c>
      <c r="E1875" s="48" t="s">
        <v>2502</v>
      </c>
      <c r="F1875" s="48" t="s">
        <v>2502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3700</v>
      </c>
      <c r="L1875" s="49" t="s">
        <v>4353</v>
      </c>
      <c r="M1875" s="22" t="s">
        <v>4408</v>
      </c>
      <c r="N1875" s="22" t="s">
        <v>2549</v>
      </c>
      <c r="O1875" s="45" t="s">
        <v>911</v>
      </c>
      <c r="P1875" s="249" t="s">
        <v>2089</v>
      </c>
      <c r="Q1875" s="192"/>
      <c r="R1875" s="1"/>
      <c r="S1875" s="1" t="str">
        <f t="shared" si="224"/>
        <v/>
      </c>
      <c r="T1875" s="1" t="str">
        <f>IF(ISNA(VLOOKUP(P1875,'NEW XEQM.c'!D:D,1,0)),"--",VLOOKUP(P1875,'NEW XEQM.c'!D:G,3,0))</f>
        <v>--</v>
      </c>
      <c r="U1875" s="1" t="s">
        <v>2542</v>
      </c>
      <c r="W1875" t="e">
        <f t="shared" si="227"/>
        <v>#VALUE!</v>
      </c>
    </row>
    <row r="1876" spans="1:23">
      <c r="A1876" s="16">
        <f t="shared" si="225"/>
        <v>1876</v>
      </c>
      <c r="B1876" s="15">
        <f t="shared" si="226"/>
        <v>1832</v>
      </c>
      <c r="C1876" s="45" t="s">
        <v>3541</v>
      </c>
      <c r="D1876" s="45">
        <v>8</v>
      </c>
      <c r="E1876" s="46" t="s">
        <v>2503</v>
      </c>
      <c r="F1876" s="46" t="s">
        <v>2503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3700</v>
      </c>
      <c r="L1876" s="49" t="s">
        <v>4353</v>
      </c>
      <c r="M1876" s="22" t="s">
        <v>4408</v>
      </c>
      <c r="N1876" s="22" t="s">
        <v>2549</v>
      </c>
      <c r="O1876" s="45" t="s">
        <v>911</v>
      </c>
      <c r="P1876" s="249" t="s">
        <v>2090</v>
      </c>
      <c r="Q1876" s="192"/>
      <c r="R1876" s="1"/>
      <c r="S1876" s="1" t="str">
        <f t="shared" si="224"/>
        <v/>
      </c>
      <c r="T1876" s="1" t="str">
        <f>IF(ISNA(VLOOKUP(P1876,'NEW XEQM.c'!D:D,1,0)),"--",VLOOKUP(P1876,'NEW XEQM.c'!D:G,3,0))</f>
        <v>--</v>
      </c>
      <c r="U1876" s="1" t="s">
        <v>2542</v>
      </c>
      <c r="W1876" t="e">
        <f t="shared" si="227"/>
        <v>#VALUE!</v>
      </c>
    </row>
    <row r="1877" spans="1:23">
      <c r="A1877" s="16">
        <f t="shared" si="225"/>
        <v>1877</v>
      </c>
      <c r="B1877" s="15">
        <f t="shared" si="226"/>
        <v>1833</v>
      </c>
      <c r="C1877" s="45" t="s">
        <v>3541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3700</v>
      </c>
      <c r="L1877" s="49" t="s">
        <v>4353</v>
      </c>
      <c r="M1877" s="22" t="s">
        <v>4408</v>
      </c>
      <c r="N1877" s="22" t="s">
        <v>2549</v>
      </c>
      <c r="O1877" s="45" t="s">
        <v>911</v>
      </c>
      <c r="P1877" s="249" t="s">
        <v>2091</v>
      </c>
      <c r="Q1877" s="192"/>
      <c r="R1877" s="1"/>
      <c r="S1877" s="1" t="str">
        <f t="shared" si="224"/>
        <v/>
      </c>
      <c r="T1877" s="1" t="str">
        <f>IF(ISNA(VLOOKUP(P1877,'NEW XEQM.c'!D:D,1,0)),"--",VLOOKUP(P1877,'NEW XEQM.c'!D:G,3,0))</f>
        <v>--</v>
      </c>
      <c r="U1877" s="1" t="s">
        <v>2542</v>
      </c>
      <c r="W1877" t="e">
        <f t="shared" si="227"/>
        <v>#VALUE!</v>
      </c>
    </row>
    <row r="1878" spans="1:23">
      <c r="A1878" s="16">
        <f t="shared" si="225"/>
        <v>1878</v>
      </c>
      <c r="B1878" s="15">
        <f t="shared" si="226"/>
        <v>1834</v>
      </c>
      <c r="C1878" s="45" t="s">
        <v>3541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3700</v>
      </c>
      <c r="L1878" s="49" t="s">
        <v>4353</v>
      </c>
      <c r="M1878" s="22" t="s">
        <v>4408</v>
      </c>
      <c r="N1878" s="22" t="s">
        <v>2549</v>
      </c>
      <c r="O1878" s="45" t="s">
        <v>911</v>
      </c>
      <c r="P1878" s="249" t="s">
        <v>2092</v>
      </c>
      <c r="Q1878" s="192"/>
      <c r="R1878" s="1"/>
      <c r="S1878" s="1" t="str">
        <f t="shared" si="224"/>
        <v/>
      </c>
      <c r="T1878" s="1" t="str">
        <f>IF(ISNA(VLOOKUP(P1878,'NEW XEQM.c'!D:D,1,0)),"--",VLOOKUP(P1878,'NEW XEQM.c'!D:G,3,0))</f>
        <v>--</v>
      </c>
      <c r="U1878" s="1" t="s">
        <v>2542</v>
      </c>
      <c r="W1878" t="e">
        <f t="shared" si="227"/>
        <v>#VALUE!</v>
      </c>
    </row>
    <row r="1879" spans="1:23">
      <c r="A1879" s="16">
        <f t="shared" si="225"/>
        <v>1879</v>
      </c>
      <c r="B1879" s="15">
        <f t="shared" si="226"/>
        <v>1835</v>
      </c>
      <c r="C1879" s="45" t="s">
        <v>3475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3596</v>
      </c>
      <c r="L1879" s="49" t="s">
        <v>4353</v>
      </c>
      <c r="M1879" s="22" t="s">
        <v>4408</v>
      </c>
      <c r="N1879" s="22" t="s">
        <v>2549</v>
      </c>
      <c r="O1879" s="45" t="s">
        <v>911</v>
      </c>
      <c r="P1879" s="249" t="s">
        <v>2093</v>
      </c>
      <c r="Q1879" s="192"/>
      <c r="R1879" s="1"/>
      <c r="S1879" s="1" t="str">
        <f t="shared" si="224"/>
        <v/>
      </c>
      <c r="T1879" s="1" t="str">
        <f>IF(ISNA(VLOOKUP(P1879,'NEW XEQM.c'!D:D,1,0)),"--",VLOOKUP(P1879,'NEW XEQM.c'!D:G,3,0))</f>
        <v>--</v>
      </c>
      <c r="U1879" s="1" t="s">
        <v>2542</v>
      </c>
      <c r="W1879" t="e">
        <f t="shared" si="227"/>
        <v>#VALUE!</v>
      </c>
    </row>
    <row r="1880" spans="1:23">
      <c r="A1880" s="16">
        <f t="shared" si="225"/>
        <v>1880</v>
      </c>
      <c r="B1880" s="15">
        <f t="shared" si="226"/>
        <v>1836</v>
      </c>
      <c r="C1880" s="45" t="s">
        <v>3475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3596</v>
      </c>
      <c r="L1880" s="49" t="s">
        <v>4353</v>
      </c>
      <c r="M1880" s="22" t="s">
        <v>4408</v>
      </c>
      <c r="N1880" s="22" t="s">
        <v>2549</v>
      </c>
      <c r="O1880" s="45" t="s">
        <v>911</v>
      </c>
      <c r="P1880" s="249" t="s">
        <v>2094</v>
      </c>
      <c r="Q1880" s="192"/>
      <c r="R1880" s="1"/>
      <c r="S1880" s="1" t="str">
        <f t="shared" si="224"/>
        <v/>
      </c>
      <c r="T1880" s="1" t="str">
        <f>IF(ISNA(VLOOKUP(P1880,'NEW XEQM.c'!D:D,1,0)),"--",VLOOKUP(P1880,'NEW XEQM.c'!D:G,3,0))</f>
        <v>--</v>
      </c>
      <c r="U1880" s="1" t="s">
        <v>2542</v>
      </c>
      <c r="W1880" t="e">
        <f t="shared" si="227"/>
        <v>#VALUE!</v>
      </c>
    </row>
    <row r="1881" spans="1:23">
      <c r="A1881" s="16">
        <f t="shared" si="225"/>
        <v>1881</v>
      </c>
      <c r="B1881" s="15">
        <f t="shared" si="226"/>
        <v>1837</v>
      </c>
      <c r="C1881" s="45" t="s">
        <v>3475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3596</v>
      </c>
      <c r="L1881" s="49" t="s">
        <v>4353</v>
      </c>
      <c r="M1881" s="22" t="s">
        <v>4408</v>
      </c>
      <c r="N1881" s="22" t="s">
        <v>2549</v>
      </c>
      <c r="O1881" s="45" t="s">
        <v>911</v>
      </c>
      <c r="P1881" s="249" t="s">
        <v>2095</v>
      </c>
      <c r="Q1881" s="192"/>
      <c r="R1881" s="1"/>
      <c r="S1881" s="1" t="str">
        <f t="shared" si="224"/>
        <v/>
      </c>
      <c r="T1881" s="1" t="str">
        <f>IF(ISNA(VLOOKUP(P1881,'NEW XEQM.c'!D:D,1,0)),"--",VLOOKUP(P1881,'NEW XEQM.c'!D:G,3,0))</f>
        <v>--</v>
      </c>
      <c r="U1881" s="1" t="s">
        <v>2542</v>
      </c>
      <c r="W1881" t="e">
        <f t="shared" si="227"/>
        <v>#VALUE!</v>
      </c>
    </row>
    <row r="1882" spans="1:23">
      <c r="A1882" s="16">
        <f t="shared" si="225"/>
        <v>1882</v>
      </c>
      <c r="B1882" s="15">
        <f t="shared" si="226"/>
        <v>1838</v>
      </c>
      <c r="C1882" s="45" t="s">
        <v>3475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3596</v>
      </c>
      <c r="L1882" s="49" t="s">
        <v>4353</v>
      </c>
      <c r="M1882" s="22" t="s">
        <v>4408</v>
      </c>
      <c r="N1882" s="22" t="s">
        <v>2549</v>
      </c>
      <c r="O1882" s="45" t="s">
        <v>911</v>
      </c>
      <c r="P1882" s="249" t="s">
        <v>2096</v>
      </c>
      <c r="Q1882" s="192"/>
      <c r="R1882" s="1"/>
      <c r="S1882" s="1" t="str">
        <f t="shared" si="224"/>
        <v/>
      </c>
      <c r="T1882" s="1" t="str">
        <f>IF(ISNA(VLOOKUP(P1882,'NEW XEQM.c'!D:D,1,0)),"--",VLOOKUP(P1882,'NEW XEQM.c'!D:G,3,0))</f>
        <v>--</v>
      </c>
      <c r="U1882" s="1" t="s">
        <v>2542</v>
      </c>
      <c r="W1882" t="e">
        <f t="shared" si="227"/>
        <v>#VALUE!</v>
      </c>
    </row>
    <row r="1883" spans="1:23">
      <c r="A1883" s="16">
        <f t="shared" si="225"/>
        <v>1883</v>
      </c>
      <c r="B1883" s="15">
        <f t="shared" si="226"/>
        <v>1839</v>
      </c>
      <c r="C1883" s="45" t="s">
        <v>3886</v>
      </c>
      <c r="D1883" s="45" t="s">
        <v>7</v>
      </c>
      <c r="E1883" s="42" t="s">
        <v>3894</v>
      </c>
      <c r="F1883" s="42" t="s">
        <v>3894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3700</v>
      </c>
      <c r="L1883" s="22" t="s">
        <v>4353</v>
      </c>
      <c r="M1883" s="22" t="s">
        <v>4408</v>
      </c>
      <c r="N1883" s="22" t="s">
        <v>2549</v>
      </c>
      <c r="O1883" s="22"/>
      <c r="P1883" s="248" t="s">
        <v>3887</v>
      </c>
      <c r="Q1883" s="192"/>
      <c r="R1883" s="1"/>
      <c r="S1883" s="1" t="str">
        <f t="shared" si="224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27"/>
        <v>#VALUE!</v>
      </c>
    </row>
    <row r="1884" spans="1:23">
      <c r="A1884" s="16">
        <f t="shared" si="225"/>
        <v>1884</v>
      </c>
      <c r="B1884" s="15">
        <f t="shared" si="226"/>
        <v>1840</v>
      </c>
      <c r="C1884" s="45" t="s">
        <v>3882</v>
      </c>
      <c r="D1884" s="45" t="s">
        <v>7</v>
      </c>
      <c r="E1884" s="42" t="s">
        <v>3880</v>
      </c>
      <c r="F1884" s="42" t="s">
        <v>3880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3700</v>
      </c>
      <c r="L1884" s="22" t="s">
        <v>4353</v>
      </c>
      <c r="M1884" s="22" t="s">
        <v>4408</v>
      </c>
      <c r="N1884" s="22" t="s">
        <v>2549</v>
      </c>
      <c r="O1884" s="22"/>
      <c r="P1884" s="248" t="s">
        <v>3884</v>
      </c>
      <c r="Q1884" s="192"/>
      <c r="R1884" s="1"/>
      <c r="S1884" s="1" t="str">
        <f t="shared" si="224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27"/>
        <v>#VALUE!</v>
      </c>
    </row>
    <row r="1885" spans="1:23">
      <c r="A1885" s="16">
        <f t="shared" si="225"/>
        <v>1885</v>
      </c>
      <c r="B1885" s="15">
        <f t="shared" si="226"/>
        <v>1841</v>
      </c>
      <c r="C1885" s="45" t="s">
        <v>3883</v>
      </c>
      <c r="D1885" s="45" t="s">
        <v>7</v>
      </c>
      <c r="E1885" s="42" t="s">
        <v>3881</v>
      </c>
      <c r="F1885" s="42" t="s">
        <v>3881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3700</v>
      </c>
      <c r="L1885" s="22" t="s">
        <v>4353</v>
      </c>
      <c r="M1885" s="22" t="s">
        <v>4408</v>
      </c>
      <c r="N1885" s="22" t="s">
        <v>2549</v>
      </c>
      <c r="O1885" s="22"/>
      <c r="P1885" s="248" t="s">
        <v>3885</v>
      </c>
      <c r="Q1885" s="192"/>
      <c r="R1885" s="1"/>
      <c r="S1885" s="1" t="str">
        <f t="shared" si="224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27"/>
        <v>#VALUE!</v>
      </c>
    </row>
    <row r="1886" spans="1:23">
      <c r="A1886" s="16">
        <f t="shared" si="225"/>
        <v>1886</v>
      </c>
      <c r="B1886" s="15">
        <f t="shared" si="226"/>
        <v>1842</v>
      </c>
      <c r="C1886" s="45" t="s">
        <v>3888</v>
      </c>
      <c r="D1886" s="45" t="s">
        <v>7</v>
      </c>
      <c r="E1886" s="23" t="s">
        <v>3890</v>
      </c>
      <c r="F1886" s="23" t="s">
        <v>3890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3700</v>
      </c>
      <c r="L1886" s="22" t="s">
        <v>4353</v>
      </c>
      <c r="M1886" s="22" t="s">
        <v>4408</v>
      </c>
      <c r="N1886" s="22" t="s">
        <v>2549</v>
      </c>
      <c r="O1886" s="22"/>
      <c r="P1886" s="248" t="s">
        <v>3891</v>
      </c>
      <c r="Q1886" s="192"/>
      <c r="R1886" s="1"/>
      <c r="S1886" s="1" t="str">
        <f t="shared" si="224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27"/>
        <v>STD_RIGHT_ARROW TIME</v>
      </c>
    </row>
    <row r="1887" spans="1:23">
      <c r="A1887" s="16">
        <f t="shared" si="225"/>
        <v>1887</v>
      </c>
      <c r="B1887" s="15">
        <f t="shared" si="226"/>
        <v>1843</v>
      </c>
      <c r="C1887" s="45" t="s">
        <v>3889</v>
      </c>
      <c r="D1887" s="45" t="s">
        <v>7</v>
      </c>
      <c r="E1887" s="78" t="s">
        <v>3892</v>
      </c>
      <c r="F1887" s="78" t="s">
        <v>3892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3700</v>
      </c>
      <c r="L1887" s="22" t="s">
        <v>4353</v>
      </c>
      <c r="M1887" s="22" t="s">
        <v>4408</v>
      </c>
      <c r="N1887" s="22" t="s">
        <v>2549</v>
      </c>
      <c r="O1887" s="22"/>
      <c r="P1887" s="248" t="s">
        <v>3893</v>
      </c>
      <c r="Q1887" s="192"/>
      <c r="R1887" s="1"/>
      <c r="S1887" s="1" t="str">
        <f t="shared" si="224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27"/>
        <v>TIME STD_RIGHT_ARROW</v>
      </c>
    </row>
    <row r="1888" spans="1:23">
      <c r="A1888" s="16">
        <f t="shared" si="225"/>
        <v>1888</v>
      </c>
      <c r="B1888" s="15">
        <f t="shared" si="226"/>
        <v>1844</v>
      </c>
      <c r="C1888" s="45" t="s">
        <v>5147</v>
      </c>
      <c r="D1888" s="45" t="s">
        <v>4481</v>
      </c>
      <c r="E1888" s="46" t="s">
        <v>4478</v>
      </c>
      <c r="F1888" s="46" t="s">
        <v>4478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3596</v>
      </c>
      <c r="L1888" s="49" t="s">
        <v>4353</v>
      </c>
      <c r="M1888" s="49" t="s">
        <v>4410</v>
      </c>
      <c r="N1888" s="22" t="s">
        <v>5272</v>
      </c>
      <c r="O1888" s="45" t="s">
        <v>59</v>
      </c>
      <c r="P1888" s="249" t="s">
        <v>4480</v>
      </c>
      <c r="Q1888" s="192"/>
      <c r="R1888" s="1"/>
      <c r="S1888" s="1" t="str">
        <f t="shared" si="224"/>
        <v/>
      </c>
      <c r="T1888" s="1" t="str">
        <f>IF(ISNA(VLOOKUP(P1888,'NEW XEQM.c'!D:D,1,0)),"--",VLOOKUP(P1888,'NEW XEQM.c'!D:G,3,0))</f>
        <v>--</v>
      </c>
      <c r="U1888" s="1" t="s">
        <v>2516</v>
      </c>
      <c r="W1888" t="e">
        <f t="shared" si="227"/>
        <v>#VALUE!</v>
      </c>
    </row>
    <row r="1889" spans="1:23">
      <c r="A1889" s="16">
        <f t="shared" si="225"/>
        <v>1889</v>
      </c>
      <c r="B1889" s="15">
        <f t="shared" si="226"/>
        <v>1845</v>
      </c>
      <c r="C1889" s="45" t="s">
        <v>3583</v>
      </c>
      <c r="D1889" s="45" t="s">
        <v>3025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3596</v>
      </c>
      <c r="L1889" s="22" t="s">
        <v>4353</v>
      </c>
      <c r="M1889" s="22" t="s">
        <v>4410</v>
      </c>
      <c r="N1889" s="22" t="s">
        <v>2549</v>
      </c>
      <c r="O1889" s="45" t="s">
        <v>920</v>
      </c>
      <c r="P1889" s="249" t="s">
        <v>3025</v>
      </c>
      <c r="Q1889" s="192"/>
      <c r="R1889" s="1"/>
      <c r="S1889" s="1" t="str">
        <f t="shared" si="224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7"/>
        <v>#VALUE!</v>
      </c>
    </row>
    <row r="1890" spans="1:23">
      <c r="A1890" s="16">
        <f t="shared" si="225"/>
        <v>1890</v>
      </c>
      <c r="B1890" s="15">
        <f t="shared" si="226"/>
        <v>1846</v>
      </c>
      <c r="C1890" s="45" t="s">
        <v>3583</v>
      </c>
      <c r="D1890" s="45" t="s">
        <v>3026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3596</v>
      </c>
      <c r="L1890" s="22" t="s">
        <v>4353</v>
      </c>
      <c r="M1890" s="22" t="s">
        <v>4410</v>
      </c>
      <c r="N1890" s="22" t="s">
        <v>2549</v>
      </c>
      <c r="O1890" s="45" t="s">
        <v>920</v>
      </c>
      <c r="P1890" s="249" t="s">
        <v>3026</v>
      </c>
      <c r="Q1890" s="192"/>
      <c r="R1890" s="1"/>
      <c r="S1890" s="1" t="str">
        <f t="shared" si="224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7"/>
        <v>#VALUE!</v>
      </c>
    </row>
    <row r="1891" spans="1:23">
      <c r="A1891" s="16">
        <f t="shared" si="225"/>
        <v>1891</v>
      </c>
      <c r="B1891" s="15">
        <f t="shared" si="226"/>
        <v>1847</v>
      </c>
      <c r="C1891" s="45" t="s">
        <v>3583</v>
      </c>
      <c r="D1891" s="45" t="s">
        <v>3027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3596</v>
      </c>
      <c r="L1891" s="22" t="s">
        <v>4353</v>
      </c>
      <c r="M1891" s="22" t="s">
        <v>4410</v>
      </c>
      <c r="N1891" s="22" t="s">
        <v>2549</v>
      </c>
      <c r="O1891" s="45" t="s">
        <v>920</v>
      </c>
      <c r="P1891" s="249" t="s">
        <v>3027</v>
      </c>
      <c r="Q1891" s="192"/>
      <c r="R1891" s="1"/>
      <c r="S1891" s="1" t="str">
        <f t="shared" si="224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7"/>
        <v>#VALUE!</v>
      </c>
    </row>
    <row r="1892" spans="1:23">
      <c r="A1892" s="16">
        <f t="shared" si="225"/>
        <v>1892</v>
      </c>
      <c r="B1892" s="15">
        <f t="shared" si="226"/>
        <v>1848</v>
      </c>
      <c r="C1892" s="45" t="s">
        <v>3518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3700</v>
      </c>
      <c r="L1892" s="49" t="s">
        <v>4353</v>
      </c>
      <c r="M1892" s="22" t="s">
        <v>4408</v>
      </c>
      <c r="N1892" s="22" t="s">
        <v>2549</v>
      </c>
      <c r="O1892" s="45" t="s">
        <v>869</v>
      </c>
      <c r="P1892" s="249" t="s">
        <v>2121</v>
      </c>
      <c r="Q1892" s="192"/>
      <c r="R1892" s="1"/>
      <c r="S1892" s="1" t="str">
        <f t="shared" si="224"/>
        <v/>
      </c>
      <c r="T1892" s="1" t="str">
        <f>IF(ISNA(VLOOKUP(P1892,'NEW XEQM.c'!D:D,1,0)),"--",VLOOKUP(P1892,'NEW XEQM.c'!D:G,3,0))</f>
        <v>COMPLEX</v>
      </c>
      <c r="U1892" s="1" t="s">
        <v>2509</v>
      </c>
      <c r="W1892" t="e">
        <f t="shared" si="227"/>
        <v>#VALUE!</v>
      </c>
    </row>
    <row r="1893" spans="1:23">
      <c r="A1893" s="16">
        <f t="shared" si="225"/>
        <v>1893</v>
      </c>
      <c r="B1893" s="15">
        <f t="shared" si="226"/>
        <v>1849</v>
      </c>
      <c r="C1893" s="45" t="s">
        <v>3529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3700</v>
      </c>
      <c r="L1893" s="49" t="s">
        <v>4353</v>
      </c>
      <c r="M1893" s="22" t="s">
        <v>4408</v>
      </c>
      <c r="N1893" s="22" t="s">
        <v>2549</v>
      </c>
      <c r="O1893" s="45" t="s">
        <v>2142</v>
      </c>
      <c r="P1893" s="249" t="s">
        <v>2242</v>
      </c>
      <c r="Q1893" s="192"/>
      <c r="R1893" s="1"/>
      <c r="S1893" s="1" t="str">
        <f t="shared" si="224"/>
        <v>NOT EQUAL</v>
      </c>
      <c r="T1893" s="1" t="str">
        <f>IF(ISNA(VLOOKUP(P1893,'NEW XEQM.c'!D:D,1,0)),"--",VLOOKUP(P1893,'NEW XEQM.c'!D:G,3,0))</f>
        <v>&gt;POLAR</v>
      </c>
      <c r="U1893" s="1" t="s">
        <v>2509</v>
      </c>
      <c r="W1893" t="str">
        <f t="shared" si="227"/>
        <v/>
      </c>
    </row>
    <row r="1894" spans="1:23">
      <c r="A1894" s="16">
        <f t="shared" si="225"/>
        <v>1894</v>
      </c>
      <c r="B1894" s="15">
        <f t="shared" si="226"/>
        <v>1850</v>
      </c>
      <c r="C1894" s="45" t="s">
        <v>3530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3700</v>
      </c>
      <c r="L1894" s="49" t="s">
        <v>4353</v>
      </c>
      <c r="M1894" s="22" t="s">
        <v>4408</v>
      </c>
      <c r="N1894" s="22" t="s">
        <v>2549</v>
      </c>
      <c r="O1894" s="45" t="s">
        <v>2143</v>
      </c>
      <c r="P1894" s="249" t="s">
        <v>2243</v>
      </c>
      <c r="Q1894" s="192"/>
      <c r="R1894" s="1"/>
      <c r="S1894" s="1" t="str">
        <f t="shared" si="224"/>
        <v>NOT EQUAL</v>
      </c>
      <c r="T1894" s="1" t="str">
        <f>IF(ISNA(VLOOKUP(P1894,'NEW XEQM.c'!D:D,1,0)),"--",VLOOKUP(P1894,'NEW XEQM.c'!D:G,3,0))</f>
        <v>&gt;RECT</v>
      </c>
      <c r="U1894" s="1" t="s">
        <v>2509</v>
      </c>
      <c r="W1894" t="str">
        <f t="shared" si="227"/>
        <v/>
      </c>
    </row>
    <row r="1895" spans="1:23">
      <c r="A1895" s="16">
        <f t="shared" si="225"/>
        <v>1895</v>
      </c>
      <c r="B1895" s="15">
        <f t="shared" si="226"/>
        <v>1851</v>
      </c>
      <c r="C1895" s="45" t="s">
        <v>3531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3596</v>
      </c>
      <c r="L1895" s="49" t="s">
        <v>4353</v>
      </c>
      <c r="M1895" s="22" t="s">
        <v>4408</v>
      </c>
      <c r="N1895" s="22" t="s">
        <v>5274</v>
      </c>
      <c r="O1895" s="45"/>
      <c r="P1895" s="249" t="s">
        <v>2471</v>
      </c>
      <c r="Q1895" s="192"/>
      <c r="R1895" s="1"/>
      <c r="S1895" s="1" t="str">
        <f t="shared" si="224"/>
        <v/>
      </c>
      <c r="T1895" s="1" t="str">
        <f>IF(ISNA(VLOOKUP(P1895,'NEW XEQM.c'!D:D,1,0)),"--",VLOOKUP(P1895,'NEW XEQM.c'!D:G,3,0))</f>
        <v>ERPN</v>
      </c>
      <c r="U1895" s="1" t="s">
        <v>2516</v>
      </c>
      <c r="W1895" t="e">
        <f t="shared" si="227"/>
        <v>#VALUE!</v>
      </c>
    </row>
    <row r="1896" spans="1:23">
      <c r="A1896" s="16">
        <f t="shared" si="225"/>
        <v>1896</v>
      </c>
      <c r="B1896" s="15">
        <f t="shared" si="226"/>
        <v>1852</v>
      </c>
      <c r="C1896" s="45" t="s">
        <v>3531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3596</v>
      </c>
      <c r="L1896" s="49" t="s">
        <v>4353</v>
      </c>
      <c r="M1896" s="22" t="s">
        <v>4408</v>
      </c>
      <c r="N1896" s="22" t="s">
        <v>5274</v>
      </c>
      <c r="O1896" s="45"/>
      <c r="P1896" s="249" t="s">
        <v>2472</v>
      </c>
      <c r="Q1896" s="192"/>
      <c r="R1896" s="1"/>
      <c r="S1896" s="1" t="str">
        <f t="shared" si="224"/>
        <v/>
      </c>
      <c r="T1896" s="1" t="str">
        <f>IF(ISNA(VLOOKUP(P1896,'NEW XEQM.c'!D:D,1,0)),"--",VLOOKUP(P1896,'NEW XEQM.c'!D:G,3,0))</f>
        <v>RPN</v>
      </c>
      <c r="U1896" s="1" t="s">
        <v>2516</v>
      </c>
      <c r="W1896" t="e">
        <f t="shared" si="227"/>
        <v>#VALUE!</v>
      </c>
    </row>
    <row r="1897" spans="1:23">
      <c r="A1897" s="16">
        <f t="shared" si="225"/>
        <v>1897</v>
      </c>
      <c r="B1897" s="15">
        <f t="shared" si="226"/>
        <v>1853</v>
      </c>
      <c r="C1897" s="45" t="s">
        <v>5147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3596</v>
      </c>
      <c r="L1897" s="49" t="s">
        <v>4353</v>
      </c>
      <c r="M1897" s="49" t="s">
        <v>4410</v>
      </c>
      <c r="N1897" s="22" t="s">
        <v>5272</v>
      </c>
      <c r="O1897" s="45" t="s">
        <v>900</v>
      </c>
      <c r="P1897" s="249" t="s">
        <v>2082</v>
      </c>
      <c r="Q1897" s="192"/>
      <c r="R1897" s="1"/>
      <c r="S1897" s="1" t="str">
        <f t="shared" si="224"/>
        <v/>
      </c>
      <c r="T1897" s="1" t="str">
        <f>IF(ISNA(VLOOKUP(P1897,'NEW XEQM.c'!D:D,1,0)),"--",VLOOKUP(P1897,'NEW XEQM.c'!D:G,3,0))</f>
        <v>--</v>
      </c>
      <c r="U1897" s="1" t="s">
        <v>2516</v>
      </c>
      <c r="W1897" t="e">
        <f t="shared" si="227"/>
        <v>#VALUE!</v>
      </c>
    </row>
    <row r="1898" spans="1:23">
      <c r="A1898" s="16">
        <f t="shared" si="225"/>
        <v>1898</v>
      </c>
      <c r="B1898" s="15">
        <f t="shared" si="226"/>
        <v>1854</v>
      </c>
      <c r="C1898" s="45" t="s">
        <v>5147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3596</v>
      </c>
      <c r="L1898" s="49" t="s">
        <v>4353</v>
      </c>
      <c r="M1898" s="49" t="s">
        <v>4410</v>
      </c>
      <c r="N1898" s="22" t="s">
        <v>5272</v>
      </c>
      <c r="O1898" s="45" t="s">
        <v>902</v>
      </c>
      <c r="P1898" s="249" t="s">
        <v>2083</v>
      </c>
      <c r="Q1898" s="192"/>
      <c r="R1898" s="1"/>
      <c r="S1898" s="1" t="str">
        <f t="shared" si="224"/>
        <v/>
      </c>
      <c r="T1898" s="1" t="str">
        <f>IF(ISNA(VLOOKUP(P1898,'NEW XEQM.c'!D:D,1,0)),"--",VLOOKUP(P1898,'NEW XEQM.c'!D:G,3,0))</f>
        <v>HOMEX3</v>
      </c>
      <c r="U1898" s="1" t="s">
        <v>2516</v>
      </c>
      <c r="W1898" t="e">
        <f t="shared" si="227"/>
        <v>#VALUE!</v>
      </c>
    </row>
    <row r="1899" spans="1:23">
      <c r="A1899" s="16">
        <f t="shared" si="225"/>
        <v>1899</v>
      </c>
      <c r="B1899" s="15">
        <f t="shared" si="226"/>
        <v>1855</v>
      </c>
      <c r="C1899" s="45" t="s">
        <v>5147</v>
      </c>
      <c r="D1899" s="45" t="s">
        <v>903</v>
      </c>
      <c r="E1899" s="46" t="s">
        <v>4730</v>
      </c>
      <c r="F1899" s="46" t="s">
        <v>4730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3596</v>
      </c>
      <c r="L1899" s="49" t="s">
        <v>4353</v>
      </c>
      <c r="M1899" s="49" t="s">
        <v>4410</v>
      </c>
      <c r="N1899" s="22" t="s">
        <v>5272</v>
      </c>
      <c r="O1899" s="45" t="s">
        <v>904</v>
      </c>
      <c r="P1899" s="249" t="s">
        <v>2084</v>
      </c>
      <c r="Q1899" s="192"/>
      <c r="R1899" s="1"/>
      <c r="S1899" s="1" t="str">
        <f t="shared" si="224"/>
        <v/>
      </c>
      <c r="T1899" s="1" t="str">
        <f>IF(ISNA(VLOOKUP(P1899,'NEW XEQM.c'!D:D,1,0)),"--",VLOOKUP(P1899,'NEW XEQM.c'!D:G,3,0))</f>
        <v>SH4S</v>
      </c>
      <c r="U1899" s="1" t="s">
        <v>2516</v>
      </c>
      <c r="W1899" t="e">
        <f t="shared" si="227"/>
        <v>#VALUE!</v>
      </c>
    </row>
    <row r="1900" spans="1:23">
      <c r="A1900" s="16">
        <f t="shared" si="225"/>
        <v>1900</v>
      </c>
      <c r="B1900" s="15">
        <f t="shared" si="226"/>
        <v>1856</v>
      </c>
      <c r="C1900" s="45" t="s">
        <v>5147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3596</v>
      </c>
      <c r="L1900" s="49" t="s">
        <v>4353</v>
      </c>
      <c r="M1900" s="49" t="s">
        <v>4410</v>
      </c>
      <c r="N1900" s="22" t="s">
        <v>5272</v>
      </c>
      <c r="O1900" s="45" t="s">
        <v>59</v>
      </c>
      <c r="P1900" s="249" t="s">
        <v>2099</v>
      </c>
      <c r="Q1900" s="192"/>
      <c r="R1900" s="1"/>
      <c r="S1900" s="1" t="str">
        <f t="shared" si="224"/>
        <v/>
      </c>
      <c r="T1900" s="1" t="str">
        <f>IF(ISNA(VLOOKUP(P1900,'NEW XEQM.c'!D:D,1,0)),"--",VLOOKUP(P1900,'NEW XEQM.c'!D:G,3,0))</f>
        <v>CPXRES</v>
      </c>
      <c r="U1900" s="1" t="s">
        <v>2516</v>
      </c>
      <c r="W1900" t="e">
        <f t="shared" si="227"/>
        <v>#VALUE!</v>
      </c>
    </row>
    <row r="1901" spans="1:23">
      <c r="A1901" s="16">
        <f t="shared" si="225"/>
        <v>1901</v>
      </c>
      <c r="B1901" s="15">
        <f t="shared" si="226"/>
        <v>1857</v>
      </c>
      <c r="C1901" s="45" t="s">
        <v>5147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3596</v>
      </c>
      <c r="L1901" s="49" t="s">
        <v>4353</v>
      </c>
      <c r="M1901" s="49" t="s">
        <v>4410</v>
      </c>
      <c r="N1901" s="22" t="s">
        <v>5272</v>
      </c>
      <c r="O1901" s="45" t="s">
        <v>59</v>
      </c>
      <c r="P1901" s="249" t="s">
        <v>2100</v>
      </c>
      <c r="Q1901" s="192"/>
      <c r="R1901" s="1"/>
      <c r="S1901" s="1" t="str">
        <f t="shared" si="224"/>
        <v/>
      </c>
      <c r="T1901" s="1" t="str">
        <f>IF(ISNA(VLOOKUP(P1901,'NEW XEQM.c'!D:D,1,0)),"--",VLOOKUP(P1901,'NEW XEQM.c'!D:G,3,0))</f>
        <v>--</v>
      </c>
      <c r="U1901" s="1" t="s">
        <v>2516</v>
      </c>
      <c r="W1901" t="e">
        <f t="shared" si="227"/>
        <v>#VALUE!</v>
      </c>
    </row>
    <row r="1902" spans="1:23">
      <c r="A1902" s="16">
        <f t="shared" si="225"/>
        <v>1902</v>
      </c>
      <c r="B1902" s="15">
        <f t="shared" si="226"/>
        <v>1858</v>
      </c>
      <c r="C1902" s="45" t="s">
        <v>5147</v>
      </c>
      <c r="D1902" s="45" t="s">
        <v>3822</v>
      </c>
      <c r="E1902" s="7" t="s">
        <v>3595</v>
      </c>
      <c r="F1902" s="7" t="s">
        <v>3595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3596</v>
      </c>
      <c r="L1902" s="133" t="s">
        <v>4353</v>
      </c>
      <c r="M1902" s="49" t="s">
        <v>4410</v>
      </c>
      <c r="N1902" s="22" t="s">
        <v>5272</v>
      </c>
      <c r="O1902" s="59" t="s">
        <v>3597</v>
      </c>
      <c r="P1902" s="248" t="s">
        <v>3598</v>
      </c>
      <c r="Q1902" s="192"/>
      <c r="R1902" s="1"/>
      <c r="S1902" s="1" t="str">
        <f t="shared" si="224"/>
        <v/>
      </c>
      <c r="T1902" s="1" t="str">
        <f>IF(ISNA(VLOOKUP(P1902,'NEW XEQM.c'!D:D,1,0)),"--",VLOOKUP(P1902,'NEW XEQM.c'!D:G,3,0))</f>
        <v>--</v>
      </c>
      <c r="U1902" s="1" t="s">
        <v>2516</v>
      </c>
      <c r="W1902" t="e">
        <f t="shared" si="227"/>
        <v>#VALUE!</v>
      </c>
    </row>
    <row r="1903" spans="1:23">
      <c r="A1903" s="16">
        <f t="shared" si="225"/>
        <v>1903</v>
      </c>
      <c r="B1903" s="15">
        <f t="shared" si="226"/>
        <v>1859</v>
      </c>
      <c r="C1903" s="45" t="s">
        <v>5147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3596</v>
      </c>
      <c r="L1903" s="49" t="s">
        <v>4353</v>
      </c>
      <c r="M1903" s="49" t="s">
        <v>4410</v>
      </c>
      <c r="N1903" s="22" t="s">
        <v>5272</v>
      </c>
      <c r="O1903" s="45" t="s">
        <v>900</v>
      </c>
      <c r="P1903" s="249" t="s">
        <v>2104</v>
      </c>
      <c r="Q1903" s="192"/>
      <c r="R1903" s="1"/>
      <c r="S1903" s="1" t="str">
        <f t="shared" ref="S1903:S1966" si="228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2516</v>
      </c>
      <c r="W1903" t="e">
        <f t="shared" si="227"/>
        <v>#VALUE!</v>
      </c>
    </row>
    <row r="1904" spans="1:23">
      <c r="A1904" s="16">
        <f t="shared" si="225"/>
        <v>1904</v>
      </c>
      <c r="B1904" s="15">
        <f t="shared" si="226"/>
        <v>1860</v>
      </c>
      <c r="C1904" s="45" t="s">
        <v>3582</v>
      </c>
      <c r="D1904" s="45" t="s">
        <v>7</v>
      </c>
      <c r="E1904" s="42" t="s">
        <v>4934</v>
      </c>
      <c r="F1904" s="42" t="s">
        <v>4934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3596</v>
      </c>
      <c r="L1904" s="22" t="s">
        <v>4353</v>
      </c>
      <c r="M1904" s="22" t="s">
        <v>4410</v>
      </c>
      <c r="N1904" s="22" t="s">
        <v>2549</v>
      </c>
      <c r="O1904" s="22"/>
      <c r="P1904" s="248" t="s">
        <v>4935</v>
      </c>
      <c r="Q1904" s="192"/>
      <c r="R1904" s="1"/>
      <c r="S1904" s="1" t="str">
        <f t="shared" si="228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27"/>
        <v>#VALUE!</v>
      </c>
    </row>
    <row r="1905" spans="1:23">
      <c r="A1905" s="16">
        <f t="shared" si="225"/>
        <v>1905</v>
      </c>
      <c r="B1905" s="15">
        <f t="shared" si="226"/>
        <v>1861</v>
      </c>
      <c r="C1905" s="54" t="s">
        <v>3582</v>
      </c>
      <c r="D1905" s="54" t="s">
        <v>7</v>
      </c>
      <c r="E1905" s="72" t="str">
        <f t="shared" ref="E1905" si="229">CHAR(34)&amp;IF(B1905&lt;10,"000",IF(B1905&lt;100,"00",IF(B1905&lt;1000,"0","")))&amp;$B1905&amp;CHAR(34)</f>
        <v>"1861"</v>
      </c>
      <c r="F1905" s="55" t="str">
        <f t="shared" ref="F1905" si="230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3596</v>
      </c>
      <c r="L1905" s="11" t="s">
        <v>4353</v>
      </c>
      <c r="M1905" s="11" t="s">
        <v>4410</v>
      </c>
      <c r="N1905" s="22"/>
      <c r="O1905" s="11"/>
      <c r="P1905" s="248" t="str">
        <f t="shared" ref="P1905" si="231">"MNU_"&amp;IF(B1905&lt;10,"000",IF(B1905&lt;100,"00",IF(B1905&lt;1000,"0","")))&amp;$B1905</f>
        <v>MNU_1861</v>
      </c>
      <c r="Q1905" s="192"/>
      <c r="R1905" s="1"/>
      <c r="S1905" s="1" t="str">
        <f t="shared" ref="S1905" si="232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27"/>
        <v>#VALUE!</v>
      </c>
    </row>
    <row r="1906" spans="1:23" s="74" customFormat="1">
      <c r="A1906" s="16">
        <f t="shared" si="225"/>
        <v>1906</v>
      </c>
      <c r="B1906" s="15">
        <f t="shared" si="226"/>
        <v>1862</v>
      </c>
      <c r="C1906" s="45" t="s">
        <v>4779</v>
      </c>
      <c r="D1906" s="45" t="s">
        <v>7</v>
      </c>
      <c r="E1906" s="39" t="s">
        <v>4781</v>
      </c>
      <c r="F1906" s="39" t="s">
        <v>4781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3700</v>
      </c>
      <c r="L1906" s="159" t="s">
        <v>4353</v>
      </c>
      <c r="M1906" s="22" t="s">
        <v>4408</v>
      </c>
      <c r="N1906" s="22" t="s">
        <v>2549</v>
      </c>
      <c r="O1906" s="159"/>
      <c r="P1906" s="251" t="s">
        <v>4784</v>
      </c>
      <c r="Q1906" s="192"/>
      <c r="R1906" s="1"/>
      <c r="S1906" s="1" t="str">
        <f t="shared" si="228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27"/>
        <v>DT STD_RIGHT_ARROW J</v>
      </c>
    </row>
    <row r="1907" spans="1:23">
      <c r="A1907" s="16">
        <f t="shared" si="225"/>
        <v>1907</v>
      </c>
      <c r="B1907" s="15">
        <f t="shared" si="226"/>
        <v>1863</v>
      </c>
      <c r="C1907" s="45" t="s">
        <v>4780</v>
      </c>
      <c r="D1907" s="45" t="s">
        <v>7</v>
      </c>
      <c r="E1907" s="23" t="s">
        <v>4782</v>
      </c>
      <c r="F1907" s="23" t="s">
        <v>4782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3700</v>
      </c>
      <c r="L1907" s="22" t="s">
        <v>4353</v>
      </c>
      <c r="M1907" s="22" t="s">
        <v>4408</v>
      </c>
      <c r="N1907" s="22" t="s">
        <v>2549</v>
      </c>
      <c r="O1907" s="22"/>
      <c r="P1907" s="248" t="s">
        <v>4783</v>
      </c>
      <c r="Q1907" s="192"/>
      <c r="R1907" s="1"/>
      <c r="S1907" s="1" t="str">
        <f t="shared" si="228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27"/>
        <v>J STD_RIGHT_ARROW DT</v>
      </c>
    </row>
    <row r="1908" spans="1:23">
      <c r="A1908" s="16">
        <f t="shared" si="225"/>
        <v>1908</v>
      </c>
      <c r="B1908" s="15">
        <f t="shared" si="226"/>
        <v>1864</v>
      </c>
      <c r="C1908" s="45" t="s">
        <v>4732</v>
      </c>
      <c r="D1908" s="45" t="s">
        <v>7</v>
      </c>
      <c r="E1908" s="46" t="s">
        <v>4751</v>
      </c>
      <c r="F1908" s="46" t="s">
        <v>4751</v>
      </c>
      <c r="G1908" s="47">
        <v>0</v>
      </c>
      <c r="H1908" s="47" t="s">
        <v>3755</v>
      </c>
      <c r="I1908" s="197" t="s">
        <v>1</v>
      </c>
      <c r="J1908" s="46" t="s">
        <v>1334</v>
      </c>
      <c r="K1908" s="48" t="s">
        <v>3596</v>
      </c>
      <c r="L1908" s="49" t="s">
        <v>4353</v>
      </c>
      <c r="M1908" s="49" t="s">
        <v>4410</v>
      </c>
      <c r="N1908" s="22" t="s">
        <v>2549</v>
      </c>
      <c r="O1908" s="45" t="s">
        <v>915</v>
      </c>
      <c r="P1908" s="249" t="s">
        <v>4733</v>
      </c>
      <c r="Q1908" s="192"/>
      <c r="R1908" s="1"/>
      <c r="S1908" s="1" t="str">
        <f t="shared" si="228"/>
        <v/>
      </c>
      <c r="T1908" s="1" t="str">
        <f>IF(ISNA(VLOOKUP(P1908,'NEW XEQM.c'!D:D,1,0)),"--",VLOOKUP(P1908,'NEW XEQM.c'!D:G,3,0))</f>
        <v>--</v>
      </c>
      <c r="U1908" s="1" t="s">
        <v>2517</v>
      </c>
      <c r="W1908" t="e">
        <f t="shared" si="227"/>
        <v>#VALUE!</v>
      </c>
    </row>
    <row r="1909" spans="1:23">
      <c r="A1909" s="16">
        <f t="shared" si="225"/>
        <v>1909</v>
      </c>
      <c r="B1909" s="15">
        <f t="shared" si="226"/>
        <v>1865</v>
      </c>
      <c r="C1909" s="45" t="s">
        <v>5147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3596</v>
      </c>
      <c r="L1909" s="49" t="s">
        <v>4353</v>
      </c>
      <c r="M1909" s="49" t="s">
        <v>4410</v>
      </c>
      <c r="N1909" s="22" t="s">
        <v>5272</v>
      </c>
      <c r="O1909" s="49"/>
      <c r="P1909" s="249" t="s">
        <v>2401</v>
      </c>
      <c r="Q1909" s="192"/>
      <c r="R1909" s="1"/>
      <c r="S1909" s="1" t="str">
        <f t="shared" si="228"/>
        <v/>
      </c>
      <c r="T1909" s="1" t="str">
        <f>IF(ISNA(VLOOKUP(P1909,'NEW XEQM.c'!D:D,1,0)),"--",VLOOKUP(P1909,'NEW XEQM.c'!D:G,3,0))</f>
        <v>LARGELI</v>
      </c>
      <c r="U1909" s="1" t="s">
        <v>2516</v>
      </c>
      <c r="W1909" t="e">
        <f t="shared" si="227"/>
        <v>#VALUE!</v>
      </c>
    </row>
    <row r="1910" spans="1:23">
      <c r="A1910" s="16">
        <f t="shared" si="225"/>
        <v>1910</v>
      </c>
      <c r="B1910" s="15">
        <f t="shared" si="226"/>
        <v>1866</v>
      </c>
      <c r="C1910" s="45" t="s">
        <v>3533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4992</v>
      </c>
      <c r="I1910" s="92" t="s">
        <v>3</v>
      </c>
      <c r="J1910" s="23" t="s">
        <v>1333</v>
      </c>
      <c r="K1910" s="24" t="s">
        <v>3700</v>
      </c>
      <c r="L1910" s="22" t="s">
        <v>4353</v>
      </c>
      <c r="M1910" s="22" t="s">
        <v>4409</v>
      </c>
      <c r="N1910" s="22" t="s">
        <v>2549</v>
      </c>
      <c r="O1910" s="45" t="s">
        <v>908</v>
      </c>
      <c r="P1910" s="249" t="s">
        <v>2086</v>
      </c>
      <c r="Q1910" s="192"/>
      <c r="R1910" s="1"/>
      <c r="S1910" s="1" t="str">
        <f t="shared" si="228"/>
        <v/>
      </c>
      <c r="T1910" s="1" t="str">
        <f>IF(ISNA(VLOOKUP(P1910,'NEW XEQM.c'!D:D,1,0)),"--",VLOOKUP(P1910,'NEW XEQM.c'!D:G,3,0))</f>
        <v>SIG</v>
      </c>
      <c r="U1910" s="1" t="s">
        <v>2517</v>
      </c>
      <c r="W1910" t="e">
        <f t="shared" si="227"/>
        <v>#VALUE!</v>
      </c>
    </row>
    <row r="1911" spans="1:23">
      <c r="A1911" s="16">
        <f t="shared" si="225"/>
        <v>1911</v>
      </c>
      <c r="B1911" s="15">
        <f t="shared" si="226"/>
        <v>1867</v>
      </c>
      <c r="C1911" s="45" t="s">
        <v>3534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4992</v>
      </c>
      <c r="I1911" s="92" t="s">
        <v>3</v>
      </c>
      <c r="J1911" s="23" t="s">
        <v>1333</v>
      </c>
      <c r="K1911" s="24" t="s">
        <v>3700</v>
      </c>
      <c r="L1911" s="22" t="s">
        <v>4353</v>
      </c>
      <c r="M1911" s="22" t="s">
        <v>4409</v>
      </c>
      <c r="N1911" s="22" t="s">
        <v>2549</v>
      </c>
      <c r="O1911" s="45" t="s">
        <v>915</v>
      </c>
      <c r="P1911" s="249" t="s">
        <v>2097</v>
      </c>
      <c r="Q1911" s="192"/>
      <c r="R1911" s="1"/>
      <c r="S1911" s="1" t="str">
        <f t="shared" si="228"/>
        <v/>
      </c>
      <c r="T1911" s="1" t="str">
        <f>IF(ISNA(VLOOKUP(P1911,'NEW XEQM.c'!D:D,1,0)),"--",VLOOKUP(P1911,'NEW XEQM.c'!D:G,3,0))</f>
        <v>UNIT</v>
      </c>
      <c r="U1911" s="1" t="s">
        <v>2517</v>
      </c>
      <c r="W1911" t="e">
        <f t="shared" si="227"/>
        <v>#VALUE!</v>
      </c>
    </row>
    <row r="1912" spans="1:23">
      <c r="A1912" s="16">
        <f t="shared" si="225"/>
        <v>1912</v>
      </c>
      <c r="B1912" s="15">
        <f t="shared" si="226"/>
        <v>1868</v>
      </c>
      <c r="C1912" s="45" t="s">
        <v>3535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3700</v>
      </c>
      <c r="L1912" s="49" t="s">
        <v>4353</v>
      </c>
      <c r="M1912" s="22" t="s">
        <v>4408</v>
      </c>
      <c r="N1912" s="22" t="s">
        <v>2549</v>
      </c>
      <c r="O1912" s="45"/>
      <c r="P1912" s="249" t="s">
        <v>2463</v>
      </c>
      <c r="Q1912" s="192"/>
      <c r="R1912" s="1"/>
      <c r="S1912" s="1" t="str">
        <f t="shared" si="228"/>
        <v/>
      </c>
      <c r="T1912" s="1" t="str">
        <f>IF(ISNA(VLOOKUP(P1912,'NEW XEQM.c'!D:D,1,0)),"--",VLOOKUP(P1912,'NEW XEQM.c'!D:G,3,0))</f>
        <v>ROUND</v>
      </c>
      <c r="U1912" s="1" t="s">
        <v>2517</v>
      </c>
      <c r="W1912" t="e">
        <f t="shared" si="227"/>
        <v>#VALUE!</v>
      </c>
    </row>
    <row r="1913" spans="1:23">
      <c r="A1913" s="16">
        <f t="shared" si="225"/>
        <v>1913</v>
      </c>
      <c r="B1913" s="15">
        <f t="shared" si="226"/>
        <v>1869</v>
      </c>
      <c r="C1913" s="45" t="s">
        <v>3536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3700</v>
      </c>
      <c r="L1913" s="49" t="s">
        <v>4353</v>
      </c>
      <c r="M1913" s="22" t="s">
        <v>4408</v>
      </c>
      <c r="N1913" s="22" t="s">
        <v>2549</v>
      </c>
      <c r="O1913" s="49"/>
      <c r="P1913" s="249" t="s">
        <v>2462</v>
      </c>
      <c r="Q1913" s="192"/>
      <c r="R1913" s="1"/>
      <c r="S1913" s="1" t="str">
        <f t="shared" si="228"/>
        <v/>
      </c>
      <c r="T1913" s="1" t="str">
        <f>IF(ISNA(VLOOKUP(P1913,'NEW XEQM.c'!D:D,1,0)),"--",VLOOKUP(P1913,'NEW XEQM.c'!D:G,3,0))</f>
        <v>ROUNDI</v>
      </c>
      <c r="U1913" s="1" t="s">
        <v>2517</v>
      </c>
      <c r="W1913" t="e">
        <f t="shared" si="227"/>
        <v>#VALUE!</v>
      </c>
    </row>
    <row r="1914" spans="1:23">
      <c r="A1914" s="16">
        <f t="shared" si="225"/>
        <v>1914</v>
      </c>
      <c r="B1914" s="15">
        <f t="shared" si="226"/>
        <v>1870</v>
      </c>
      <c r="C1914" s="45" t="s">
        <v>3540</v>
      </c>
      <c r="D1914" s="45" t="s">
        <v>7</v>
      </c>
      <c r="E1914" s="46" t="s">
        <v>2523</v>
      </c>
      <c r="F1914" s="46" t="s">
        <v>2523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3596</v>
      </c>
      <c r="L1914" s="49" t="s">
        <v>4353</v>
      </c>
      <c r="M1914" s="49" t="s">
        <v>4410</v>
      </c>
      <c r="N1914" s="22" t="s">
        <v>2549</v>
      </c>
      <c r="O1914" s="45"/>
      <c r="P1914" s="249" t="s">
        <v>2524</v>
      </c>
      <c r="Q1914" s="192"/>
      <c r="R1914" s="1"/>
      <c r="S1914" s="1" t="str">
        <f t="shared" si="228"/>
        <v/>
      </c>
      <c r="T1914" s="1" t="str">
        <f>IF(ISNA(VLOOKUP(P1914,'NEW XEQM.c'!D:D,1,0)),"--",VLOOKUP(P1914,'NEW XEQM.c'!D:G,3,0))</f>
        <v>--</v>
      </c>
      <c r="U1914" s="1" t="s">
        <v>2555</v>
      </c>
      <c r="W1914" t="e">
        <f t="shared" si="227"/>
        <v>#VALUE!</v>
      </c>
    </row>
    <row r="1915" spans="1:23">
      <c r="A1915" s="16">
        <f t="shared" si="225"/>
        <v>1915</v>
      </c>
      <c r="B1915" s="15">
        <f t="shared" si="226"/>
        <v>1871</v>
      </c>
      <c r="C1915" s="45" t="s">
        <v>3542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3700</v>
      </c>
      <c r="L1915" s="49" t="s">
        <v>4353</v>
      </c>
      <c r="M1915" s="49" t="s">
        <v>4410</v>
      </c>
      <c r="N1915" s="22" t="s">
        <v>2549</v>
      </c>
      <c r="O1915" s="45" t="s">
        <v>3028</v>
      </c>
      <c r="P1915" s="249" t="s">
        <v>2244</v>
      </c>
      <c r="Q1915" s="192"/>
      <c r="R1915" s="1"/>
      <c r="S1915" s="1" t="str">
        <f t="shared" si="228"/>
        <v/>
      </c>
      <c r="T1915" s="1" t="str">
        <f>IF(ISNA(VLOOKUP(P1915,'NEW XEQM.c'!D:D,1,0)),"--",VLOOKUP(P1915,'NEW XEQM.c'!D:G,3,0))</f>
        <v>--</v>
      </c>
      <c r="U1915" s="1" t="s">
        <v>2542</v>
      </c>
      <c r="W1915" t="str">
        <f t="shared" si="227"/>
        <v/>
      </c>
    </row>
    <row r="1916" spans="1:23">
      <c r="A1916" s="16">
        <f t="shared" si="225"/>
        <v>1916</v>
      </c>
      <c r="B1916" s="15">
        <f t="shared" si="226"/>
        <v>1872</v>
      </c>
      <c r="C1916" s="45" t="s">
        <v>3543</v>
      </c>
      <c r="D1916" s="45" t="s">
        <v>424</v>
      </c>
      <c r="E1916" s="124" t="s">
        <v>425</v>
      </c>
      <c r="F1916" s="124" t="s">
        <v>1285</v>
      </c>
      <c r="G1916" s="47" t="s">
        <v>3826</v>
      </c>
      <c r="H1916" s="47" t="s">
        <v>4979</v>
      </c>
      <c r="I1916" s="131" t="s">
        <v>3</v>
      </c>
      <c r="J1916" s="85" t="s">
        <v>1333</v>
      </c>
      <c r="K1916" s="48" t="s">
        <v>3700</v>
      </c>
      <c r="L1916" s="49" t="s">
        <v>4353</v>
      </c>
      <c r="M1916" s="49" t="s">
        <v>4409</v>
      </c>
      <c r="N1916" s="22" t="s">
        <v>2549</v>
      </c>
      <c r="O1916" s="45"/>
      <c r="P1916" s="249" t="s">
        <v>2527</v>
      </c>
      <c r="Q1916" s="192"/>
      <c r="R1916" s="1"/>
      <c r="S1916" s="1" t="str">
        <f t="shared" si="228"/>
        <v>NOT EQUAL</v>
      </c>
      <c r="T1916" s="1" t="str">
        <f>IF(ISNA(VLOOKUP(P1916,'NEW XEQM.c'!D:D,1,0)),"--",VLOOKUP(P1916,'NEW XEQM.c'!D:G,3,0))</f>
        <v>--</v>
      </c>
      <c r="U1916" s="1" t="s">
        <v>2542</v>
      </c>
      <c r="W1916" t="str">
        <f t="shared" si="227"/>
        <v>STD_RIGHT_ARROW INT</v>
      </c>
    </row>
    <row r="1917" spans="1:23">
      <c r="A1917" s="16">
        <f t="shared" ref="A1917:A1980" si="233">IF(B1917=INT(B1917),ROW(),"")</f>
        <v>1917</v>
      </c>
      <c r="B1917" s="15">
        <f t="shared" si="226"/>
        <v>1873</v>
      </c>
      <c r="C1917" s="45" t="s">
        <v>4034</v>
      </c>
      <c r="D1917" s="45" t="s">
        <v>7</v>
      </c>
      <c r="E1917" s="46" t="s">
        <v>4035</v>
      </c>
      <c r="F1917" s="46" t="s">
        <v>4035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3700</v>
      </c>
      <c r="L1917" s="58" t="s">
        <v>4353</v>
      </c>
      <c r="M1917" s="49" t="s">
        <v>4410</v>
      </c>
      <c r="N1917" s="22" t="s">
        <v>2549</v>
      </c>
      <c r="O1917" s="45"/>
      <c r="P1917" s="249" t="s">
        <v>4036</v>
      </c>
      <c r="Q1917" s="192"/>
      <c r="R1917" s="1"/>
      <c r="S1917" s="1" t="str">
        <f t="shared" si="228"/>
        <v/>
      </c>
      <c r="T1917" s="1" t="str">
        <f>IF(ISNA(VLOOKUP(P1917,'NEW XEQM.c'!D:D,1,0)),"--",VLOOKUP(P1917,'NEW XEQM.c'!D:G,3,0))</f>
        <v>--</v>
      </c>
      <c r="U1917" s="1" t="s">
        <v>2504</v>
      </c>
      <c r="W1917" t="e">
        <f t="shared" si="227"/>
        <v>#VALUE!</v>
      </c>
    </row>
    <row r="1918" spans="1:23">
      <c r="A1918" s="16">
        <f t="shared" si="233"/>
        <v>1918</v>
      </c>
      <c r="B1918" s="15">
        <f t="shared" si="226"/>
        <v>1874</v>
      </c>
      <c r="C1918" s="45" t="s">
        <v>3544</v>
      </c>
      <c r="D1918" s="45" t="s">
        <v>7</v>
      </c>
      <c r="E1918" s="124" t="s">
        <v>2622</v>
      </c>
      <c r="F1918" s="46" t="s">
        <v>2622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3596</v>
      </c>
      <c r="L1918" s="49" t="s">
        <v>4353</v>
      </c>
      <c r="M1918" s="49" t="s">
        <v>4410</v>
      </c>
      <c r="N1918" s="22" t="s">
        <v>2549</v>
      </c>
      <c r="O1918" s="45" t="s">
        <v>2603</v>
      </c>
      <c r="P1918" s="249" t="s">
        <v>2623</v>
      </c>
      <c r="Q1918" s="192"/>
      <c r="R1918" s="1"/>
      <c r="S1918" s="1" t="str">
        <f t="shared" si="228"/>
        <v/>
      </c>
      <c r="T1918" s="1" t="str">
        <f>IF(ISNA(VLOOKUP(P1918,'NEW XEQM.c'!D:D,1,0)),"--",VLOOKUP(P1918,'NEW XEQM.c'!D:G,3,0))</f>
        <v>--</v>
      </c>
      <c r="U1918" s="1" t="s">
        <v>2516</v>
      </c>
      <c r="W1918" t="e">
        <f t="shared" si="227"/>
        <v>#VALUE!</v>
      </c>
    </row>
    <row r="1919" spans="1:23">
      <c r="A1919" s="16">
        <f t="shared" si="233"/>
        <v>1919</v>
      </c>
      <c r="B1919" s="15">
        <f t="shared" si="226"/>
        <v>1875</v>
      </c>
      <c r="C1919" s="45" t="s">
        <v>3545</v>
      </c>
      <c r="D1919" s="45" t="s">
        <v>7</v>
      </c>
      <c r="E1919" s="124" t="s">
        <v>2624</v>
      </c>
      <c r="F1919" s="46" t="s">
        <v>2624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3596</v>
      </c>
      <c r="L1919" s="49" t="s">
        <v>4353</v>
      </c>
      <c r="M1919" s="49" t="s">
        <v>4410</v>
      </c>
      <c r="N1919" s="22" t="s">
        <v>2549</v>
      </c>
      <c r="O1919" s="45" t="s">
        <v>2603</v>
      </c>
      <c r="P1919" s="249" t="s">
        <v>2625</v>
      </c>
      <c r="Q1919" s="192"/>
      <c r="R1919" s="1"/>
      <c r="S1919" s="1" t="str">
        <f t="shared" si="228"/>
        <v/>
      </c>
      <c r="T1919" s="1" t="str">
        <f>IF(ISNA(VLOOKUP(P1919,'NEW XEQM.c'!D:D,1,0)),"--",VLOOKUP(P1919,'NEW XEQM.c'!D:G,3,0))</f>
        <v>--</v>
      </c>
      <c r="U1919" s="1" t="s">
        <v>2516</v>
      </c>
      <c r="W1919" t="e">
        <f t="shared" si="227"/>
        <v>#VALUE!</v>
      </c>
    </row>
    <row r="1920" spans="1:23">
      <c r="A1920" s="16">
        <f t="shared" si="233"/>
        <v>1920</v>
      </c>
      <c r="B1920" s="15">
        <f t="shared" si="226"/>
        <v>1876</v>
      </c>
      <c r="C1920" s="45" t="s">
        <v>5147</v>
      </c>
      <c r="D1920" s="45" t="s">
        <v>3853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3596</v>
      </c>
      <c r="L1920" s="49" t="s">
        <v>4353</v>
      </c>
      <c r="M1920" s="49" t="s">
        <v>4408</v>
      </c>
      <c r="N1920" s="22" t="s">
        <v>5273</v>
      </c>
      <c r="O1920" s="45" t="s">
        <v>3855</v>
      </c>
      <c r="P1920" s="249" t="s">
        <v>3856</v>
      </c>
      <c r="Q1920" s="192"/>
      <c r="R1920" s="1"/>
      <c r="S1920" s="1" t="str">
        <f t="shared" si="228"/>
        <v/>
      </c>
      <c r="T1920" s="1" t="str">
        <f>IF(ISNA(VLOOKUP(P1920,'NEW XEQM.c'!D:D,1,0)),"--",VLOOKUP(P1920,'NEW XEQM.c'!D:G,3,0))</f>
        <v>--</v>
      </c>
      <c r="U1920" s="1" t="s">
        <v>2516</v>
      </c>
      <c r="W1920" t="e">
        <f t="shared" si="227"/>
        <v>#VALUE!</v>
      </c>
    </row>
    <row r="1921" spans="1:23">
      <c r="A1921" s="16">
        <f t="shared" si="233"/>
        <v>1921</v>
      </c>
      <c r="B1921" s="15">
        <f t="shared" si="226"/>
        <v>1877</v>
      </c>
      <c r="C1921" s="45" t="s">
        <v>5147</v>
      </c>
      <c r="D1921" s="45" t="s">
        <v>3854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3596</v>
      </c>
      <c r="L1921" s="49" t="s">
        <v>4353</v>
      </c>
      <c r="M1921" s="49" t="s">
        <v>4408</v>
      </c>
      <c r="N1921" s="22" t="s">
        <v>5273</v>
      </c>
      <c r="O1921" s="45" t="s">
        <v>3855</v>
      </c>
      <c r="P1921" s="249" t="s">
        <v>3857</v>
      </c>
      <c r="Q1921" s="192"/>
      <c r="R1921" s="1"/>
      <c r="S1921" s="1" t="str">
        <f t="shared" si="228"/>
        <v/>
      </c>
      <c r="T1921" s="1" t="str">
        <f>IF(ISNA(VLOOKUP(P1921,'NEW XEQM.c'!D:D,1,0)),"--",VLOOKUP(P1921,'NEW XEQM.c'!D:G,3,0))</f>
        <v>--</v>
      </c>
      <c r="U1921" s="1" t="s">
        <v>2516</v>
      </c>
      <c r="W1921" t="e">
        <f t="shared" si="227"/>
        <v>#VALUE!</v>
      </c>
    </row>
    <row r="1922" spans="1:23">
      <c r="A1922" s="16">
        <f t="shared" si="233"/>
        <v>1922</v>
      </c>
      <c r="B1922" s="15">
        <f t="shared" si="226"/>
        <v>1878</v>
      </c>
      <c r="C1922" s="45" t="s">
        <v>3582</v>
      </c>
      <c r="D1922" s="45" t="s">
        <v>7</v>
      </c>
      <c r="E1922" s="46" t="s">
        <v>499</v>
      </c>
      <c r="F1922" s="48" t="s">
        <v>3599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3596</v>
      </c>
      <c r="L1922" s="49" t="s">
        <v>4353</v>
      </c>
      <c r="M1922" s="49" t="s">
        <v>4408</v>
      </c>
      <c r="N1922" s="22" t="s">
        <v>2549</v>
      </c>
      <c r="O1922" s="49" t="s">
        <v>3597</v>
      </c>
      <c r="P1922" s="249" t="s">
        <v>3600</v>
      </c>
      <c r="Q1922" s="192"/>
      <c r="R1922" s="1"/>
      <c r="S1922" s="1" t="str">
        <f t="shared" si="228"/>
        <v>NOT EQUAL</v>
      </c>
      <c r="T1922" s="1" t="str">
        <f>IF(ISNA(VLOOKUP(P1922,'NEW XEQM.c'!D:D,1,0)),"--",VLOOKUP(P1922,'NEW XEQM.c'!D:G,3,0))</f>
        <v>CASEUP</v>
      </c>
      <c r="U1922" s="1" t="s">
        <v>2516</v>
      </c>
      <c r="W1922" t="e">
        <f t="shared" si="227"/>
        <v>#VALUE!</v>
      </c>
    </row>
    <row r="1923" spans="1:23">
      <c r="A1923" s="16">
        <f t="shared" si="233"/>
        <v>1923</v>
      </c>
      <c r="B1923" s="15">
        <f t="shared" si="226"/>
        <v>1879</v>
      </c>
      <c r="C1923" s="45" t="s">
        <v>3582</v>
      </c>
      <c r="D1923" s="45" t="s">
        <v>7</v>
      </c>
      <c r="E1923" s="46" t="s">
        <v>499</v>
      </c>
      <c r="F1923" s="46" t="s">
        <v>3602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3596</v>
      </c>
      <c r="L1923" s="49" t="s">
        <v>4353</v>
      </c>
      <c r="M1923" s="49" t="s">
        <v>4408</v>
      </c>
      <c r="N1923" s="22" t="s">
        <v>2549</v>
      </c>
      <c r="O1923" s="45" t="s">
        <v>3597</v>
      </c>
      <c r="P1923" s="249" t="s">
        <v>3603</v>
      </c>
      <c r="Q1923" s="192"/>
      <c r="R1923" s="1"/>
      <c r="S1923" s="1" t="str">
        <f t="shared" si="228"/>
        <v>NOT EQUAL</v>
      </c>
      <c r="T1923" s="1" t="str">
        <f>IF(ISNA(VLOOKUP(P1923,'NEW XEQM.c'!D:D,1,0)),"--",VLOOKUP(P1923,'NEW XEQM.c'!D:G,3,0))</f>
        <v>CASEDN</v>
      </c>
      <c r="U1923" s="1" t="s">
        <v>2516</v>
      </c>
      <c r="W1923" t="e">
        <f t="shared" si="227"/>
        <v>#VALUE!</v>
      </c>
    </row>
    <row r="1924" spans="1:23">
      <c r="A1924" s="16">
        <f t="shared" si="233"/>
        <v>1924</v>
      </c>
      <c r="B1924" s="15">
        <f t="shared" ref="B1924:B1987" si="234">IF(AND(MID(C1924,2,1)&lt;&gt;"/",MID(C1924,1,1)="/"),INT(B1923)+1,B1923+0.01)</f>
        <v>1880</v>
      </c>
      <c r="C1924" s="45" t="s">
        <v>3546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3596</v>
      </c>
      <c r="L1924" s="49" t="s">
        <v>4353</v>
      </c>
      <c r="M1924" s="49" t="s">
        <v>4408</v>
      </c>
      <c r="N1924" s="22" t="s">
        <v>2549</v>
      </c>
      <c r="O1924" s="45"/>
      <c r="P1924" s="249" t="s">
        <v>2200</v>
      </c>
      <c r="Q1924" s="192"/>
      <c r="R1924" s="1"/>
      <c r="S1924" s="1" t="str">
        <f t="shared" si="228"/>
        <v/>
      </c>
      <c r="T1924" s="1" t="str">
        <f>IF(ISNA(VLOOKUP(P1924,'NEW XEQM.c'!D:D,1,0)),"--",VLOOKUP(P1924,'NEW XEQM.c'!D:G,3,0))</f>
        <v>LISTXY</v>
      </c>
      <c r="U1924" s="1"/>
      <c r="W1924" t="e">
        <f t="shared" si="227"/>
        <v>#VALUE!</v>
      </c>
    </row>
    <row r="1925" spans="1:23">
      <c r="A1925" s="16">
        <f t="shared" si="233"/>
        <v>1925</v>
      </c>
      <c r="B1925" s="15">
        <f t="shared" si="234"/>
        <v>1881</v>
      </c>
      <c r="C1925" s="45" t="s">
        <v>3547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3700</v>
      </c>
      <c r="L1925" s="49" t="s">
        <v>4353</v>
      </c>
      <c r="M1925" s="49" t="s">
        <v>4408</v>
      </c>
      <c r="N1925" s="22" t="s">
        <v>5272</v>
      </c>
      <c r="O1925" s="49" t="s">
        <v>916</v>
      </c>
      <c r="P1925" s="249" t="s">
        <v>2098</v>
      </c>
      <c r="Q1925" s="192"/>
      <c r="R1925" s="1"/>
      <c r="S1925" s="1" t="str">
        <f t="shared" si="228"/>
        <v/>
      </c>
      <c r="T1925" s="1" t="str">
        <f>IF(ISNA(VLOOKUP(P1925,'NEW XEQM.c'!D:D,1,0)),"--",VLOOKUP(P1925,'NEW XEQM.c'!D:G,3,0))</f>
        <v>--</v>
      </c>
      <c r="U1925" s="1" t="s">
        <v>2522</v>
      </c>
      <c r="W1925" t="e">
        <f t="shared" ref="W1925:W1988" si="235">SUBSTITUTE(IF(AND(T1925="--",FIND("STD",E1925),FIND("fn",C1925)&gt;0,FIND("ITM_",P1925),I1925="CAT_FNCT"),E1925,""),"""","")</f>
        <v>#VALUE!</v>
      </c>
    </row>
    <row r="1926" spans="1:23">
      <c r="A1926" s="16">
        <f t="shared" si="233"/>
        <v>1926</v>
      </c>
      <c r="B1926" s="15">
        <f t="shared" si="234"/>
        <v>1882</v>
      </c>
      <c r="C1926" s="45" t="s">
        <v>3548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3596</v>
      </c>
      <c r="L1926" s="49" t="s">
        <v>4353</v>
      </c>
      <c r="M1926" s="49" t="s">
        <v>4410</v>
      </c>
      <c r="N1926" s="22" t="s">
        <v>2549</v>
      </c>
      <c r="O1926" s="45"/>
      <c r="P1926" s="249" t="s">
        <v>2482</v>
      </c>
      <c r="Q1926" s="192"/>
      <c r="R1926" s="1"/>
      <c r="S1926" s="1" t="str">
        <f t="shared" si="228"/>
        <v/>
      </c>
      <c r="T1926" s="1" t="str">
        <f>IF(ISNA(VLOOKUP(P1926,'NEW XEQM.c'!D:D,1,0)),"--",VLOOKUP(P1926,'NEW XEQM.c'!D:G,3,0))</f>
        <v>--</v>
      </c>
      <c r="U1926" s="1" t="s">
        <v>2522</v>
      </c>
      <c r="W1926" t="e">
        <f t="shared" si="235"/>
        <v>#VALUE!</v>
      </c>
    </row>
    <row r="1927" spans="1:23">
      <c r="A1927" s="16">
        <f t="shared" si="233"/>
        <v>1927</v>
      </c>
      <c r="B1927" s="15">
        <f t="shared" si="234"/>
        <v>1883</v>
      </c>
      <c r="C1927" s="45" t="s">
        <v>3582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3596</v>
      </c>
      <c r="L1927" s="49" t="s">
        <v>4353</v>
      </c>
      <c r="M1927" s="49" t="s">
        <v>4410</v>
      </c>
      <c r="N1927" s="22" t="s">
        <v>2549</v>
      </c>
      <c r="O1927" s="45" t="s">
        <v>2166</v>
      </c>
      <c r="P1927" s="249" t="s">
        <v>2124</v>
      </c>
      <c r="Q1927" s="192"/>
      <c r="R1927" s="1"/>
      <c r="S1927" s="1" t="str">
        <f t="shared" si="228"/>
        <v>NOT EQUAL</v>
      </c>
      <c r="T1927" s="1" t="str">
        <f>IF(ISNA(VLOOKUP(P1927,'NEW XEQM.c'!D:D,1,0)),"--",VLOOKUP(P1927,'NEW XEQM.c'!D:G,3,0))</f>
        <v>--</v>
      </c>
      <c r="U1927" s="1" t="s">
        <v>2547</v>
      </c>
      <c r="W1927" t="e">
        <f t="shared" si="235"/>
        <v>#VALUE!</v>
      </c>
    </row>
    <row r="1928" spans="1:23">
      <c r="A1928" s="16">
        <f t="shared" si="233"/>
        <v>1928</v>
      </c>
      <c r="B1928" s="15">
        <f t="shared" si="234"/>
        <v>1884</v>
      </c>
      <c r="C1928" s="45" t="s">
        <v>3549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3596</v>
      </c>
      <c r="L1928" s="49" t="s">
        <v>4353</v>
      </c>
      <c r="M1928" s="49" t="s">
        <v>4410</v>
      </c>
      <c r="N1928" s="22" t="s">
        <v>5272</v>
      </c>
      <c r="O1928" s="45" t="s">
        <v>2166</v>
      </c>
      <c r="P1928" s="249" t="s">
        <v>2171</v>
      </c>
      <c r="Q1928" s="192"/>
      <c r="R1928" s="1"/>
      <c r="S1928" s="1" t="str">
        <f t="shared" si="228"/>
        <v>NOT EQUAL</v>
      </c>
      <c r="T1928" s="1" t="str">
        <f>IF(ISNA(VLOOKUP(P1928,'NEW XEQM.c'!D:D,1,0)),"--",VLOOKUP(P1928,'NEW XEQM.c'!D:G,3,0))</f>
        <v>--</v>
      </c>
      <c r="U1928" s="1" t="s">
        <v>2547</v>
      </c>
      <c r="W1928" t="e">
        <f t="shared" si="235"/>
        <v>#VALUE!</v>
      </c>
    </row>
    <row r="1929" spans="1:23">
      <c r="A1929" s="16">
        <f t="shared" si="233"/>
        <v>1929</v>
      </c>
      <c r="B1929" s="15">
        <f t="shared" si="234"/>
        <v>1885</v>
      </c>
      <c r="C1929" s="45" t="s">
        <v>3550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3596</v>
      </c>
      <c r="L1929" s="49" t="s">
        <v>4353</v>
      </c>
      <c r="M1929" s="49" t="s">
        <v>4410</v>
      </c>
      <c r="N1929" s="22" t="s">
        <v>2549</v>
      </c>
      <c r="O1929" s="45" t="s">
        <v>2166</v>
      </c>
      <c r="P1929" s="249" t="s">
        <v>2172</v>
      </c>
      <c r="Q1929" s="192"/>
      <c r="R1929" s="1"/>
      <c r="S1929" s="1" t="str">
        <f t="shared" si="228"/>
        <v/>
      </c>
      <c r="T1929" s="1" t="str">
        <f>IF(ISNA(VLOOKUP(P1929,'NEW XEQM.c'!D:D,1,0)),"--",VLOOKUP(P1929,'NEW XEQM.c'!D:G,3,0))</f>
        <v>--</v>
      </c>
      <c r="U1929" s="1" t="s">
        <v>2547</v>
      </c>
      <c r="W1929" t="e">
        <f t="shared" si="235"/>
        <v>#VALUE!</v>
      </c>
    </row>
    <row r="1930" spans="1:23">
      <c r="A1930" s="16">
        <f t="shared" si="233"/>
        <v>1930</v>
      </c>
      <c r="B1930" s="15">
        <f t="shared" si="234"/>
        <v>1886</v>
      </c>
      <c r="C1930" s="45" t="s">
        <v>3551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3596</v>
      </c>
      <c r="L1930" s="49" t="s">
        <v>4353</v>
      </c>
      <c r="M1930" s="49" t="s">
        <v>4410</v>
      </c>
      <c r="N1930" s="22" t="s">
        <v>2549</v>
      </c>
      <c r="O1930" s="45" t="s">
        <v>2166</v>
      </c>
      <c r="P1930" s="249" t="s">
        <v>2173</v>
      </c>
      <c r="Q1930" s="192"/>
      <c r="R1930" s="1"/>
      <c r="S1930" s="1" t="str">
        <f t="shared" si="228"/>
        <v/>
      </c>
      <c r="T1930" s="1" t="str">
        <f>IF(ISNA(VLOOKUP(P1930,'NEW XEQM.c'!D:D,1,0)),"--",VLOOKUP(P1930,'NEW XEQM.c'!D:G,3,0))</f>
        <v>--</v>
      </c>
      <c r="U1930" s="1" t="s">
        <v>2547</v>
      </c>
      <c r="W1930" t="e">
        <f t="shared" si="235"/>
        <v>#VALUE!</v>
      </c>
    </row>
    <row r="1931" spans="1:23">
      <c r="A1931" s="16">
        <f t="shared" si="233"/>
        <v>1931</v>
      </c>
      <c r="B1931" s="15">
        <f t="shared" si="234"/>
        <v>1887</v>
      </c>
      <c r="C1931" s="45" t="s">
        <v>3552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3596</v>
      </c>
      <c r="L1931" s="49" t="s">
        <v>4353</v>
      </c>
      <c r="M1931" s="49" t="s">
        <v>4410</v>
      </c>
      <c r="N1931" s="22" t="s">
        <v>2549</v>
      </c>
      <c r="O1931" s="45" t="s">
        <v>947</v>
      </c>
      <c r="P1931" s="249" t="s">
        <v>2129</v>
      </c>
      <c r="Q1931" s="192"/>
      <c r="R1931" s="1"/>
      <c r="S1931" s="1" t="str">
        <f t="shared" si="228"/>
        <v/>
      </c>
      <c r="T1931" s="1" t="str">
        <f>IF(ISNA(VLOOKUP(P1931,'NEW XEQM.c'!D:D,1,0)),"--",VLOOKUP(P1931,'NEW XEQM.c'!D:G,3,0))</f>
        <v>--</v>
      </c>
      <c r="U1931" s="1" t="s">
        <v>2550</v>
      </c>
      <c r="W1931" t="str">
        <f t="shared" si="235"/>
        <v/>
      </c>
    </row>
    <row r="1932" spans="1:23">
      <c r="A1932" s="16">
        <f t="shared" si="233"/>
        <v>1932</v>
      </c>
      <c r="B1932" s="15">
        <f t="shared" si="234"/>
        <v>1888</v>
      </c>
      <c r="C1932" s="45" t="s">
        <v>3553</v>
      </c>
      <c r="D1932" s="45" t="s">
        <v>4788</v>
      </c>
      <c r="E1932" s="46" t="s">
        <v>4789</v>
      </c>
      <c r="F1932" s="46" t="s">
        <v>4789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3596</v>
      </c>
      <c r="L1932" s="49" t="s">
        <v>4353</v>
      </c>
      <c r="M1932" s="49" t="s">
        <v>4410</v>
      </c>
      <c r="N1932" s="22" t="s">
        <v>2549</v>
      </c>
      <c r="O1932" s="45" t="s">
        <v>941</v>
      </c>
      <c r="P1932" s="249" t="s">
        <v>4787</v>
      </c>
      <c r="Q1932" s="192"/>
      <c r="R1932" s="1"/>
      <c r="S1932" s="1" t="str">
        <f t="shared" si="228"/>
        <v/>
      </c>
      <c r="T1932" s="1" t="str">
        <f>IF(ISNA(VLOOKUP(P1932,'NEW XEQM.c'!D:D,1,0)),"--",VLOOKUP(P1932,'NEW XEQM.c'!D:G,3,0))</f>
        <v>--</v>
      </c>
      <c r="U1932" s="1" t="s">
        <v>2545</v>
      </c>
      <c r="W1932" t="e">
        <f t="shared" si="235"/>
        <v>#VALUE!</v>
      </c>
    </row>
    <row r="1933" spans="1:23">
      <c r="A1933" s="16">
        <f t="shared" si="233"/>
        <v>1933</v>
      </c>
      <c r="B1933" s="15">
        <f t="shared" si="234"/>
        <v>1889</v>
      </c>
      <c r="C1933" s="45" t="s">
        <v>3552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3596</v>
      </c>
      <c r="L1933" s="49" t="s">
        <v>4353</v>
      </c>
      <c r="M1933" s="49" t="s">
        <v>4410</v>
      </c>
      <c r="N1933" s="22" t="s">
        <v>2549</v>
      </c>
      <c r="O1933" s="45" t="s">
        <v>947</v>
      </c>
      <c r="P1933" s="249" t="s">
        <v>2130</v>
      </c>
      <c r="Q1933" s="192"/>
      <c r="R1933" s="1"/>
      <c r="S1933" s="1" t="str">
        <f t="shared" si="228"/>
        <v/>
      </c>
      <c r="T1933" s="1" t="str">
        <f>IF(ISNA(VLOOKUP(P1933,'NEW XEQM.c'!D:D,1,0)),"--",VLOOKUP(P1933,'NEW XEQM.c'!D:G,3,0))</f>
        <v>--</v>
      </c>
      <c r="U1933" s="1" t="s">
        <v>2550</v>
      </c>
      <c r="W1933" t="str">
        <f t="shared" si="235"/>
        <v/>
      </c>
    </row>
    <row r="1934" spans="1:23">
      <c r="A1934" s="16">
        <f t="shared" si="233"/>
        <v>1934</v>
      </c>
      <c r="B1934" s="15">
        <f t="shared" si="234"/>
        <v>1890</v>
      </c>
      <c r="C1934" s="45" t="s">
        <v>3552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3596</v>
      </c>
      <c r="L1934" s="49" t="s">
        <v>4353</v>
      </c>
      <c r="M1934" s="49" t="s">
        <v>4410</v>
      </c>
      <c r="N1934" s="22" t="s">
        <v>2549</v>
      </c>
      <c r="O1934" s="45" t="s">
        <v>947</v>
      </c>
      <c r="P1934" s="249" t="s">
        <v>2132</v>
      </c>
      <c r="Q1934" s="192"/>
      <c r="R1934" s="1"/>
      <c r="S1934" s="1" t="str">
        <f t="shared" si="228"/>
        <v/>
      </c>
      <c r="T1934" s="1" t="str">
        <f>IF(ISNA(VLOOKUP(P1934,'NEW XEQM.c'!D:D,1,0)),"--",VLOOKUP(P1934,'NEW XEQM.c'!D:G,3,0))</f>
        <v>--</v>
      </c>
      <c r="U1934" s="1" t="s">
        <v>2550</v>
      </c>
      <c r="W1934" t="str">
        <f t="shared" si="235"/>
        <v/>
      </c>
    </row>
    <row r="1935" spans="1:23">
      <c r="A1935" s="16">
        <f t="shared" si="233"/>
        <v>1935</v>
      </c>
      <c r="B1935" s="15">
        <f t="shared" si="234"/>
        <v>1891</v>
      </c>
      <c r="C1935" s="45" t="s">
        <v>3552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3596</v>
      </c>
      <c r="L1935" s="49" t="s">
        <v>4353</v>
      </c>
      <c r="M1935" s="49" t="s">
        <v>4410</v>
      </c>
      <c r="N1935" s="22" t="s">
        <v>2549</v>
      </c>
      <c r="O1935" s="45" t="s">
        <v>947</v>
      </c>
      <c r="P1935" s="249" t="s">
        <v>2133</v>
      </c>
      <c r="Q1935" s="192"/>
      <c r="R1935" s="1"/>
      <c r="S1935" s="1" t="str">
        <f t="shared" si="228"/>
        <v/>
      </c>
      <c r="T1935" s="1" t="str">
        <f>IF(ISNA(VLOOKUP(P1935,'NEW XEQM.c'!D:D,1,0)),"--",VLOOKUP(P1935,'NEW XEQM.c'!D:G,3,0))</f>
        <v>--</v>
      </c>
      <c r="U1935" s="1" t="s">
        <v>2550</v>
      </c>
      <c r="W1935" t="str">
        <f t="shared" si="235"/>
        <v/>
      </c>
    </row>
    <row r="1936" spans="1:23">
      <c r="A1936" s="16">
        <f t="shared" si="233"/>
        <v>1936</v>
      </c>
      <c r="B1936" s="15">
        <f t="shared" si="234"/>
        <v>1892</v>
      </c>
      <c r="C1936" s="45" t="s">
        <v>3528</v>
      </c>
      <c r="D1936" s="45" t="s">
        <v>5194</v>
      </c>
      <c r="E1936" s="189" t="s">
        <v>5195</v>
      </c>
      <c r="F1936" s="46" t="s">
        <v>5195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3700</v>
      </c>
      <c r="L1936" s="49" t="s">
        <v>4353</v>
      </c>
      <c r="M1936" s="49" t="s">
        <v>4410</v>
      </c>
      <c r="N1936" s="22" t="s">
        <v>2549</v>
      </c>
      <c r="O1936" s="45" t="s">
        <v>2152</v>
      </c>
      <c r="P1936" s="249" t="s">
        <v>5196</v>
      </c>
      <c r="Q1936" s="192"/>
      <c r="R1936" s="1"/>
      <c r="S1936" s="1" t="str">
        <f t="shared" si="228"/>
        <v/>
      </c>
      <c r="T1936" s="1" t="str">
        <f>IF(ISNA(VLOOKUP(P1936,'NEW XEQM.c'!D:D,1,0)),"--",VLOOKUP(P1936,'NEW XEQM.c'!D:G,3,0))</f>
        <v>--</v>
      </c>
      <c r="U1936" s="1" t="s">
        <v>2552</v>
      </c>
      <c r="W1936" t="str">
        <f t="shared" si="235"/>
        <v/>
      </c>
    </row>
    <row r="1937" spans="1:23">
      <c r="A1937" s="16">
        <f t="shared" si="233"/>
        <v>1937</v>
      </c>
      <c r="B1937" s="15">
        <f t="shared" si="234"/>
        <v>1893</v>
      </c>
      <c r="C1937" s="45" t="s">
        <v>3532</v>
      </c>
      <c r="D1937" s="45" t="s">
        <v>4244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3596</v>
      </c>
      <c r="L1937" s="49" t="s">
        <v>4353</v>
      </c>
      <c r="M1937" s="49" t="s">
        <v>4410</v>
      </c>
      <c r="N1937" s="22" t="s">
        <v>2549</v>
      </c>
      <c r="O1937" s="45" t="s">
        <v>1339</v>
      </c>
      <c r="P1937" s="249" t="s">
        <v>2123</v>
      </c>
      <c r="Q1937" s="192"/>
      <c r="R1937" s="1"/>
      <c r="S1937" s="1" t="str">
        <f t="shared" si="228"/>
        <v/>
      </c>
      <c r="T1937" s="1" t="str">
        <f>IF(ISNA(VLOOKUP(P1937,'NEW XEQM.c'!D:D,1,0)),"--",VLOOKUP(P1937,'NEW XEQM.c'!D:G,3,0))</f>
        <v>--</v>
      </c>
      <c r="U1937" s="1" t="s">
        <v>2545</v>
      </c>
      <c r="W1937" t="e">
        <f t="shared" si="235"/>
        <v>#VALUE!</v>
      </c>
    </row>
    <row r="1938" spans="1:23">
      <c r="A1938" s="16">
        <f t="shared" ref="A1938" si="236">IF(B1938=INT(B1938),ROW(),"")</f>
        <v>1938</v>
      </c>
      <c r="B1938" s="15">
        <f t="shared" si="234"/>
        <v>1894</v>
      </c>
      <c r="C1938" s="18" t="s">
        <v>3582</v>
      </c>
      <c r="D1938" s="23" t="s">
        <v>7</v>
      </c>
      <c r="E1938" s="23" t="s">
        <v>499</v>
      </c>
      <c r="F1938" s="23" t="s">
        <v>6073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3596</v>
      </c>
      <c r="L1938" s="22" t="s">
        <v>4353</v>
      </c>
      <c r="M1938" s="22" t="s">
        <v>4410</v>
      </c>
      <c r="N1938" s="22" t="s">
        <v>2549</v>
      </c>
      <c r="O1938" s="22"/>
      <c r="P1938" s="256" t="s">
        <v>5414</v>
      </c>
      <c r="Q1938" s="192"/>
      <c r="R1938" s="1"/>
      <c r="S1938" s="1" t="str">
        <f t="shared" ref="S1938" si="23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35"/>
        <v>#VALUE!</v>
      </c>
    </row>
    <row r="1939" spans="1:23">
      <c r="A1939" s="16">
        <f t="shared" ref="A1939" si="238">IF(B1939=INT(B1939),ROW(),"")</f>
        <v>1939</v>
      </c>
      <c r="B1939" s="15">
        <f t="shared" si="234"/>
        <v>1895</v>
      </c>
      <c r="C1939" s="45" t="s">
        <v>3553</v>
      </c>
      <c r="D1939" s="45" t="s">
        <v>5170</v>
      </c>
      <c r="E1939" s="46" t="s">
        <v>5171</v>
      </c>
      <c r="F1939" s="46" t="s">
        <v>5171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3596</v>
      </c>
      <c r="L1939" s="49" t="s">
        <v>4353</v>
      </c>
      <c r="M1939" s="49" t="s">
        <v>4410</v>
      </c>
      <c r="N1939" s="22" t="s">
        <v>2549</v>
      </c>
      <c r="O1939" s="45" t="s">
        <v>941</v>
      </c>
      <c r="P1939" s="249" t="s">
        <v>5172</v>
      </c>
      <c r="Q1939" s="192"/>
      <c r="R1939" s="1"/>
      <c r="S1939" s="1" t="str">
        <f t="shared" ref="S1939" si="239">IF(E1939=F1939,"","NOT EQUAL")</f>
        <v/>
      </c>
      <c r="T1939" s="1" t="str">
        <f>IF(ISNA(VLOOKUP(P1939,'NEW XEQM.c'!D:D,1,0)),"--",VLOOKUP(P1939,'NEW XEQM.c'!D:G,3,0))</f>
        <v>--</v>
      </c>
      <c r="U1939" s="1" t="s">
        <v>2545</v>
      </c>
      <c r="W1939" t="e">
        <f t="shared" si="235"/>
        <v>#VALUE!</v>
      </c>
    </row>
    <row r="1940" spans="1:23">
      <c r="A1940" s="16">
        <f t="shared" si="233"/>
        <v>1940</v>
      </c>
      <c r="B1940" s="15">
        <f t="shared" si="234"/>
        <v>1896</v>
      </c>
      <c r="C1940" s="45" t="s">
        <v>3553</v>
      </c>
      <c r="D1940" s="45" t="s">
        <v>4736</v>
      </c>
      <c r="E1940" s="46" t="s">
        <v>4734</v>
      </c>
      <c r="F1940" s="46" t="s">
        <v>4734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3596</v>
      </c>
      <c r="L1940" s="49" t="s">
        <v>4353</v>
      </c>
      <c r="M1940" s="49" t="s">
        <v>4410</v>
      </c>
      <c r="N1940" s="22" t="s">
        <v>2549</v>
      </c>
      <c r="O1940" s="45" t="s">
        <v>941</v>
      </c>
      <c r="P1940" s="249" t="s">
        <v>4735</v>
      </c>
      <c r="Q1940" s="192"/>
      <c r="R1940" s="1"/>
      <c r="S1940" s="1" t="str">
        <f t="shared" si="228"/>
        <v/>
      </c>
      <c r="T1940" s="1" t="str">
        <f>IF(ISNA(VLOOKUP(P1940,'NEW XEQM.c'!D:D,1,0)),"--",VLOOKUP(P1940,'NEW XEQM.c'!D:G,3,0))</f>
        <v>--</v>
      </c>
      <c r="U1940" s="1" t="s">
        <v>2545</v>
      </c>
      <c r="W1940" t="e">
        <f t="shared" si="235"/>
        <v>#VALUE!</v>
      </c>
    </row>
    <row r="1941" spans="1:23">
      <c r="A1941" s="16">
        <f t="shared" si="233"/>
        <v>1941</v>
      </c>
      <c r="B1941" s="15">
        <f t="shared" si="234"/>
        <v>1897</v>
      </c>
      <c r="C1941" s="45" t="s">
        <v>4816</v>
      </c>
      <c r="D1941" s="45" t="s">
        <v>7</v>
      </c>
      <c r="E1941" s="46" t="s">
        <v>4817</v>
      </c>
      <c r="F1941" s="46" t="s">
        <v>4817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3596</v>
      </c>
      <c r="L1941" s="49" t="s">
        <v>4353</v>
      </c>
      <c r="M1941" s="49" t="s">
        <v>4410</v>
      </c>
      <c r="N1941" s="22" t="s">
        <v>2549</v>
      </c>
      <c r="O1941" s="45" t="s">
        <v>2387</v>
      </c>
      <c r="P1941" s="249" t="s">
        <v>4815</v>
      </c>
      <c r="Q1941" s="192"/>
      <c r="R1941" s="1"/>
      <c r="S1941" s="1" t="str">
        <f t="shared" si="228"/>
        <v/>
      </c>
      <c r="T1941" s="1" t="str">
        <f>IF(ISNA(VLOOKUP(P1941,'NEW XEQM.c'!D:D,1,0)),"--",VLOOKUP(P1941,'NEW XEQM.c'!D:G,3,0))</f>
        <v>--</v>
      </c>
      <c r="U1941" s="1" t="s">
        <v>2545</v>
      </c>
      <c r="W1941" t="e">
        <f t="shared" si="235"/>
        <v>#VALUE!</v>
      </c>
    </row>
    <row r="1942" spans="1:23">
      <c r="A1942" s="16">
        <f t="shared" si="233"/>
        <v>1942</v>
      </c>
      <c r="B1942" s="15">
        <f t="shared" si="234"/>
        <v>1898</v>
      </c>
      <c r="C1942" s="45" t="s">
        <v>3554</v>
      </c>
      <c r="D1942" s="45" t="s">
        <v>4741</v>
      </c>
      <c r="E1942" s="46" t="s">
        <v>4157</v>
      </c>
      <c r="F1942" s="46" t="s">
        <v>4157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3596</v>
      </c>
      <c r="L1942" s="49" t="s">
        <v>4353</v>
      </c>
      <c r="M1942" s="49" t="s">
        <v>4410</v>
      </c>
      <c r="N1942" s="22" t="s">
        <v>2549</v>
      </c>
      <c r="O1942" s="45"/>
      <c r="P1942" s="249" t="s">
        <v>4158</v>
      </c>
      <c r="Q1942" s="192"/>
      <c r="R1942" s="1"/>
      <c r="S1942" s="1" t="str">
        <f t="shared" si="228"/>
        <v/>
      </c>
      <c r="T1942" s="1" t="str">
        <f>IF(ISNA(VLOOKUP(P1942,'NEW XEQM.c'!D:D,1,0)),"--",VLOOKUP(P1942,'NEW XEQM.c'!D:G,3,0))</f>
        <v>--</v>
      </c>
      <c r="U1942" s="1" t="s">
        <v>2545</v>
      </c>
      <c r="W1942" t="str">
        <f t="shared" si="235"/>
        <v/>
      </c>
    </row>
    <row r="1943" spans="1:23">
      <c r="A1943" s="16">
        <f t="shared" si="233"/>
        <v>1943</v>
      </c>
      <c r="B1943" s="15">
        <f t="shared" si="234"/>
        <v>1899</v>
      </c>
      <c r="C1943" s="45" t="s">
        <v>3554</v>
      </c>
      <c r="D1943" s="45" t="s">
        <v>4742</v>
      </c>
      <c r="E1943" s="46" t="s">
        <v>4156</v>
      </c>
      <c r="F1943" s="46" t="s">
        <v>4156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3596</v>
      </c>
      <c r="L1943" s="49" t="s">
        <v>4353</v>
      </c>
      <c r="M1943" s="49" t="s">
        <v>4410</v>
      </c>
      <c r="N1943" s="22" t="s">
        <v>2549</v>
      </c>
      <c r="O1943" s="45"/>
      <c r="P1943" s="249" t="s">
        <v>4159</v>
      </c>
      <c r="Q1943" s="192"/>
      <c r="R1943" s="1"/>
      <c r="S1943" s="1" t="str">
        <f t="shared" si="228"/>
        <v/>
      </c>
      <c r="T1943" s="1" t="str">
        <f>IF(ISNA(VLOOKUP(P1943,'NEW XEQM.c'!D:D,1,0)),"--",VLOOKUP(P1943,'NEW XEQM.c'!D:G,3,0))</f>
        <v>--</v>
      </c>
      <c r="U1943" s="1" t="s">
        <v>2545</v>
      </c>
      <c r="W1943" t="str">
        <f t="shared" si="235"/>
        <v/>
      </c>
    </row>
    <row r="1944" spans="1:23">
      <c r="A1944" s="16">
        <f t="shared" si="233"/>
        <v>1944</v>
      </c>
      <c r="B1944" s="15">
        <f t="shared" si="234"/>
        <v>1900</v>
      </c>
      <c r="C1944" s="45" t="s">
        <v>3554</v>
      </c>
      <c r="D1944" s="45" t="s">
        <v>4743</v>
      </c>
      <c r="E1944" s="46" t="s">
        <v>4171</v>
      </c>
      <c r="F1944" s="46" t="s">
        <v>4171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3596</v>
      </c>
      <c r="L1944" s="49" t="s">
        <v>4353</v>
      </c>
      <c r="M1944" s="49" t="s">
        <v>4410</v>
      </c>
      <c r="N1944" s="22" t="s">
        <v>2549</v>
      </c>
      <c r="O1944" s="45"/>
      <c r="P1944" s="249" t="s">
        <v>4166</v>
      </c>
      <c r="Q1944" s="192"/>
      <c r="R1944" s="1"/>
      <c r="S1944" s="1" t="str">
        <f t="shared" si="228"/>
        <v/>
      </c>
      <c r="T1944" s="1" t="str">
        <f>IF(ISNA(VLOOKUP(P1944,'NEW XEQM.c'!D:D,1,0)),"--",VLOOKUP(P1944,'NEW XEQM.c'!D:G,3,0))</f>
        <v>--</v>
      </c>
      <c r="U1944" s="1" t="s">
        <v>2545</v>
      </c>
      <c r="W1944" t="str">
        <f t="shared" si="235"/>
        <v/>
      </c>
    </row>
    <row r="1945" spans="1:23">
      <c r="A1945" s="16">
        <f t="shared" si="233"/>
        <v>1945</v>
      </c>
      <c r="B1945" s="15">
        <f t="shared" si="234"/>
        <v>1901</v>
      </c>
      <c r="C1945" s="45" t="s">
        <v>3554</v>
      </c>
      <c r="D1945" s="45" t="s">
        <v>4744</v>
      </c>
      <c r="E1945" s="46" t="s">
        <v>4155</v>
      </c>
      <c r="F1945" s="46" t="s">
        <v>4155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3596</v>
      </c>
      <c r="L1945" s="49" t="s">
        <v>4353</v>
      </c>
      <c r="M1945" s="49" t="s">
        <v>4410</v>
      </c>
      <c r="N1945" s="22" t="s">
        <v>2549</v>
      </c>
      <c r="O1945" s="45"/>
      <c r="P1945" s="249" t="s">
        <v>4160</v>
      </c>
      <c r="Q1945" s="192"/>
      <c r="R1945" s="1"/>
      <c r="S1945" s="1" t="str">
        <f t="shared" si="228"/>
        <v/>
      </c>
      <c r="T1945" s="1" t="str">
        <f>IF(ISNA(VLOOKUP(P1945,'NEW XEQM.c'!D:D,1,0)),"--",VLOOKUP(P1945,'NEW XEQM.c'!D:G,3,0))</f>
        <v>--</v>
      </c>
      <c r="U1945" s="1" t="s">
        <v>2545</v>
      </c>
      <c r="W1945" t="str">
        <f t="shared" si="235"/>
        <v/>
      </c>
    </row>
    <row r="1946" spans="1:23">
      <c r="A1946" s="16">
        <f t="shared" si="233"/>
        <v>1946</v>
      </c>
      <c r="B1946" s="15">
        <f t="shared" si="234"/>
        <v>1902</v>
      </c>
      <c r="C1946" s="45" t="s">
        <v>3554</v>
      </c>
      <c r="D1946" s="45" t="s">
        <v>4745</v>
      </c>
      <c r="E1946" s="46" t="s">
        <v>4154</v>
      </c>
      <c r="F1946" s="46" t="s">
        <v>4154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3596</v>
      </c>
      <c r="L1946" s="49" t="s">
        <v>4353</v>
      </c>
      <c r="M1946" s="49" t="s">
        <v>4410</v>
      </c>
      <c r="N1946" s="22" t="s">
        <v>2549</v>
      </c>
      <c r="O1946" s="45"/>
      <c r="P1946" s="249" t="s">
        <v>4153</v>
      </c>
      <c r="Q1946" s="192"/>
      <c r="R1946" s="1"/>
      <c r="S1946" s="1" t="str">
        <f t="shared" si="228"/>
        <v/>
      </c>
      <c r="T1946" s="1" t="str">
        <f>IF(ISNA(VLOOKUP(P1946,'NEW XEQM.c'!D:D,1,0)),"--",VLOOKUP(P1946,'NEW XEQM.c'!D:G,3,0))</f>
        <v>--</v>
      </c>
      <c r="U1946" s="1" t="s">
        <v>2545</v>
      </c>
      <c r="W1946" t="str">
        <f t="shared" si="235"/>
        <v/>
      </c>
    </row>
    <row r="1947" spans="1:23">
      <c r="A1947" s="16">
        <f t="shared" si="233"/>
        <v>1947</v>
      </c>
      <c r="B1947" s="15">
        <f t="shared" si="234"/>
        <v>1903</v>
      </c>
      <c r="C1947" s="45" t="s">
        <v>3554</v>
      </c>
      <c r="D1947" s="45" t="s">
        <v>4746</v>
      </c>
      <c r="E1947" s="46" t="s">
        <v>4152</v>
      </c>
      <c r="F1947" s="46" t="s">
        <v>4152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3596</v>
      </c>
      <c r="L1947" s="49" t="s">
        <v>4353</v>
      </c>
      <c r="M1947" s="49" t="s">
        <v>4410</v>
      </c>
      <c r="N1947" s="22" t="s">
        <v>2549</v>
      </c>
      <c r="O1947" s="45"/>
      <c r="P1947" s="249" t="s">
        <v>4161</v>
      </c>
      <c r="Q1947" s="192"/>
      <c r="R1947" s="1"/>
      <c r="S1947" s="1" t="str">
        <f t="shared" si="228"/>
        <v/>
      </c>
      <c r="T1947" s="1" t="str">
        <f>IF(ISNA(VLOOKUP(P1947,'NEW XEQM.c'!D:D,1,0)),"--",VLOOKUP(P1947,'NEW XEQM.c'!D:G,3,0))</f>
        <v>--</v>
      </c>
      <c r="U1947" s="1" t="s">
        <v>2545</v>
      </c>
      <c r="W1947" t="str">
        <f t="shared" si="235"/>
        <v/>
      </c>
    </row>
    <row r="1948" spans="1:23">
      <c r="A1948" s="16">
        <f t="shared" si="233"/>
        <v>1948</v>
      </c>
      <c r="B1948" s="15">
        <f t="shared" si="234"/>
        <v>1904</v>
      </c>
      <c r="C1948" s="45" t="s">
        <v>3554</v>
      </c>
      <c r="D1948" s="45" t="s">
        <v>4747</v>
      </c>
      <c r="E1948" s="46" t="s">
        <v>4151</v>
      </c>
      <c r="F1948" s="46" t="s">
        <v>4151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3596</v>
      </c>
      <c r="L1948" s="49" t="s">
        <v>4353</v>
      </c>
      <c r="M1948" s="49" t="s">
        <v>4410</v>
      </c>
      <c r="N1948" s="22" t="s">
        <v>2549</v>
      </c>
      <c r="O1948" s="45"/>
      <c r="P1948" s="249" t="s">
        <v>4162</v>
      </c>
      <c r="Q1948" s="192"/>
      <c r="R1948" s="1"/>
      <c r="S1948" s="1" t="str">
        <f t="shared" si="228"/>
        <v/>
      </c>
      <c r="T1948" s="1" t="str">
        <f>IF(ISNA(VLOOKUP(P1948,'NEW XEQM.c'!D:D,1,0)),"--",VLOOKUP(P1948,'NEW XEQM.c'!D:G,3,0))</f>
        <v>--</v>
      </c>
      <c r="U1948" s="1" t="s">
        <v>2545</v>
      </c>
      <c r="W1948" t="str">
        <f t="shared" si="235"/>
        <v/>
      </c>
    </row>
    <row r="1949" spans="1:23">
      <c r="A1949" s="16">
        <f t="shared" si="233"/>
        <v>1949</v>
      </c>
      <c r="B1949" s="15">
        <f t="shared" si="234"/>
        <v>1905</v>
      </c>
      <c r="C1949" s="45" t="s">
        <v>3554</v>
      </c>
      <c r="D1949" s="45" t="s">
        <v>4748</v>
      </c>
      <c r="E1949" s="46" t="s">
        <v>4150</v>
      </c>
      <c r="F1949" s="46" t="s">
        <v>4150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3596</v>
      </c>
      <c r="L1949" s="49" t="s">
        <v>4353</v>
      </c>
      <c r="M1949" s="49" t="s">
        <v>4410</v>
      </c>
      <c r="N1949" s="22" t="s">
        <v>2549</v>
      </c>
      <c r="O1949" s="45"/>
      <c r="P1949" s="249" t="s">
        <v>4163</v>
      </c>
      <c r="Q1949" s="192"/>
      <c r="R1949" s="1"/>
      <c r="S1949" s="1" t="str">
        <f t="shared" si="228"/>
        <v/>
      </c>
      <c r="T1949" s="1" t="str">
        <f>IF(ISNA(VLOOKUP(P1949,'NEW XEQM.c'!D:D,1,0)),"--",VLOOKUP(P1949,'NEW XEQM.c'!D:G,3,0))</f>
        <v>--</v>
      </c>
      <c r="U1949" s="1" t="s">
        <v>2545</v>
      </c>
      <c r="W1949" t="str">
        <f t="shared" si="235"/>
        <v/>
      </c>
    </row>
    <row r="1950" spans="1:23">
      <c r="A1950" s="16">
        <f t="shared" si="233"/>
        <v>1950</v>
      </c>
      <c r="B1950" s="15">
        <f t="shared" si="234"/>
        <v>1906</v>
      </c>
      <c r="C1950" s="45" t="s">
        <v>3554</v>
      </c>
      <c r="D1950" s="45" t="s">
        <v>4749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3596</v>
      </c>
      <c r="L1950" s="49" t="s">
        <v>4353</v>
      </c>
      <c r="M1950" s="49" t="s">
        <v>4410</v>
      </c>
      <c r="N1950" s="22" t="s">
        <v>2549</v>
      </c>
      <c r="O1950" s="45"/>
      <c r="P1950" s="249" t="s">
        <v>4164</v>
      </c>
      <c r="Q1950" s="192"/>
      <c r="R1950" s="1"/>
      <c r="S1950" s="1" t="str">
        <f t="shared" si="228"/>
        <v/>
      </c>
      <c r="T1950" s="1" t="str">
        <f>IF(ISNA(VLOOKUP(P1950,'NEW XEQM.c'!D:D,1,0)),"--",VLOOKUP(P1950,'NEW XEQM.c'!D:G,3,0))</f>
        <v>--</v>
      </c>
      <c r="U1950" s="1" t="s">
        <v>2545</v>
      </c>
      <c r="W1950" t="str">
        <f t="shared" si="235"/>
        <v/>
      </c>
    </row>
    <row r="1951" spans="1:23">
      <c r="A1951" s="16">
        <f t="shared" si="233"/>
        <v>1951</v>
      </c>
      <c r="B1951" s="15">
        <f t="shared" si="234"/>
        <v>1907</v>
      </c>
      <c r="C1951" s="45" t="s">
        <v>3554</v>
      </c>
      <c r="D1951" s="45" t="s">
        <v>4750</v>
      </c>
      <c r="E1951" s="46" t="s">
        <v>4149</v>
      </c>
      <c r="F1951" s="46" t="s">
        <v>4149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3596</v>
      </c>
      <c r="L1951" s="49" t="s">
        <v>4353</v>
      </c>
      <c r="M1951" s="49" t="s">
        <v>4410</v>
      </c>
      <c r="N1951" s="22" t="s">
        <v>2549</v>
      </c>
      <c r="O1951" s="45"/>
      <c r="P1951" s="249" t="s">
        <v>4165</v>
      </c>
      <c r="Q1951" s="192"/>
      <c r="R1951" s="1"/>
      <c r="S1951" s="1" t="str">
        <f t="shared" si="228"/>
        <v/>
      </c>
      <c r="T1951" s="1" t="str">
        <f>IF(ISNA(VLOOKUP(P1951,'NEW XEQM.c'!D:D,1,0)),"--",VLOOKUP(P1951,'NEW XEQM.c'!D:G,3,0))</f>
        <v>--</v>
      </c>
      <c r="U1951" s="1" t="s">
        <v>2545</v>
      </c>
      <c r="W1951" t="str">
        <f t="shared" si="235"/>
        <v/>
      </c>
    </row>
    <row r="1952" spans="1:23">
      <c r="A1952" s="16">
        <f t="shared" si="233"/>
        <v>1952</v>
      </c>
      <c r="B1952" s="15">
        <f t="shared" si="234"/>
        <v>1908</v>
      </c>
      <c r="C1952" s="45" t="s">
        <v>3555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3596</v>
      </c>
      <c r="L1952" s="49" t="s">
        <v>4353</v>
      </c>
      <c r="M1952" s="49" t="s">
        <v>4410</v>
      </c>
      <c r="N1952" s="22" t="s">
        <v>2549</v>
      </c>
      <c r="O1952" s="45"/>
      <c r="P1952" s="249" t="s">
        <v>2125</v>
      </c>
      <c r="Q1952" s="192"/>
      <c r="R1952" s="1"/>
      <c r="S1952" s="1" t="str">
        <f t="shared" si="228"/>
        <v/>
      </c>
      <c r="T1952" s="1" t="str">
        <f>IF(ISNA(VLOOKUP(P1952,'NEW XEQM.c'!D:D,1,0)),"--",VLOOKUP(P1952,'NEW XEQM.c'!D:G,3,0))</f>
        <v>--</v>
      </c>
      <c r="U1952" s="1" t="s">
        <v>2545</v>
      </c>
      <c r="W1952" t="str">
        <f t="shared" si="235"/>
        <v/>
      </c>
    </row>
    <row r="1953" spans="1:23">
      <c r="A1953" s="16">
        <f t="shared" si="233"/>
        <v>1953</v>
      </c>
      <c r="B1953" s="15">
        <f t="shared" si="234"/>
        <v>1909</v>
      </c>
      <c r="C1953" s="45" t="s">
        <v>3561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3700</v>
      </c>
      <c r="L1953" s="49" t="s">
        <v>4353</v>
      </c>
      <c r="M1953" s="49" t="s">
        <v>4408</v>
      </c>
      <c r="N1953" s="22" t="s">
        <v>2549</v>
      </c>
      <c r="O1953" s="45" t="s">
        <v>2147</v>
      </c>
      <c r="P1953" s="249" t="s">
        <v>2148</v>
      </c>
      <c r="Q1953" s="192"/>
      <c r="R1953" s="1"/>
      <c r="S1953" s="1" t="str">
        <f t="shared" si="228"/>
        <v/>
      </c>
      <c r="T1953" s="1" t="str">
        <f>IF(ISNA(VLOOKUP(P1953,'NEW XEQM.c'!D:D,1,0)),"--",VLOOKUP(P1953,'NEW XEQM.c'!D:G,3,0))</f>
        <v>--</v>
      </c>
      <c r="U1953" s="1" t="s">
        <v>2504</v>
      </c>
      <c r="W1953" t="e">
        <f t="shared" si="235"/>
        <v>#VALUE!</v>
      </c>
    </row>
    <row r="1954" spans="1:23">
      <c r="A1954" s="16">
        <f t="shared" si="233"/>
        <v>1954</v>
      </c>
      <c r="B1954" s="15">
        <f t="shared" si="234"/>
        <v>1910</v>
      </c>
      <c r="C1954" s="45" t="s">
        <v>4740</v>
      </c>
      <c r="D1954" s="45" t="s">
        <v>7</v>
      </c>
      <c r="E1954" s="48" t="s">
        <v>4728</v>
      </c>
      <c r="F1954" s="48" t="s">
        <v>4728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3700</v>
      </c>
      <c r="L1954" s="49" t="s">
        <v>4353</v>
      </c>
      <c r="M1954" s="49" t="s">
        <v>4408</v>
      </c>
      <c r="N1954" s="22" t="s">
        <v>2549</v>
      </c>
      <c r="O1954" s="45" t="s">
        <v>2147</v>
      </c>
      <c r="P1954" s="249" t="s">
        <v>4726</v>
      </c>
      <c r="Q1954" s="192"/>
      <c r="R1954" s="1"/>
      <c r="S1954" s="1" t="str">
        <f t="shared" si="228"/>
        <v/>
      </c>
      <c r="T1954" s="1" t="str">
        <f>IF(ISNA(VLOOKUP(P1954,'NEW XEQM.c'!D:D,1,0)),"--",VLOOKUP(P1954,'NEW XEQM.c'!D:G,3,0))</f>
        <v>--</v>
      </c>
      <c r="U1954" s="1" t="s">
        <v>2504</v>
      </c>
      <c r="W1954" t="str">
        <f t="shared" si="235"/>
        <v>.ms STD_SUP_MINUS STD_SUP_1</v>
      </c>
    </row>
    <row r="1955" spans="1:23">
      <c r="A1955" s="16">
        <f t="shared" si="233"/>
        <v>1955</v>
      </c>
      <c r="B1955" s="15">
        <f t="shared" si="234"/>
        <v>1911</v>
      </c>
      <c r="C1955" s="45" t="s">
        <v>3552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3596</v>
      </c>
      <c r="L1955" s="49" t="s">
        <v>4353</v>
      </c>
      <c r="M1955" s="49" t="s">
        <v>4410</v>
      </c>
      <c r="N1955" s="22" t="s">
        <v>2549</v>
      </c>
      <c r="O1955" s="45" t="s">
        <v>947</v>
      </c>
      <c r="P1955" s="249" t="s">
        <v>2128</v>
      </c>
      <c r="Q1955" s="192"/>
      <c r="R1955" s="1"/>
      <c r="S1955" s="1" t="str">
        <f t="shared" si="228"/>
        <v/>
      </c>
      <c r="T1955" s="1" t="str">
        <f>IF(ISNA(VLOOKUP(P1955,'NEW XEQM.c'!D:D,1,0)),"--",VLOOKUP(P1955,'NEW XEQM.c'!D:G,3,0))</f>
        <v>--</v>
      </c>
      <c r="U1955" s="1" t="s">
        <v>2550</v>
      </c>
      <c r="W1955" t="str">
        <f t="shared" si="235"/>
        <v/>
      </c>
    </row>
    <row r="1956" spans="1:23">
      <c r="A1956" s="16">
        <f t="shared" si="233"/>
        <v>1956</v>
      </c>
      <c r="B1956" s="15">
        <f t="shared" si="234"/>
        <v>1912</v>
      </c>
      <c r="C1956" s="45" t="s">
        <v>3556</v>
      </c>
      <c r="D1956" s="45" t="s">
        <v>7</v>
      </c>
      <c r="E1956" s="124" t="s">
        <v>2483</v>
      </c>
      <c r="F1956" s="46" t="s">
        <v>2483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3596</v>
      </c>
      <c r="L1956" s="49" t="s">
        <v>4353</v>
      </c>
      <c r="M1956" s="22" t="s">
        <v>4408</v>
      </c>
      <c r="N1956" s="22" t="s">
        <v>2549</v>
      </c>
      <c r="O1956" s="45"/>
      <c r="P1956" s="249" t="s">
        <v>2484</v>
      </c>
      <c r="Q1956" s="192"/>
      <c r="R1956" s="1"/>
      <c r="S1956" s="1" t="str">
        <f t="shared" si="228"/>
        <v/>
      </c>
      <c r="T1956" s="1" t="str">
        <f>IF(ISNA(VLOOKUP(P1956,'NEW XEQM.c'!D:D,1,0)),"--",VLOOKUP(P1956,'NEW XEQM.c'!D:G,3,0))</f>
        <v>--</v>
      </c>
      <c r="U1956" s="1" t="s">
        <v>2545</v>
      </c>
      <c r="W1956" t="e">
        <f t="shared" si="235"/>
        <v>#VALUE!</v>
      </c>
    </row>
    <row r="1957" spans="1:23">
      <c r="A1957" s="16">
        <f t="shared" si="233"/>
        <v>1957</v>
      </c>
      <c r="B1957" s="15">
        <f t="shared" si="234"/>
        <v>1913</v>
      </c>
      <c r="C1957" s="18" t="s">
        <v>3582</v>
      </c>
      <c r="D1957" s="23" t="s">
        <v>7</v>
      </c>
      <c r="E1957" s="23" t="s">
        <v>499</v>
      </c>
      <c r="F1957" s="23" t="s">
        <v>6074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3596</v>
      </c>
      <c r="L1957" s="22" t="s">
        <v>4353</v>
      </c>
      <c r="M1957" s="22" t="s">
        <v>4410</v>
      </c>
      <c r="N1957" s="22" t="s">
        <v>2549</v>
      </c>
      <c r="O1957" s="22"/>
      <c r="P1957" s="256" t="s">
        <v>5413</v>
      </c>
      <c r="Q1957" s="192"/>
      <c r="R1957" s="1"/>
      <c r="S1957" s="1" t="str">
        <f t="shared" si="228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35"/>
        <v>#VALUE!</v>
      </c>
    </row>
    <row r="1958" spans="1:23">
      <c r="A1958" s="16">
        <f t="shared" si="233"/>
        <v>1958</v>
      </c>
      <c r="B1958" s="15">
        <f t="shared" si="234"/>
        <v>1914</v>
      </c>
      <c r="C1958" s="45" t="s">
        <v>3553</v>
      </c>
      <c r="D1958" s="45" t="s">
        <v>4167</v>
      </c>
      <c r="E1958" s="46" t="s">
        <v>4168</v>
      </c>
      <c r="F1958" s="46" t="s">
        <v>4168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3596</v>
      </c>
      <c r="L1958" s="49" t="s">
        <v>4353</v>
      </c>
      <c r="M1958" s="49" t="s">
        <v>4410</v>
      </c>
      <c r="N1958" s="22" t="s">
        <v>2549</v>
      </c>
      <c r="O1958" s="45"/>
      <c r="P1958" s="249" t="s">
        <v>4169</v>
      </c>
      <c r="Q1958" s="192"/>
      <c r="R1958" s="1"/>
      <c r="S1958" s="1" t="str">
        <f t="shared" si="228"/>
        <v/>
      </c>
      <c r="T1958" s="1" t="str">
        <f>IF(ISNA(VLOOKUP(P1958,'NEW XEQM.c'!D:D,1,0)),"--",VLOOKUP(P1958,'NEW XEQM.c'!D:G,3,0))</f>
        <v>--</v>
      </c>
      <c r="U1958" s="1" t="s">
        <v>2545</v>
      </c>
      <c r="W1958" t="str">
        <f t="shared" si="235"/>
        <v/>
      </c>
    </row>
    <row r="1959" spans="1:23">
      <c r="A1959" s="16">
        <f t="shared" si="233"/>
        <v>1959</v>
      </c>
      <c r="B1959" s="15">
        <f t="shared" si="234"/>
        <v>1915</v>
      </c>
      <c r="C1959" s="45" t="s">
        <v>3553</v>
      </c>
      <c r="D1959" s="45" t="s">
        <v>2388</v>
      </c>
      <c r="E1959" s="46" t="s">
        <v>4778</v>
      </c>
      <c r="F1959" s="46" t="s">
        <v>4778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3596</v>
      </c>
      <c r="L1959" s="49" t="s">
        <v>4353</v>
      </c>
      <c r="M1959" s="49" t="s">
        <v>4410</v>
      </c>
      <c r="N1959" s="22" t="s">
        <v>2549</v>
      </c>
      <c r="O1959" s="49" t="s">
        <v>2387</v>
      </c>
      <c r="P1959" s="249" t="s">
        <v>2389</v>
      </c>
      <c r="Q1959" s="192"/>
      <c r="R1959" s="1"/>
      <c r="S1959" s="1" t="str">
        <f t="shared" si="228"/>
        <v/>
      </c>
      <c r="T1959" s="1" t="str">
        <f>IF(ISNA(VLOOKUP(P1959,'NEW XEQM.c'!D:D,1,0)),"--",VLOOKUP(P1959,'NEW XEQM.c'!D:G,3,0))</f>
        <v>--</v>
      </c>
      <c r="U1959" s="1" t="s">
        <v>2545</v>
      </c>
      <c r="W1959" t="e">
        <f t="shared" si="235"/>
        <v>#VALUE!</v>
      </c>
    </row>
    <row r="1960" spans="1:23">
      <c r="A1960" s="16">
        <f t="shared" si="233"/>
        <v>1960</v>
      </c>
      <c r="B1960" s="15">
        <f t="shared" si="234"/>
        <v>1916</v>
      </c>
      <c r="C1960" s="45" t="s">
        <v>3553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3596</v>
      </c>
      <c r="L1960" s="49" t="s">
        <v>4353</v>
      </c>
      <c r="M1960" s="49" t="s">
        <v>4410</v>
      </c>
      <c r="N1960" s="22" t="s">
        <v>2549</v>
      </c>
      <c r="O1960" s="45" t="s">
        <v>2387</v>
      </c>
      <c r="P1960" s="249" t="s">
        <v>2421</v>
      </c>
      <c r="Q1960" s="192"/>
      <c r="R1960" s="1"/>
      <c r="S1960" s="1" t="str">
        <f t="shared" si="228"/>
        <v/>
      </c>
      <c r="T1960" s="1" t="str">
        <f>IF(ISNA(VLOOKUP(P1960,'NEW XEQM.c'!D:D,1,0)),"--",VLOOKUP(P1960,'NEW XEQM.c'!D:G,3,0))</f>
        <v>--</v>
      </c>
      <c r="U1960" s="1" t="s">
        <v>2545</v>
      </c>
      <c r="W1960" t="e">
        <f t="shared" si="235"/>
        <v>#VALUE!</v>
      </c>
    </row>
    <row r="1961" spans="1:23">
      <c r="A1961" s="16">
        <f t="shared" ref="A1961" si="240">IF(B1961=INT(B1961),ROW(),"")</f>
        <v>1961</v>
      </c>
      <c r="B1961" s="15">
        <f t="shared" si="234"/>
        <v>1917</v>
      </c>
      <c r="C1961" s="45" t="s">
        <v>5147</v>
      </c>
      <c r="D1961" s="45" t="s">
        <v>5183</v>
      </c>
      <c r="E1961" s="46" t="s">
        <v>5179</v>
      </c>
      <c r="F1961" s="46" t="s">
        <v>5179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3596</v>
      </c>
      <c r="L1961" s="49" t="s">
        <v>4353</v>
      </c>
      <c r="M1961" s="49" t="s">
        <v>4410</v>
      </c>
      <c r="N1961" s="22" t="s">
        <v>5272</v>
      </c>
      <c r="O1961" s="45"/>
      <c r="P1961" s="249" t="s">
        <v>5181</v>
      </c>
      <c r="Q1961" s="192"/>
      <c r="R1961" s="1"/>
      <c r="S1961" s="1" t="str">
        <f t="shared" si="228"/>
        <v/>
      </c>
      <c r="T1961" s="1" t="str">
        <f>IF(ISNA(VLOOKUP(P1961,'NEW XEQM.c'!D:D,1,0)),"--",VLOOKUP(P1961,'NEW XEQM.c'!D:G,3,0))</f>
        <v>--</v>
      </c>
      <c r="U1961" s="1" t="s">
        <v>2544</v>
      </c>
      <c r="W1961" t="e">
        <f t="shared" si="235"/>
        <v>#VALUE!</v>
      </c>
    </row>
    <row r="1962" spans="1:23">
      <c r="A1962" s="16">
        <f t="shared" si="233"/>
        <v>1962</v>
      </c>
      <c r="B1962" s="15">
        <f t="shared" si="234"/>
        <v>1918</v>
      </c>
      <c r="C1962" s="45" t="s">
        <v>3557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3596</v>
      </c>
      <c r="L1962" s="49" t="s">
        <v>4353</v>
      </c>
      <c r="M1962" s="49" t="s">
        <v>4410</v>
      </c>
      <c r="N1962" s="22" t="s">
        <v>2549</v>
      </c>
      <c r="O1962" s="45" t="s">
        <v>945</v>
      </c>
      <c r="P1962" s="249" t="s">
        <v>2127</v>
      </c>
      <c r="Q1962" s="192"/>
      <c r="R1962" s="1"/>
      <c r="S1962" s="1" t="str">
        <f t="shared" si="228"/>
        <v/>
      </c>
      <c r="T1962" s="1" t="str">
        <f>IF(ISNA(VLOOKUP(P1962,'NEW XEQM.c'!D:D,1,0)),"--",VLOOKUP(P1962,'NEW XEQM.c'!D:G,3,0))</f>
        <v>--</v>
      </c>
      <c r="U1962" s="1" t="s">
        <v>2548</v>
      </c>
      <c r="W1962" t="str">
        <f t="shared" si="235"/>
        <v/>
      </c>
    </row>
    <row r="1963" spans="1:23">
      <c r="A1963" s="16">
        <f t="shared" si="233"/>
        <v>1963</v>
      </c>
      <c r="B1963" s="15">
        <f t="shared" si="234"/>
        <v>1919</v>
      </c>
      <c r="C1963" s="45" t="s">
        <v>3582</v>
      </c>
      <c r="D1963" s="45" t="s">
        <v>7</v>
      </c>
      <c r="E1963" s="122" t="s">
        <v>499</v>
      </c>
      <c r="F1963" s="48" t="s">
        <v>3858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3596</v>
      </c>
      <c r="L1963" s="49" t="s">
        <v>4353</v>
      </c>
      <c r="M1963" s="49" t="s">
        <v>4410</v>
      </c>
      <c r="N1963" s="22" t="s">
        <v>2549</v>
      </c>
      <c r="O1963" s="45" t="s">
        <v>3859</v>
      </c>
      <c r="P1963" s="249" t="s">
        <v>3860</v>
      </c>
      <c r="Q1963" s="192"/>
      <c r="R1963" s="1"/>
      <c r="S1963" s="1" t="str">
        <f t="shared" si="228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35"/>
        <v>#VALUE!</v>
      </c>
    </row>
    <row r="1964" spans="1:23">
      <c r="A1964" s="16">
        <f t="shared" si="233"/>
        <v>1964</v>
      </c>
      <c r="B1964" s="15">
        <f t="shared" si="234"/>
        <v>1920</v>
      </c>
      <c r="C1964" s="45" t="s">
        <v>3582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3596</v>
      </c>
      <c r="L1964" s="49" t="s">
        <v>4353</v>
      </c>
      <c r="M1964" s="49" t="s">
        <v>4410</v>
      </c>
      <c r="N1964" s="22" t="s">
        <v>2549</v>
      </c>
      <c r="O1964" s="45"/>
      <c r="P1964" s="249" t="s">
        <v>2126</v>
      </c>
      <c r="Q1964" s="192"/>
      <c r="R1964" s="1"/>
      <c r="S1964" s="1" t="str">
        <f t="shared" si="228"/>
        <v>NOT EQUAL</v>
      </c>
      <c r="T1964" s="1" t="str">
        <f>IF(ISNA(VLOOKUP(P1964,'NEW XEQM.c'!D:D,1,0)),"--",VLOOKUP(P1964,'NEW XEQM.c'!D:G,3,0))</f>
        <v>--</v>
      </c>
      <c r="U1964" s="1" t="s">
        <v>2526</v>
      </c>
      <c r="W1964" t="e">
        <f t="shared" si="235"/>
        <v>#VALUE!</v>
      </c>
    </row>
    <row r="1965" spans="1:23">
      <c r="A1965" s="16">
        <f t="shared" si="233"/>
        <v>1965</v>
      </c>
      <c r="B1965" s="15">
        <f t="shared" si="234"/>
        <v>1921</v>
      </c>
      <c r="C1965" s="45" t="s">
        <v>3582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3596</v>
      </c>
      <c r="L1965" s="49" t="s">
        <v>4353</v>
      </c>
      <c r="M1965" s="49" t="s">
        <v>4410</v>
      </c>
      <c r="N1965" s="22" t="s">
        <v>2549</v>
      </c>
      <c r="O1965" s="45" t="s">
        <v>906</v>
      </c>
      <c r="P1965" s="249" t="s">
        <v>2085</v>
      </c>
      <c r="Q1965" s="192"/>
      <c r="R1965" s="1"/>
      <c r="S1965" s="1" t="str">
        <f t="shared" si="228"/>
        <v/>
      </c>
      <c r="T1965" s="1" t="str">
        <f>IF(ISNA(VLOOKUP(P1965,'NEW XEQM.c'!D:D,1,0)),"--",VLOOKUP(P1965,'NEW XEQM.c'!D:G,3,0))</f>
        <v>--</v>
      </c>
      <c r="U1965" s="1" t="s">
        <v>2526</v>
      </c>
      <c r="W1965" t="e">
        <f t="shared" si="235"/>
        <v>#VALUE!</v>
      </c>
    </row>
    <row r="1966" spans="1:23">
      <c r="A1966" s="16">
        <f t="shared" si="233"/>
        <v>1966</v>
      </c>
      <c r="B1966" s="15">
        <f t="shared" si="234"/>
        <v>1922</v>
      </c>
      <c r="C1966" s="45" t="s">
        <v>3582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3596</v>
      </c>
      <c r="L1966" s="49" t="s">
        <v>4353</v>
      </c>
      <c r="M1966" s="49" t="s">
        <v>4410</v>
      </c>
      <c r="N1966" s="22" t="s">
        <v>2549</v>
      </c>
      <c r="O1966" s="45" t="s">
        <v>909</v>
      </c>
      <c r="P1966" s="249" t="s">
        <v>2087</v>
      </c>
      <c r="Q1966" s="192"/>
      <c r="R1966" s="1"/>
      <c r="S1966" s="1" t="str">
        <f t="shared" si="228"/>
        <v/>
      </c>
      <c r="T1966" s="1" t="str">
        <f>IF(ISNA(VLOOKUP(P1966,'NEW XEQM.c'!D:D,1,0)),"--",VLOOKUP(P1966,'NEW XEQM.c'!D:G,3,0))</f>
        <v>--</v>
      </c>
      <c r="U1966" s="1" t="s">
        <v>2526</v>
      </c>
      <c r="W1966" t="e">
        <f t="shared" si="235"/>
        <v>#VALUE!</v>
      </c>
    </row>
    <row r="1967" spans="1:23">
      <c r="A1967" s="16">
        <f t="shared" si="233"/>
        <v>1967</v>
      </c>
      <c r="B1967" s="15">
        <f t="shared" si="234"/>
        <v>1923</v>
      </c>
      <c r="C1967" s="45" t="s">
        <v>3582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3596</v>
      </c>
      <c r="L1967" s="49" t="s">
        <v>4353</v>
      </c>
      <c r="M1967" s="49" t="s">
        <v>4410</v>
      </c>
      <c r="N1967" s="22" t="s">
        <v>2549</v>
      </c>
      <c r="O1967" s="45" t="s">
        <v>910</v>
      </c>
      <c r="P1967" s="249" t="s">
        <v>2088</v>
      </c>
      <c r="Q1967" s="192"/>
      <c r="R1967" s="1"/>
      <c r="S1967" s="1" t="str">
        <f t="shared" ref="S1967:S2030" si="241">IF(E1967=F1967,"","NOT EQUAL")</f>
        <v/>
      </c>
      <c r="T1967" s="1" t="str">
        <f>IF(ISNA(VLOOKUP(P1967,'NEW XEQM.c'!D:D,1,0)),"--",VLOOKUP(P1967,'NEW XEQM.c'!D:G,3,0))</f>
        <v>--</v>
      </c>
      <c r="U1967" s="1" t="s">
        <v>2526</v>
      </c>
      <c r="W1967" t="e">
        <f t="shared" si="235"/>
        <v>#VALUE!</v>
      </c>
    </row>
    <row r="1968" spans="1:23">
      <c r="A1968" s="16">
        <f t="shared" si="233"/>
        <v>1968</v>
      </c>
      <c r="B1968" s="15">
        <f t="shared" si="234"/>
        <v>1924</v>
      </c>
      <c r="C1968" s="45" t="s">
        <v>3582</v>
      </c>
      <c r="D1968" s="45" t="s">
        <v>7</v>
      </c>
      <c r="E1968" s="46" t="s">
        <v>2487</v>
      </c>
      <c r="F1968" s="46" t="s">
        <v>2487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3596</v>
      </c>
      <c r="L1968" s="49" t="s">
        <v>4353</v>
      </c>
      <c r="M1968" s="49" t="s">
        <v>4410</v>
      </c>
      <c r="N1968" s="22" t="s">
        <v>2549</v>
      </c>
      <c r="O1968" s="45"/>
      <c r="P1968" s="249" t="s">
        <v>2372</v>
      </c>
      <c r="Q1968" s="192"/>
      <c r="R1968" s="1"/>
      <c r="S1968" s="1" t="str">
        <f t="shared" si="241"/>
        <v/>
      </c>
      <c r="T1968" s="1" t="str">
        <f>IF(ISNA(VLOOKUP(P1968,'NEW XEQM.c'!D:D,1,0)),"--",VLOOKUP(P1968,'NEW XEQM.c'!D:G,3,0))</f>
        <v>--</v>
      </c>
      <c r="U1968" s="1" t="s">
        <v>2526</v>
      </c>
      <c r="W1968" t="e">
        <f t="shared" si="235"/>
        <v>#VALUE!</v>
      </c>
    </row>
    <row r="1969" spans="1:23">
      <c r="A1969" s="16">
        <f t="shared" si="233"/>
        <v>1969</v>
      </c>
      <c r="B1969" s="15">
        <f t="shared" si="234"/>
        <v>1925</v>
      </c>
      <c r="C1969" s="45" t="s">
        <v>3582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3700</v>
      </c>
      <c r="L1969" s="49" t="s">
        <v>4353</v>
      </c>
      <c r="M1969" s="49" t="s">
        <v>4410</v>
      </c>
      <c r="N1969" s="22" t="s">
        <v>2549</v>
      </c>
      <c r="O1969" s="49" t="s">
        <v>930</v>
      </c>
      <c r="P1969" s="249" t="s">
        <v>2109</v>
      </c>
      <c r="Q1969" s="192"/>
      <c r="R1969" s="1"/>
      <c r="S1969" s="1" t="str">
        <f t="shared" si="241"/>
        <v/>
      </c>
      <c r="T1969" s="1" t="str">
        <f>IF(ISNA(VLOOKUP(P1969,'NEW XEQM.c'!D:D,1,0)),"--",VLOOKUP(P1969,'NEW XEQM.c'!D:G,3,0))</f>
        <v>--</v>
      </c>
      <c r="U1969" s="1" t="s">
        <v>2526</v>
      </c>
      <c r="W1969" t="e">
        <f t="shared" si="235"/>
        <v>#VALUE!</v>
      </c>
    </row>
    <row r="1970" spans="1:23">
      <c r="A1970" s="16">
        <f t="shared" si="233"/>
        <v>1970</v>
      </c>
      <c r="B1970" s="15">
        <f t="shared" si="234"/>
        <v>1926</v>
      </c>
      <c r="C1970" s="45" t="s">
        <v>3558</v>
      </c>
      <c r="D1970" s="45" t="s">
        <v>2619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3596</v>
      </c>
      <c r="L1970" s="49" t="s">
        <v>4353</v>
      </c>
      <c r="M1970" s="49" t="s">
        <v>4410</v>
      </c>
      <c r="N1970" s="22" t="s">
        <v>2549</v>
      </c>
      <c r="O1970" s="45"/>
      <c r="P1970" s="249" t="s">
        <v>2619</v>
      </c>
      <c r="Q1970" s="192"/>
      <c r="R1970" s="1"/>
      <c r="S1970" s="1" t="str">
        <f t="shared" si="241"/>
        <v>NOT EQUAL</v>
      </c>
      <c r="T1970" s="1" t="str">
        <f>IF(ISNA(VLOOKUP(P1970,'NEW XEQM.c'!D:D,1,0)),"--",VLOOKUP(P1970,'NEW XEQM.c'!D:G,3,0))</f>
        <v>--</v>
      </c>
      <c r="U1970" s="1" t="s">
        <v>2554</v>
      </c>
      <c r="W1970" t="e">
        <f t="shared" si="235"/>
        <v>#VALUE!</v>
      </c>
    </row>
    <row r="1971" spans="1:23">
      <c r="A1971" s="16">
        <f t="shared" si="233"/>
        <v>1971</v>
      </c>
      <c r="B1971" s="15">
        <f t="shared" si="234"/>
        <v>1927</v>
      </c>
      <c r="C1971" s="45" t="s">
        <v>3582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3596</v>
      </c>
      <c r="L1971" s="49" t="s">
        <v>4353</v>
      </c>
      <c r="M1971" s="49" t="s">
        <v>4410</v>
      </c>
      <c r="N1971" s="22" t="s">
        <v>2549</v>
      </c>
      <c r="O1971" s="45"/>
      <c r="P1971" s="249" t="s">
        <v>2122</v>
      </c>
      <c r="Q1971" s="192"/>
      <c r="R1971" s="1"/>
      <c r="S1971" s="1" t="str">
        <f t="shared" si="241"/>
        <v/>
      </c>
      <c r="T1971" s="1" t="str">
        <f>IF(ISNA(VLOOKUP(P1971,'NEW XEQM.c'!D:D,1,0)),"--",VLOOKUP(P1971,'NEW XEQM.c'!D:G,3,0))</f>
        <v>--</v>
      </c>
      <c r="U1971" s="1" t="s">
        <v>2526</v>
      </c>
      <c r="W1971" t="e">
        <f t="shared" si="235"/>
        <v>#VALUE!</v>
      </c>
    </row>
    <row r="1972" spans="1:23">
      <c r="A1972" s="16">
        <f t="shared" si="233"/>
        <v>1972</v>
      </c>
      <c r="B1972" s="15">
        <f t="shared" si="234"/>
        <v>1928</v>
      </c>
      <c r="C1972" s="45" t="s">
        <v>3558</v>
      </c>
      <c r="D1972" s="45" t="s">
        <v>2620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3596</v>
      </c>
      <c r="L1972" s="49" t="s">
        <v>4353</v>
      </c>
      <c r="M1972" s="49" t="s">
        <v>4410</v>
      </c>
      <c r="N1972" s="22" t="s">
        <v>2549</v>
      </c>
      <c r="O1972" s="45"/>
      <c r="P1972" s="249" t="s">
        <v>2620</v>
      </c>
      <c r="Q1972" s="192"/>
      <c r="R1972" s="1"/>
      <c r="S1972" s="1" t="str">
        <f t="shared" si="241"/>
        <v>NOT EQUAL</v>
      </c>
      <c r="T1972" s="1" t="str">
        <f>IF(ISNA(VLOOKUP(P1972,'NEW XEQM.c'!D:D,1,0)),"--",VLOOKUP(P1972,'NEW XEQM.c'!D:G,3,0))</f>
        <v>--</v>
      </c>
      <c r="U1972" s="1" t="s">
        <v>2554</v>
      </c>
      <c r="W1972" t="e">
        <f t="shared" si="235"/>
        <v>#VALUE!</v>
      </c>
    </row>
    <row r="1973" spans="1:23">
      <c r="A1973" s="16">
        <f t="shared" si="233"/>
        <v>1973</v>
      </c>
      <c r="B1973" s="15">
        <f t="shared" si="234"/>
        <v>1929</v>
      </c>
      <c r="C1973" s="45" t="s">
        <v>3558</v>
      </c>
      <c r="D1973" s="45" t="s">
        <v>2617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3596</v>
      </c>
      <c r="L1973" s="49" t="s">
        <v>4353</v>
      </c>
      <c r="M1973" s="49" t="s">
        <v>4410</v>
      </c>
      <c r="N1973" s="22" t="s">
        <v>2549</v>
      </c>
      <c r="O1973" s="45"/>
      <c r="P1973" s="249" t="s">
        <v>2617</v>
      </c>
      <c r="Q1973" s="192"/>
      <c r="R1973" s="1"/>
      <c r="S1973" s="1" t="str">
        <f t="shared" si="241"/>
        <v>NOT EQUAL</v>
      </c>
      <c r="T1973" s="1" t="str">
        <f>IF(ISNA(VLOOKUP(P1973,'NEW XEQM.c'!D:D,1,0)),"--",VLOOKUP(P1973,'NEW XEQM.c'!D:G,3,0))</f>
        <v>--</v>
      </c>
      <c r="U1973" s="1" t="s">
        <v>2554</v>
      </c>
      <c r="W1973" t="e">
        <f t="shared" si="235"/>
        <v>#VALUE!</v>
      </c>
    </row>
    <row r="1974" spans="1:23">
      <c r="A1974" s="16">
        <f t="shared" si="233"/>
        <v>1974</v>
      </c>
      <c r="B1974" s="15">
        <f t="shared" si="234"/>
        <v>1930</v>
      </c>
      <c r="C1974" s="45" t="s">
        <v>3558</v>
      </c>
      <c r="D1974" s="45" t="s">
        <v>2618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3596</v>
      </c>
      <c r="L1974" s="49" t="s">
        <v>4353</v>
      </c>
      <c r="M1974" s="49" t="s">
        <v>4410</v>
      </c>
      <c r="N1974" s="22" t="s">
        <v>2549</v>
      </c>
      <c r="O1974" s="45"/>
      <c r="P1974" s="249" t="s">
        <v>2618</v>
      </c>
      <c r="Q1974" s="192"/>
      <c r="R1974" s="1"/>
      <c r="S1974" s="1" t="str">
        <f t="shared" si="241"/>
        <v>NOT EQUAL</v>
      </c>
      <c r="T1974" s="1" t="str">
        <f>IF(ISNA(VLOOKUP(P1974,'NEW XEQM.c'!D:D,1,0)),"--",VLOOKUP(P1974,'NEW XEQM.c'!D:G,3,0))</f>
        <v>--</v>
      </c>
      <c r="U1974" s="1" t="s">
        <v>2554</v>
      </c>
      <c r="W1974" t="e">
        <f t="shared" si="235"/>
        <v>#VALUE!</v>
      </c>
    </row>
    <row r="1975" spans="1:23">
      <c r="A1975" s="16">
        <f t="shared" si="233"/>
        <v>1975</v>
      </c>
      <c r="B1975" s="15">
        <f t="shared" si="234"/>
        <v>1931</v>
      </c>
      <c r="C1975" s="45" t="s">
        <v>3532</v>
      </c>
      <c r="D1975" s="45" t="s">
        <v>4228</v>
      </c>
      <c r="E1975" s="189" t="s">
        <v>4234</v>
      </c>
      <c r="F1975" s="46" t="s">
        <v>4234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3596</v>
      </c>
      <c r="L1975" s="49" t="s">
        <v>4353</v>
      </c>
      <c r="M1975" s="193" t="s">
        <v>4408</v>
      </c>
      <c r="N1975" s="22" t="s">
        <v>2549</v>
      </c>
      <c r="O1975" s="45"/>
      <c r="P1975" s="249" t="s">
        <v>4229</v>
      </c>
      <c r="Q1975" s="192"/>
      <c r="R1975" s="1"/>
      <c r="S1975" s="1" t="str">
        <f t="shared" si="241"/>
        <v/>
      </c>
      <c r="T1975" s="1" t="str">
        <f>IF(ISNA(VLOOKUP(P1975,'NEW XEQM.c'!D:D,1,0)),"--",VLOOKUP(P1975,'NEW XEQM.c'!D:G,3,0))</f>
        <v>ZYX&gt;M</v>
      </c>
      <c r="U1975" s="1" t="s">
        <v>2543</v>
      </c>
      <c r="W1975" t="str">
        <f t="shared" si="235"/>
        <v/>
      </c>
    </row>
    <row r="1976" spans="1:23">
      <c r="A1976" s="16">
        <f t="shared" si="233"/>
        <v>1976</v>
      </c>
      <c r="B1976" s="15">
        <f t="shared" si="234"/>
        <v>1932</v>
      </c>
      <c r="C1976" s="45" t="s">
        <v>3582</v>
      </c>
      <c r="D1976" s="45" t="s">
        <v>7</v>
      </c>
      <c r="E1976" s="125" t="s">
        <v>4526</v>
      </c>
      <c r="F1976" s="125" t="s">
        <v>4526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3596</v>
      </c>
      <c r="L1976" s="49" t="s">
        <v>4353</v>
      </c>
      <c r="M1976" s="49" t="s">
        <v>4410</v>
      </c>
      <c r="N1976" s="22" t="s">
        <v>2549</v>
      </c>
      <c r="O1976" s="45"/>
      <c r="P1976" s="249" t="s">
        <v>4525</v>
      </c>
      <c r="Q1976" s="192"/>
      <c r="R1976" s="1"/>
      <c r="S1976" s="1" t="str">
        <f t="shared" si="241"/>
        <v/>
      </c>
      <c r="T1976" s="1" t="str">
        <f>IF(ISNA(VLOOKUP(P1976,'NEW XEQM.c'!D:D,1,0)),"--",VLOOKUP(P1976,'NEW XEQM.c'!D:G,3,0))</f>
        <v>--</v>
      </c>
      <c r="U1976" s="1" t="s">
        <v>2554</v>
      </c>
      <c r="W1976" t="e">
        <f t="shared" si="235"/>
        <v>#VALUE!</v>
      </c>
    </row>
    <row r="1977" spans="1:23">
      <c r="A1977" s="16">
        <f t="shared" si="233"/>
        <v>1977</v>
      </c>
      <c r="B1977" s="15">
        <f t="shared" si="234"/>
        <v>1933</v>
      </c>
      <c r="C1977" s="45" t="s">
        <v>3582</v>
      </c>
      <c r="D1977" s="45" t="s">
        <v>7</v>
      </c>
      <c r="E1977" s="48" t="s">
        <v>2485</v>
      </c>
      <c r="F1977" s="48" t="s">
        <v>2485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3596</v>
      </c>
      <c r="L1977" s="49" t="s">
        <v>4353</v>
      </c>
      <c r="M1977" s="49" t="s">
        <v>4410</v>
      </c>
      <c r="N1977" s="22" t="s">
        <v>2549</v>
      </c>
      <c r="O1977" s="45"/>
      <c r="P1977" s="249" t="s">
        <v>2486</v>
      </c>
      <c r="Q1977" s="192"/>
      <c r="R1977" s="1"/>
      <c r="S1977" s="1" t="str">
        <f t="shared" si="241"/>
        <v/>
      </c>
      <c r="T1977" s="1" t="str">
        <f>IF(ISNA(VLOOKUP(P1977,'NEW XEQM.c'!D:D,1,0)),"--",VLOOKUP(P1977,'NEW XEQM.c'!D:G,3,0))</f>
        <v>--</v>
      </c>
      <c r="U1977" s="1" t="s">
        <v>2526</v>
      </c>
      <c r="W1977" t="e">
        <f t="shared" si="235"/>
        <v>#VALUE!</v>
      </c>
    </row>
    <row r="1978" spans="1:23">
      <c r="A1978" s="16">
        <f t="shared" si="233"/>
        <v>1978</v>
      </c>
      <c r="B1978" s="15">
        <f t="shared" si="234"/>
        <v>1934</v>
      </c>
      <c r="C1978" s="45" t="s">
        <v>3502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3700</v>
      </c>
      <c r="L1978" s="49" t="s">
        <v>4353</v>
      </c>
      <c r="M1978" s="49" t="s">
        <v>4417</v>
      </c>
      <c r="N1978" s="22" t="s">
        <v>2549</v>
      </c>
      <c r="O1978" s="45"/>
      <c r="P1978" s="249" t="s">
        <v>2383</v>
      </c>
      <c r="Q1978" s="192"/>
      <c r="R1978" s="1"/>
      <c r="S1978" s="1" t="str">
        <f t="shared" si="241"/>
        <v/>
      </c>
      <c r="T1978" s="1" t="str">
        <f>IF(ISNA(VLOOKUP(P1978,'NEW XEQM.c'!D:D,1,0)),"--",VLOOKUP(P1978,'NEW XEQM.c'!D:G,3,0))</f>
        <v>--</v>
      </c>
      <c r="U1978" s="1" t="s">
        <v>2546</v>
      </c>
      <c r="W1978" t="e">
        <f t="shared" si="235"/>
        <v>#VALUE!</v>
      </c>
    </row>
    <row r="1979" spans="1:23">
      <c r="A1979" s="16">
        <f t="shared" si="233"/>
        <v>1979</v>
      </c>
      <c r="B1979" s="15">
        <f t="shared" si="234"/>
        <v>1935</v>
      </c>
      <c r="C1979" s="45" t="s">
        <v>3585</v>
      </c>
      <c r="D1979" s="45" t="s">
        <v>3755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3596</v>
      </c>
      <c r="L1979" s="49" t="s">
        <v>4353</v>
      </c>
      <c r="M1979" s="195" t="s">
        <v>4408</v>
      </c>
      <c r="N1979" s="22" t="s">
        <v>2549</v>
      </c>
      <c r="O1979" s="49" t="s">
        <v>319</v>
      </c>
      <c r="P1979" s="249" t="s">
        <v>2374</v>
      </c>
      <c r="Q1979" s="192"/>
      <c r="R1979" s="1"/>
      <c r="S1979" s="1" t="str">
        <f t="shared" si="241"/>
        <v/>
      </c>
      <c r="T1979" s="1" t="str">
        <f>IF(ISNA(VLOOKUP(P1979,'NEW XEQM.c'!D:D,1,0)),"--",VLOOKUP(P1979,'NEW XEQM.c'!D:G,3,0))</f>
        <v>--</v>
      </c>
      <c r="U1979" s="1" t="s">
        <v>2546</v>
      </c>
      <c r="W1979" t="e">
        <f t="shared" si="235"/>
        <v>#VALUE!</v>
      </c>
    </row>
    <row r="1980" spans="1:23">
      <c r="A1980" s="16">
        <f t="shared" si="233"/>
        <v>1980</v>
      </c>
      <c r="B1980" s="15">
        <f t="shared" si="234"/>
        <v>1936</v>
      </c>
      <c r="C1980" s="45" t="s">
        <v>5147</v>
      </c>
      <c r="D1980" s="45" t="s">
        <v>2350</v>
      </c>
      <c r="E1980" s="231" t="s">
        <v>5547</v>
      </c>
      <c r="F1980" s="231" t="s">
        <v>5547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3596</v>
      </c>
      <c r="L1980" s="49" t="s">
        <v>4353</v>
      </c>
      <c r="M1980" s="49" t="s">
        <v>4408</v>
      </c>
      <c r="N1980" s="22" t="s">
        <v>5272</v>
      </c>
      <c r="O1980" s="45"/>
      <c r="P1980" s="249" t="s">
        <v>2352</v>
      </c>
      <c r="Q1980" s="192"/>
      <c r="R1980" s="1"/>
      <c r="S1980" s="1" t="str">
        <f t="shared" si="241"/>
        <v/>
      </c>
      <c r="T1980" s="1" t="str">
        <f>IF(ISNA(VLOOKUP(P1980,'NEW XEQM.c'!D:D,1,0)),"--",VLOOKUP(P1980,'NEW XEQM.c'!D:G,3,0))</f>
        <v>CPXI</v>
      </c>
      <c r="U1980" s="1" t="s">
        <v>2544</v>
      </c>
      <c r="W1980" t="e">
        <f t="shared" si="235"/>
        <v>#VALUE!</v>
      </c>
    </row>
    <row r="1981" spans="1:23">
      <c r="A1981" s="16">
        <f t="shared" ref="A1981:A2044" si="242">IF(B1981=INT(B1981),ROW(),"")</f>
        <v>1981</v>
      </c>
      <c r="B1981" s="15">
        <f t="shared" si="234"/>
        <v>1937</v>
      </c>
      <c r="C1981" s="45" t="s">
        <v>5147</v>
      </c>
      <c r="D1981" s="45" t="s">
        <v>2351</v>
      </c>
      <c r="E1981" s="232" t="s">
        <v>5546</v>
      </c>
      <c r="F1981" s="232" t="s">
        <v>5546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3596</v>
      </c>
      <c r="L1981" s="49" t="s">
        <v>4353</v>
      </c>
      <c r="M1981" s="49" t="s">
        <v>4408</v>
      </c>
      <c r="N1981" s="22" t="s">
        <v>5272</v>
      </c>
      <c r="O1981" s="45"/>
      <c r="P1981" s="249" t="s">
        <v>2353</v>
      </c>
      <c r="Q1981" s="192"/>
      <c r="R1981" s="1"/>
      <c r="S1981" s="1" t="str">
        <f t="shared" si="241"/>
        <v/>
      </c>
      <c r="T1981" s="1" t="str">
        <f>IF(ISNA(VLOOKUP(P1981,'NEW XEQM.c'!D:D,1,0)),"--",VLOOKUP(P1981,'NEW XEQM.c'!D:G,3,0))</f>
        <v>CPXJ</v>
      </c>
      <c r="U1981" s="1" t="s">
        <v>2544</v>
      </c>
      <c r="W1981" t="e">
        <f t="shared" si="235"/>
        <v>#VALUE!</v>
      </c>
    </row>
    <row r="1982" spans="1:23">
      <c r="A1982" s="16">
        <f t="shared" si="242"/>
        <v>1982</v>
      </c>
      <c r="B1982" s="15">
        <f t="shared" si="234"/>
        <v>1938</v>
      </c>
      <c r="C1982" s="45" t="s">
        <v>5147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3596</v>
      </c>
      <c r="L1982" s="49" t="s">
        <v>4353</v>
      </c>
      <c r="M1982" s="49" t="s">
        <v>4408</v>
      </c>
      <c r="N1982" s="22" t="s">
        <v>5272</v>
      </c>
      <c r="O1982" s="45"/>
      <c r="P1982" s="249" t="s">
        <v>2361</v>
      </c>
      <c r="Q1982" s="192"/>
      <c r="R1982" s="1"/>
      <c r="S1982" s="1" t="str">
        <f t="shared" si="241"/>
        <v/>
      </c>
      <c r="T1982" s="1" t="str">
        <f>IF(ISNA(VLOOKUP(P1982,'NEW XEQM.c'!D:D,1,0)),"--",VLOOKUP(P1982,'NEW XEQM.c'!D:G,3,0))</f>
        <v>SSIZE4</v>
      </c>
      <c r="U1982" s="1" t="s">
        <v>2544</v>
      </c>
      <c r="W1982" t="e">
        <f t="shared" si="235"/>
        <v>#VALUE!</v>
      </c>
    </row>
    <row r="1983" spans="1:23">
      <c r="A1983" s="16">
        <f t="shared" si="242"/>
        <v>1983</v>
      </c>
      <c r="B1983" s="15">
        <f t="shared" si="234"/>
        <v>1939</v>
      </c>
      <c r="C1983" s="45" t="s">
        <v>5147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3596</v>
      </c>
      <c r="L1983" s="49" t="s">
        <v>4353</v>
      </c>
      <c r="M1983" s="49" t="s">
        <v>4408</v>
      </c>
      <c r="N1983" s="22" t="s">
        <v>5272</v>
      </c>
      <c r="O1983" s="49"/>
      <c r="P1983" s="249" t="s">
        <v>2363</v>
      </c>
      <c r="Q1983" s="192"/>
      <c r="R1983" s="1"/>
      <c r="S1983" s="1" t="str">
        <f t="shared" si="241"/>
        <v/>
      </c>
      <c r="T1983" s="1" t="str">
        <f>IF(ISNA(VLOOKUP(P1983,'NEW XEQM.c'!D:D,1,0)),"--",VLOOKUP(P1983,'NEW XEQM.c'!D:G,3,0))</f>
        <v>SSIZE8</v>
      </c>
      <c r="U1983" s="1" t="s">
        <v>2544</v>
      </c>
      <c r="W1983" t="e">
        <f t="shared" si="235"/>
        <v>#VALUE!</v>
      </c>
    </row>
    <row r="1984" spans="1:23">
      <c r="A1984" s="16">
        <f t="shared" si="242"/>
        <v>1984</v>
      </c>
      <c r="B1984" s="15">
        <f t="shared" si="234"/>
        <v>1940</v>
      </c>
      <c r="C1984" s="45" t="s">
        <v>5147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3596</v>
      </c>
      <c r="L1984" s="49" t="s">
        <v>4353</v>
      </c>
      <c r="M1984" s="49" t="s">
        <v>4410</v>
      </c>
      <c r="N1984" s="22" t="s">
        <v>5272</v>
      </c>
      <c r="O1984" s="49"/>
      <c r="P1984" s="249" t="s">
        <v>2386</v>
      </c>
      <c r="Q1984" s="192"/>
      <c r="R1984" s="1"/>
      <c r="S1984" s="1" t="str">
        <f t="shared" si="241"/>
        <v/>
      </c>
      <c r="T1984" s="1" t="str">
        <f>IF(ISNA(VLOOKUP(P1984,'NEW XEQM.c'!D:D,1,0)),"--",VLOOKUP(P1984,'NEW XEQM.c'!D:G,3,0))</f>
        <v>SPCRES</v>
      </c>
      <c r="U1984" s="1" t="s">
        <v>2544</v>
      </c>
      <c r="W1984" t="e">
        <f t="shared" si="235"/>
        <v>#VALUE!</v>
      </c>
    </row>
    <row r="1985" spans="1:23">
      <c r="A1985" s="16">
        <f t="shared" si="242"/>
        <v>1985</v>
      </c>
      <c r="B1985" s="15">
        <f t="shared" si="234"/>
        <v>1941</v>
      </c>
      <c r="C1985" s="45" t="s">
        <v>3559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3596</v>
      </c>
      <c r="L1985" s="49" t="s">
        <v>4353</v>
      </c>
      <c r="M1985" s="49" t="s">
        <v>4410</v>
      </c>
      <c r="N1985" s="22" t="s">
        <v>2549</v>
      </c>
      <c r="O1985" s="49" t="s">
        <v>2348</v>
      </c>
      <c r="P1985" s="249" t="s">
        <v>2385</v>
      </c>
      <c r="Q1985" s="192"/>
      <c r="R1985" s="1"/>
      <c r="S1985" s="1" t="str">
        <f t="shared" si="241"/>
        <v/>
      </c>
      <c r="T1985" s="1" t="str">
        <f>IF(ISNA(VLOOKUP(P1985,'NEW XEQM.c'!D:D,1,0)),"--",VLOOKUP(P1985,'NEW XEQM.c'!D:G,3,0))</f>
        <v>--</v>
      </c>
      <c r="U1985" s="1" t="s">
        <v>2544</v>
      </c>
      <c r="W1985" t="e">
        <f t="shared" si="235"/>
        <v>#VALUE!</v>
      </c>
    </row>
    <row r="1986" spans="1:23">
      <c r="A1986" s="16">
        <f t="shared" si="242"/>
        <v>1986</v>
      </c>
      <c r="B1986" s="15">
        <f t="shared" si="234"/>
        <v>1942</v>
      </c>
      <c r="C1986" s="45" t="s">
        <v>5147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3596</v>
      </c>
      <c r="L1986" s="49" t="s">
        <v>4353</v>
      </c>
      <c r="M1986" s="49" t="s">
        <v>4408</v>
      </c>
      <c r="N1986" s="22" t="s">
        <v>5273</v>
      </c>
      <c r="O1986" s="52" t="s">
        <v>2348</v>
      </c>
      <c r="P1986" s="249" t="s">
        <v>1416</v>
      </c>
      <c r="Q1986" s="192"/>
      <c r="R1986" s="1"/>
      <c r="S1986" s="1" t="str">
        <f t="shared" si="241"/>
        <v/>
      </c>
      <c r="T1986" s="1" t="str">
        <f>IF(ISNA(VLOOKUP(P1986,'NEW XEQM.c'!D:D,1,0)),"--",VLOOKUP(P1986,'NEW XEQM.c'!D:G,3,0))</f>
        <v>CLK12</v>
      </c>
      <c r="U1986" s="1" t="s">
        <v>2544</v>
      </c>
      <c r="W1986" t="e">
        <f t="shared" si="235"/>
        <v>#VALUE!</v>
      </c>
    </row>
    <row r="1987" spans="1:23">
      <c r="A1987" s="16">
        <f t="shared" si="242"/>
        <v>1987</v>
      </c>
      <c r="B1987" s="15">
        <f t="shared" si="234"/>
        <v>1943</v>
      </c>
      <c r="C1987" s="45" t="s">
        <v>5147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3596</v>
      </c>
      <c r="L1987" s="49" t="s">
        <v>4353</v>
      </c>
      <c r="M1987" s="49" t="s">
        <v>4408</v>
      </c>
      <c r="N1987" s="22" t="s">
        <v>5273</v>
      </c>
      <c r="O1987" s="52" t="s">
        <v>2348</v>
      </c>
      <c r="P1987" s="249" t="s">
        <v>1417</v>
      </c>
      <c r="Q1987" s="192"/>
      <c r="R1987" s="1"/>
      <c r="S1987" s="1" t="str">
        <f t="shared" si="241"/>
        <v/>
      </c>
      <c r="T1987" s="1" t="str">
        <f>IF(ISNA(VLOOKUP(P1987,'NEW XEQM.c'!D:D,1,0)),"--",VLOOKUP(P1987,'NEW XEQM.c'!D:G,3,0))</f>
        <v>CLK24</v>
      </c>
      <c r="U1987" s="1" t="s">
        <v>2544</v>
      </c>
      <c r="W1987" t="e">
        <f t="shared" si="235"/>
        <v>#VALUE!</v>
      </c>
    </row>
    <row r="1988" spans="1:23">
      <c r="A1988" s="16">
        <f t="shared" si="242"/>
        <v>1988</v>
      </c>
      <c r="B1988" s="15">
        <f t="shared" ref="B1988:B2051" si="243">IF(AND(MID(C1988,2,1)&lt;&gt;"/",MID(C1988,1,1)="/"),INT(B1987)+1,B1987+0.01)</f>
        <v>1944</v>
      </c>
      <c r="C1988" s="45" t="s">
        <v>5147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3596</v>
      </c>
      <c r="L1988" s="49" t="s">
        <v>4353</v>
      </c>
      <c r="M1988" s="49" t="s">
        <v>4408</v>
      </c>
      <c r="N1988" s="22" t="s">
        <v>5273</v>
      </c>
      <c r="O1988" s="52"/>
      <c r="P1988" s="249" t="s">
        <v>2355</v>
      </c>
      <c r="Q1988" s="192"/>
      <c r="R1988" s="1"/>
      <c r="S1988" s="1" t="str">
        <f t="shared" si="241"/>
        <v/>
      </c>
      <c r="T1988" s="1" t="str">
        <f>IF(ISNA(VLOOKUP(P1988,'NEW XEQM.c'!D:D,1,0)),"--",VLOOKUP(P1988,'NEW XEQM.c'!D:G,3,0))</f>
        <v>MULTCR</v>
      </c>
      <c r="U1988" s="1" t="s">
        <v>2544</v>
      </c>
      <c r="W1988" t="e">
        <f t="shared" si="235"/>
        <v>#VALUE!</v>
      </c>
    </row>
    <row r="1989" spans="1:23">
      <c r="A1989" s="16">
        <f t="shared" si="242"/>
        <v>1989</v>
      </c>
      <c r="B1989" s="15">
        <f t="shared" si="243"/>
        <v>1945</v>
      </c>
      <c r="C1989" s="45" t="s">
        <v>5147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3596</v>
      </c>
      <c r="L1989" s="49" t="s">
        <v>4353</v>
      </c>
      <c r="M1989" s="49" t="s">
        <v>4408</v>
      </c>
      <c r="N1989" s="22" t="s">
        <v>5273</v>
      </c>
      <c r="O1989" s="49"/>
      <c r="P1989" s="249" t="s">
        <v>2358</v>
      </c>
      <c r="Q1989" s="192"/>
      <c r="R1989" s="1"/>
      <c r="S1989" s="1" t="str">
        <f t="shared" si="241"/>
        <v/>
      </c>
      <c r="T1989" s="1" t="str">
        <f>IF(ISNA(VLOOKUP(P1989,'NEW XEQM.c'!D:D,1,0)),"--",VLOOKUP(P1989,'NEW XEQM.c'!D:G,3,0))</f>
        <v>MULTDOT</v>
      </c>
      <c r="U1989" s="1" t="s">
        <v>2544</v>
      </c>
      <c r="W1989" t="e">
        <f t="shared" ref="W1989:W2052" si="244">SUBSTITUTE(IF(AND(T1989="--",FIND("STD",E1989),FIND("fn",C1989)&gt;0,FIND("ITM_",P1989),I1989="CAT_FNCT"),E1989,""),"""","")</f>
        <v>#VALUE!</v>
      </c>
    </row>
    <row r="1990" spans="1:23">
      <c r="A1990" s="16">
        <f t="shared" si="242"/>
        <v>1990</v>
      </c>
      <c r="B1990" s="15">
        <f t="shared" si="243"/>
        <v>1946</v>
      </c>
      <c r="C1990" s="45" t="s">
        <v>5147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3596</v>
      </c>
      <c r="L1990" s="49" t="s">
        <v>4353</v>
      </c>
      <c r="M1990" s="49" t="s">
        <v>4408</v>
      </c>
      <c r="N1990" s="22" t="s">
        <v>5273</v>
      </c>
      <c r="O1990" s="49" t="s">
        <v>2348</v>
      </c>
      <c r="P1990" s="249" t="s">
        <v>1726</v>
      </c>
      <c r="Q1990" s="192"/>
      <c r="R1990" s="1"/>
      <c r="S1990" s="1" t="str">
        <f t="shared" si="241"/>
        <v/>
      </c>
      <c r="T1990" s="1" t="str">
        <f>IF(ISNA(VLOOKUP(P1990,'NEW XEQM.c'!D:D,1,0)),"--",VLOOKUP(P1990,'NEW XEQM.c'!D:G,3,0))</f>
        <v>POLAR</v>
      </c>
      <c r="U1990" s="1" t="s">
        <v>2544</v>
      </c>
      <c r="W1990" t="e">
        <f t="shared" si="244"/>
        <v>#VALUE!</v>
      </c>
    </row>
    <row r="1991" spans="1:23">
      <c r="A1991" s="16">
        <f t="shared" si="242"/>
        <v>1991</v>
      </c>
      <c r="B1991" s="15">
        <f t="shared" si="243"/>
        <v>1947</v>
      </c>
      <c r="C1991" s="54" t="s">
        <v>3532</v>
      </c>
      <c r="D1991" s="54" t="s">
        <v>4244</v>
      </c>
      <c r="E1991" s="72" t="s">
        <v>499</v>
      </c>
      <c r="F1991" s="55" t="str">
        <f t="shared" ref="F1991" si="245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3596</v>
      </c>
      <c r="L1991" s="11" t="s">
        <v>4353</v>
      </c>
      <c r="M1991" s="11" t="s">
        <v>4410</v>
      </c>
      <c r="N1991" s="22"/>
      <c r="O1991" s="11" t="s">
        <v>5589</v>
      </c>
      <c r="P1991" s="248" t="s">
        <v>5588</v>
      </c>
      <c r="Q1991" s="192"/>
      <c r="R1991" s="1"/>
      <c r="S1991" s="1" t="str">
        <f t="shared" si="241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44"/>
        <v>#VALUE!</v>
      </c>
    </row>
    <row r="1992" spans="1:23">
      <c r="A1992" s="16">
        <f t="shared" ref="A1992" si="246">IF(B1992=INT(B1992),ROW(),"")</f>
        <v>1992</v>
      </c>
      <c r="B1992" s="15">
        <f t="shared" ref="B1992" si="247">IF(AND(MID(C1992,2,1)&lt;&gt;"/",MID(C1992,1,1)="/"),INT(B1991)+1,B1991+0.01)</f>
        <v>1948</v>
      </c>
      <c r="C1992" s="45" t="s">
        <v>5147</v>
      </c>
      <c r="D1992" s="45" t="s">
        <v>5939</v>
      </c>
      <c r="E1992" s="46" t="s">
        <v>5940</v>
      </c>
      <c r="F1992" s="46" t="s">
        <v>5940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3596</v>
      </c>
      <c r="L1992" s="49" t="s">
        <v>4353</v>
      </c>
      <c r="M1992" s="11" t="s">
        <v>4410</v>
      </c>
      <c r="N1992" s="22" t="s">
        <v>5273</v>
      </c>
      <c r="O1992" s="49" t="s">
        <v>2348</v>
      </c>
      <c r="P1992" s="249" t="s">
        <v>5935</v>
      </c>
      <c r="Q1992" s="192"/>
      <c r="R1992" s="1"/>
      <c r="S1992" s="1" t="str">
        <f t="shared" ref="S1992" si="248">IF(E1992=F1992,"","NOT EQUAL")</f>
        <v/>
      </c>
      <c r="T1992" s="1" t="str">
        <f>IF(ISNA(VLOOKUP(P1992,'NEW XEQM.c'!D:D,1,0)),"--",VLOOKUP(P1992,'NEW XEQM.c'!D:G,3,0))</f>
        <v>--</v>
      </c>
      <c r="U1992" s="1" t="s">
        <v>2544</v>
      </c>
      <c r="W1992" t="e">
        <f t="shared" ref="W1992" si="249">SUBSTITUTE(IF(AND(T1992="--",FIND("STD",E1992),FIND("fn",C1992)&gt;0,FIND("ITM_",P1992),I1992="CAT_FNCT"),E1992,""),"""","")</f>
        <v>#VALUE!</v>
      </c>
    </row>
    <row r="1993" spans="1:23">
      <c r="A1993" s="16">
        <f t="shared" si="242"/>
        <v>1993</v>
      </c>
      <c r="B1993" s="15">
        <f t="shared" si="243"/>
        <v>1949</v>
      </c>
      <c r="C1993" s="45" t="s">
        <v>5147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3596</v>
      </c>
      <c r="L1993" s="49" t="s">
        <v>4353</v>
      </c>
      <c r="M1993" s="49" t="s">
        <v>4408</v>
      </c>
      <c r="N1993" s="22" t="s">
        <v>5273</v>
      </c>
      <c r="O1993" s="52" t="s">
        <v>2348</v>
      </c>
      <c r="P1993" s="249" t="s">
        <v>1755</v>
      </c>
      <c r="Q1993" s="192"/>
      <c r="R1993" s="1"/>
      <c r="S1993" s="1" t="str">
        <f t="shared" si="241"/>
        <v/>
      </c>
      <c r="T1993" s="1" t="str">
        <f>IF(ISNA(VLOOKUP(P1993,'NEW XEQM.c'!D:D,1,0)),"--",VLOOKUP(P1993,'NEW XEQM.c'!D:G,3,0))</f>
        <v>RECT</v>
      </c>
      <c r="U1993" s="1" t="s">
        <v>2544</v>
      </c>
      <c r="W1993" t="e">
        <f t="shared" si="244"/>
        <v>#VALUE!</v>
      </c>
    </row>
    <row r="1994" spans="1:23">
      <c r="A1994" s="16">
        <f t="shared" si="242"/>
        <v>1994</v>
      </c>
      <c r="B1994" s="15">
        <f t="shared" si="243"/>
        <v>1950</v>
      </c>
      <c r="C1994" s="45" t="s">
        <v>5147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3596</v>
      </c>
      <c r="L1994" s="49" t="s">
        <v>4353</v>
      </c>
      <c r="M1994" s="49" t="s">
        <v>4408</v>
      </c>
      <c r="N1994" s="22" t="s">
        <v>5273</v>
      </c>
      <c r="O1994" s="52" t="s">
        <v>2348</v>
      </c>
      <c r="P1994" s="249" t="s">
        <v>2380</v>
      </c>
      <c r="Q1994" s="192"/>
      <c r="R1994" s="1"/>
      <c r="S1994" s="1" t="str">
        <f t="shared" si="241"/>
        <v/>
      </c>
      <c r="T1994" s="1" t="str">
        <f>IF(ISNA(VLOOKUP(P1994,'NEW XEQM.c'!D:D,1,0)),"--",VLOOKUP(P1994,'NEW XEQM.c'!D:G,3,0))</f>
        <v>SCIOVR</v>
      </c>
      <c r="U1994" s="1" t="s">
        <v>2544</v>
      </c>
      <c r="W1994" t="e">
        <f t="shared" si="244"/>
        <v>#VALUE!</v>
      </c>
    </row>
    <row r="1995" spans="1:23">
      <c r="A1995" s="16">
        <f t="shared" si="242"/>
        <v>1995</v>
      </c>
      <c r="B1995" s="15">
        <f t="shared" si="243"/>
        <v>1951</v>
      </c>
      <c r="C1995" s="45" t="s">
        <v>5147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3596</v>
      </c>
      <c r="L1995" s="49" t="s">
        <v>4353</v>
      </c>
      <c r="M1995" s="49" t="s">
        <v>4408</v>
      </c>
      <c r="N1995" s="22" t="s">
        <v>5273</v>
      </c>
      <c r="O1995" s="52" t="s">
        <v>2348</v>
      </c>
      <c r="P1995" s="249" t="s">
        <v>2381</v>
      </c>
      <c r="Q1995" s="192"/>
      <c r="R1995" s="1"/>
      <c r="S1995" s="1" t="str">
        <f t="shared" si="241"/>
        <v/>
      </c>
      <c r="T1995" s="1" t="str">
        <f>IF(ISNA(VLOOKUP(P1995,'NEW XEQM.c'!D:D,1,0)),"--",VLOOKUP(P1995,'NEW XEQM.c'!D:G,3,0))</f>
        <v>ENGOVR</v>
      </c>
      <c r="U1995" s="1" t="s">
        <v>2544</v>
      </c>
      <c r="W1995" t="e">
        <f t="shared" si="244"/>
        <v>#VALUE!</v>
      </c>
    </row>
    <row r="1996" spans="1:23">
      <c r="A1996" s="16">
        <f t="shared" si="242"/>
        <v>1996</v>
      </c>
      <c r="B1996" s="15">
        <f t="shared" si="243"/>
        <v>1952</v>
      </c>
      <c r="C1996" s="45" t="s">
        <v>3558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3596</v>
      </c>
      <c r="L1996" s="49" t="s">
        <v>4353</v>
      </c>
      <c r="M1996" s="49" t="s">
        <v>4410</v>
      </c>
      <c r="N1996" s="22" t="s">
        <v>2549</v>
      </c>
      <c r="O1996" s="52"/>
      <c r="P1996" s="249" t="s">
        <v>2474</v>
      </c>
      <c r="Q1996" s="192"/>
      <c r="R1996" s="1"/>
      <c r="S1996" s="1" t="str">
        <f t="shared" si="241"/>
        <v>NOT EQUAL</v>
      </c>
      <c r="T1996" s="1" t="str">
        <f>IF(ISNA(VLOOKUP(P1996,'NEW XEQM.c'!D:D,1,0)),"--",VLOOKUP(P1996,'NEW XEQM.c'!D:G,3,0))</f>
        <v>--</v>
      </c>
      <c r="U1996" s="1" t="s">
        <v>2554</v>
      </c>
      <c r="W1996" t="e">
        <f t="shared" si="244"/>
        <v>#VALUE!</v>
      </c>
    </row>
    <row r="1997" spans="1:23">
      <c r="A1997" s="16">
        <f t="shared" si="242"/>
        <v>1997</v>
      </c>
      <c r="B1997" s="15">
        <f t="shared" si="243"/>
        <v>1953</v>
      </c>
      <c r="C1997" s="45" t="s">
        <v>3558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3596</v>
      </c>
      <c r="L1997" s="49" t="s">
        <v>4353</v>
      </c>
      <c r="M1997" s="49" t="s">
        <v>4410</v>
      </c>
      <c r="N1997" s="22" t="s">
        <v>2549</v>
      </c>
      <c r="O1997" s="45"/>
      <c r="P1997" s="249" t="s">
        <v>2475</v>
      </c>
      <c r="Q1997" s="192"/>
      <c r="R1997" s="1"/>
      <c r="S1997" s="1" t="str">
        <f t="shared" si="241"/>
        <v>NOT EQUAL</v>
      </c>
      <c r="T1997" s="1" t="str">
        <f>IF(ISNA(VLOOKUP(P1997,'NEW XEQM.c'!D:D,1,0)),"--",VLOOKUP(P1997,'NEW XEQM.c'!D:G,3,0))</f>
        <v>--</v>
      </c>
      <c r="U1997" s="1" t="s">
        <v>2554</v>
      </c>
      <c r="W1997" t="e">
        <f t="shared" si="244"/>
        <v>#VALUE!</v>
      </c>
    </row>
    <row r="1998" spans="1:23">
      <c r="A1998" s="16">
        <f t="shared" si="242"/>
        <v>1998</v>
      </c>
      <c r="B1998" s="15">
        <f t="shared" si="243"/>
        <v>1954</v>
      </c>
      <c r="C1998" s="45" t="s">
        <v>3558</v>
      </c>
      <c r="D1998" s="45" t="s">
        <v>2490</v>
      </c>
      <c r="E1998" s="122" t="s">
        <v>499</v>
      </c>
      <c r="F1998" s="46" t="s">
        <v>5574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3596</v>
      </c>
      <c r="L1998" s="49" t="s">
        <v>4353</v>
      </c>
      <c r="M1998" s="49" t="s">
        <v>4410</v>
      </c>
      <c r="N1998" s="22" t="s">
        <v>2549</v>
      </c>
      <c r="O1998" s="45"/>
      <c r="P1998" s="249" t="s">
        <v>2490</v>
      </c>
      <c r="Q1998" s="192"/>
      <c r="R1998" s="1"/>
      <c r="S1998" s="1" t="str">
        <f t="shared" si="241"/>
        <v>NOT EQUAL</v>
      </c>
      <c r="T1998" s="1" t="str">
        <f>IF(ISNA(VLOOKUP(P1998,'NEW XEQM.c'!D:D,1,0)),"--",VLOOKUP(P1998,'NEW XEQM.c'!D:G,3,0))</f>
        <v>--</v>
      </c>
      <c r="U1998" s="1" t="s">
        <v>2554</v>
      </c>
      <c r="W1998" t="e">
        <f t="shared" si="244"/>
        <v>#VALUE!</v>
      </c>
    </row>
    <row r="1999" spans="1:23">
      <c r="A1999" s="16">
        <f t="shared" si="242"/>
        <v>1999</v>
      </c>
      <c r="B1999" s="15">
        <f t="shared" si="243"/>
        <v>1955</v>
      </c>
      <c r="C1999" s="45" t="s">
        <v>3558</v>
      </c>
      <c r="D1999" s="45" t="s">
        <v>2491</v>
      </c>
      <c r="E1999" s="122" t="s">
        <v>499</v>
      </c>
      <c r="F1999" s="48" t="s">
        <v>5576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3596</v>
      </c>
      <c r="L1999" s="49" t="s">
        <v>4353</v>
      </c>
      <c r="M1999" s="49" t="s">
        <v>4410</v>
      </c>
      <c r="N1999" s="22" t="s">
        <v>2549</v>
      </c>
      <c r="O1999" s="45"/>
      <c r="P1999" s="249" t="s">
        <v>2491</v>
      </c>
      <c r="Q1999" s="192"/>
      <c r="R1999" s="1"/>
      <c r="S1999" s="1" t="str">
        <f t="shared" si="241"/>
        <v>NOT EQUAL</v>
      </c>
      <c r="T1999" s="1" t="str">
        <f>IF(ISNA(VLOOKUP(P1999,'NEW XEQM.c'!D:D,1,0)),"--",VLOOKUP(P1999,'NEW XEQM.c'!D:G,3,0))</f>
        <v>--</v>
      </c>
      <c r="U1999" s="1" t="s">
        <v>2554</v>
      </c>
      <c r="W1999" t="e">
        <f t="shared" si="244"/>
        <v>#VALUE!</v>
      </c>
    </row>
    <row r="2000" spans="1:23">
      <c r="A2000" s="16">
        <f t="shared" si="242"/>
        <v>2000</v>
      </c>
      <c r="B2000" s="15">
        <f t="shared" si="243"/>
        <v>1956</v>
      </c>
      <c r="C2000" s="45" t="s">
        <v>3560</v>
      </c>
      <c r="D2000" s="45" t="s">
        <v>7</v>
      </c>
      <c r="E2000" s="48" t="s">
        <v>2488</v>
      </c>
      <c r="F2000" s="48" t="s">
        <v>2488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3596</v>
      </c>
      <c r="L2000" s="49" t="s">
        <v>4353</v>
      </c>
      <c r="M2000" s="49" t="s">
        <v>4410</v>
      </c>
      <c r="N2000" s="22" t="s">
        <v>2549</v>
      </c>
      <c r="O2000" s="45"/>
      <c r="P2000" s="249" t="s">
        <v>2489</v>
      </c>
      <c r="Q2000" s="192"/>
      <c r="R2000" s="1"/>
      <c r="S2000" s="1" t="str">
        <f t="shared" si="241"/>
        <v/>
      </c>
      <c r="T2000" s="1" t="str">
        <f>IF(ISNA(VLOOKUP(P2000,'NEW XEQM.c'!D:D,1,0)),"--",VLOOKUP(P2000,'NEW XEQM.c'!D:G,3,0))</f>
        <v>--</v>
      </c>
      <c r="U2000" s="1" t="s">
        <v>2554</v>
      </c>
      <c r="W2000" t="e">
        <f t="shared" si="244"/>
        <v>#VALUE!</v>
      </c>
    </row>
    <row r="2001" spans="1:23">
      <c r="A2001" s="16">
        <f t="shared" si="242"/>
        <v>2001</v>
      </c>
      <c r="B2001" s="15">
        <f t="shared" si="243"/>
        <v>1957</v>
      </c>
      <c r="C2001" s="45" t="s">
        <v>6077</v>
      </c>
      <c r="D2001" s="45" t="s">
        <v>7</v>
      </c>
      <c r="E2001" s="125" t="s">
        <v>6078</v>
      </c>
      <c r="F2001" s="48" t="s">
        <v>6078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3596</v>
      </c>
      <c r="L2001" s="49" t="s">
        <v>4353</v>
      </c>
      <c r="M2001" s="49" t="s">
        <v>4410</v>
      </c>
      <c r="N2001" s="22" t="s">
        <v>2549</v>
      </c>
      <c r="O2001" s="45"/>
      <c r="P2001" s="249" t="s">
        <v>6079</v>
      </c>
      <c r="Q2001" s="192"/>
      <c r="R2001" s="1"/>
      <c r="S2001" s="1" t="str">
        <f t="shared" si="241"/>
        <v/>
      </c>
      <c r="T2001" s="1" t="str">
        <f>IF(ISNA(VLOOKUP(P2001,'NEW XEQM.c'!D:D,1,0)),"--",VLOOKUP(P2001,'NEW XEQM.c'!D:G,3,0))</f>
        <v>--</v>
      </c>
      <c r="U2001" s="1" t="s">
        <v>2554</v>
      </c>
      <c r="W2001" t="e">
        <f t="shared" si="244"/>
        <v>#VALUE!</v>
      </c>
    </row>
    <row r="2002" spans="1:23">
      <c r="A2002" s="16">
        <f t="shared" si="242"/>
        <v>2002</v>
      </c>
      <c r="B2002" s="15">
        <f t="shared" si="243"/>
        <v>1958</v>
      </c>
      <c r="C2002" s="45" t="s">
        <v>3583</v>
      </c>
      <c r="D2002" s="45" t="s">
        <v>7</v>
      </c>
      <c r="E2002" s="140" t="s">
        <v>2503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3596</v>
      </c>
      <c r="L2002" s="148" t="s">
        <v>4353</v>
      </c>
      <c r="M2002" s="148" t="s">
        <v>4410</v>
      </c>
      <c r="N2002" s="22" t="s">
        <v>2549</v>
      </c>
      <c r="O2002" s="22"/>
      <c r="P2002" s="248" t="s">
        <v>4773</v>
      </c>
      <c r="Q2002" s="192"/>
      <c r="R2002" s="1"/>
      <c r="S2002" s="1" t="str">
        <f t="shared" si="241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44"/>
        <v>#VALUE!</v>
      </c>
    </row>
    <row r="2003" spans="1:23">
      <c r="A2003" s="16">
        <f t="shared" si="242"/>
        <v>2003</v>
      </c>
      <c r="B2003" s="15">
        <f t="shared" si="243"/>
        <v>1959</v>
      </c>
      <c r="C2003" s="45" t="s">
        <v>3553</v>
      </c>
      <c r="D2003" s="45" t="s">
        <v>5120</v>
      </c>
      <c r="E2003" s="48" t="s">
        <v>5109</v>
      </c>
      <c r="F2003" s="48" t="s">
        <v>5109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3596</v>
      </c>
      <c r="L2003" s="49" t="s">
        <v>4353</v>
      </c>
      <c r="M2003" s="49" t="s">
        <v>4410</v>
      </c>
      <c r="N2003" s="22" t="s">
        <v>2549</v>
      </c>
      <c r="O2003" s="45"/>
      <c r="P2003" s="249" t="s">
        <v>5115</v>
      </c>
      <c r="Q2003" s="192"/>
      <c r="R2003" s="1"/>
      <c r="S2003" s="1" t="str">
        <f t="shared" si="241"/>
        <v/>
      </c>
      <c r="T2003" s="1" t="str">
        <f>IF(ISNA(VLOOKUP(P2003,'NEW XEQM.c'!D:D,1,0)),"--",VLOOKUP(P2003,'NEW XEQM.c'!D:G,3,0))</f>
        <v>--</v>
      </c>
      <c r="U2003" s="1" t="s">
        <v>2545</v>
      </c>
      <c r="W2003" t="e">
        <f t="shared" si="244"/>
        <v>#VALUE!</v>
      </c>
    </row>
    <row r="2004" spans="1:23">
      <c r="A2004" s="16">
        <f t="shared" si="242"/>
        <v>2004</v>
      </c>
      <c r="B2004" s="15">
        <f t="shared" si="243"/>
        <v>1960</v>
      </c>
      <c r="C2004" s="45" t="s">
        <v>3553</v>
      </c>
      <c r="D2004" s="45" t="s">
        <v>5116</v>
      </c>
      <c r="E2004" s="46" t="s">
        <v>5105</v>
      </c>
      <c r="F2004" s="46" t="s">
        <v>5105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3596</v>
      </c>
      <c r="L2004" s="49" t="s">
        <v>4353</v>
      </c>
      <c r="M2004" s="49" t="s">
        <v>4410</v>
      </c>
      <c r="N2004" s="22" t="s">
        <v>2549</v>
      </c>
      <c r="O2004" s="45"/>
      <c r="P2004" s="249" t="s">
        <v>5113</v>
      </c>
      <c r="Q2004" s="192"/>
      <c r="R2004" s="1"/>
      <c r="S2004" s="1" t="str">
        <f t="shared" si="241"/>
        <v/>
      </c>
      <c r="T2004" s="1" t="str">
        <f>IF(ISNA(VLOOKUP(P2004,'NEW XEQM.c'!D:D,1,0)),"--",VLOOKUP(P2004,'NEW XEQM.c'!D:G,3,0))</f>
        <v>--</v>
      </c>
      <c r="U2004" s="1" t="s">
        <v>2545</v>
      </c>
      <c r="W2004" t="e">
        <f t="shared" si="244"/>
        <v>#VALUE!</v>
      </c>
    </row>
    <row r="2005" spans="1:23">
      <c r="A2005" s="16">
        <f t="shared" si="242"/>
        <v>2005</v>
      </c>
      <c r="B2005" s="15">
        <f t="shared" si="243"/>
        <v>1961</v>
      </c>
      <c r="C2005" s="45" t="s">
        <v>3553</v>
      </c>
      <c r="D2005" s="45" t="s">
        <v>5117</v>
      </c>
      <c r="E2005" s="46" t="s">
        <v>5106</v>
      </c>
      <c r="F2005" s="46" t="s">
        <v>5106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3596</v>
      </c>
      <c r="L2005" s="49" t="s">
        <v>4353</v>
      </c>
      <c r="M2005" s="49" t="s">
        <v>4410</v>
      </c>
      <c r="N2005" s="22" t="s">
        <v>2549</v>
      </c>
      <c r="O2005" s="45"/>
      <c r="P2005" s="249" t="s">
        <v>5134</v>
      </c>
      <c r="Q2005" s="192"/>
      <c r="R2005" s="1"/>
      <c r="S2005" s="1" t="str">
        <f t="shared" si="241"/>
        <v/>
      </c>
      <c r="T2005" s="1" t="str">
        <f>IF(ISNA(VLOOKUP(P2005,'NEW XEQM.c'!D:D,1,0)),"--",VLOOKUP(P2005,'NEW XEQM.c'!D:G,3,0))</f>
        <v>--</v>
      </c>
      <c r="U2005" s="1" t="s">
        <v>2545</v>
      </c>
      <c r="W2005" t="e">
        <f t="shared" si="244"/>
        <v>#VALUE!</v>
      </c>
    </row>
    <row r="2006" spans="1:23">
      <c r="A2006" s="16">
        <f t="shared" si="242"/>
        <v>2006</v>
      </c>
      <c r="B2006" s="15">
        <f t="shared" si="243"/>
        <v>1962</v>
      </c>
      <c r="C2006" s="45" t="s">
        <v>3553</v>
      </c>
      <c r="D2006" s="45" t="s">
        <v>5118</v>
      </c>
      <c r="E2006" s="46" t="s">
        <v>5107</v>
      </c>
      <c r="F2006" s="46" t="s">
        <v>5107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3596</v>
      </c>
      <c r="L2006" s="49" t="s">
        <v>4353</v>
      </c>
      <c r="M2006" s="49" t="s">
        <v>4410</v>
      </c>
      <c r="N2006" s="22" t="s">
        <v>2549</v>
      </c>
      <c r="O2006" s="45"/>
      <c r="P2006" s="249" t="s">
        <v>5114</v>
      </c>
      <c r="Q2006" s="192"/>
      <c r="R2006" s="1"/>
      <c r="S2006" s="1" t="str">
        <f t="shared" si="241"/>
        <v/>
      </c>
      <c r="T2006" s="1" t="str">
        <f>IF(ISNA(VLOOKUP(P2006,'NEW XEQM.c'!D:D,1,0)),"--",VLOOKUP(P2006,'NEW XEQM.c'!D:G,3,0))</f>
        <v>--</v>
      </c>
      <c r="U2006" s="1" t="s">
        <v>2545</v>
      </c>
      <c r="W2006" t="e">
        <f t="shared" si="244"/>
        <v>#VALUE!</v>
      </c>
    </row>
    <row r="2007" spans="1:23">
      <c r="A2007" s="16">
        <f t="shared" si="242"/>
        <v>2007</v>
      </c>
      <c r="B2007" s="15">
        <f t="shared" si="243"/>
        <v>1963</v>
      </c>
      <c r="C2007" s="45" t="s">
        <v>3553</v>
      </c>
      <c r="D2007" s="45" t="s">
        <v>5119</v>
      </c>
      <c r="E2007" s="46" t="s">
        <v>5108</v>
      </c>
      <c r="F2007" s="46" t="s">
        <v>5108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3596</v>
      </c>
      <c r="L2007" s="49" t="s">
        <v>4353</v>
      </c>
      <c r="M2007" s="49" t="s">
        <v>4410</v>
      </c>
      <c r="N2007" s="22" t="s">
        <v>2549</v>
      </c>
      <c r="O2007" s="49"/>
      <c r="P2007" s="249" t="s">
        <v>5135</v>
      </c>
      <c r="Q2007" s="192"/>
      <c r="R2007" s="1"/>
      <c r="S2007" s="1" t="str">
        <f t="shared" si="241"/>
        <v/>
      </c>
      <c r="T2007" s="1" t="str">
        <f>IF(ISNA(VLOOKUP(P2007,'NEW XEQM.c'!D:D,1,0)),"--",VLOOKUP(P2007,'NEW XEQM.c'!D:G,3,0))</f>
        <v>--</v>
      </c>
      <c r="U2007" s="1" t="s">
        <v>2545</v>
      </c>
      <c r="W2007" t="e">
        <f t="shared" si="244"/>
        <v>#VALUE!</v>
      </c>
    </row>
    <row r="2008" spans="1:23">
      <c r="A2008" s="16">
        <f t="shared" ref="A2008" si="250">IF(B2008=INT(B2008),ROW(),"")</f>
        <v>2008</v>
      </c>
      <c r="B2008" s="15">
        <f t="shared" si="243"/>
        <v>1964</v>
      </c>
      <c r="C2008" s="45" t="s">
        <v>3553</v>
      </c>
      <c r="D2008" s="45" t="s">
        <v>5131</v>
      </c>
      <c r="E2008" s="48" t="s">
        <v>5132</v>
      </c>
      <c r="F2008" s="48" t="s">
        <v>5132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3596</v>
      </c>
      <c r="L2008" s="49" t="s">
        <v>4353</v>
      </c>
      <c r="M2008" s="49" t="s">
        <v>4410</v>
      </c>
      <c r="N2008" s="22" t="s">
        <v>2549</v>
      </c>
      <c r="O2008" s="45"/>
      <c r="P2008" s="249" t="s">
        <v>5133</v>
      </c>
      <c r="Q2008" s="192"/>
      <c r="R2008" s="1"/>
      <c r="S2008" s="1" t="str">
        <f t="shared" ref="S2008" si="251">IF(E2008=F2008,"","NOT EQUAL")</f>
        <v/>
      </c>
      <c r="T2008" s="1" t="str">
        <f>IF(ISNA(VLOOKUP(P2008,'NEW XEQM.c'!D:D,1,0)),"--",VLOOKUP(P2008,'NEW XEQM.c'!D:G,3,0))</f>
        <v>--</v>
      </c>
      <c r="U2008" s="1" t="s">
        <v>2545</v>
      </c>
      <c r="W2008" t="e">
        <f t="shared" si="244"/>
        <v>#VALUE!</v>
      </c>
    </row>
    <row r="2009" spans="1:23">
      <c r="A2009" s="16">
        <f t="shared" si="242"/>
        <v>2009</v>
      </c>
      <c r="B2009" s="15">
        <f t="shared" si="243"/>
        <v>1965</v>
      </c>
      <c r="C2009" s="45" t="s">
        <v>3563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3700</v>
      </c>
      <c r="L2009" s="49" t="s">
        <v>4353</v>
      </c>
      <c r="M2009" s="49" t="s">
        <v>4408</v>
      </c>
      <c r="N2009" s="22" t="s">
        <v>2549</v>
      </c>
      <c r="O2009" s="45" t="s">
        <v>2373</v>
      </c>
      <c r="P2009" s="249" t="s">
        <v>2424</v>
      </c>
      <c r="Q2009" s="192"/>
      <c r="R2009" s="1"/>
      <c r="S2009" s="1" t="str">
        <f t="shared" si="241"/>
        <v/>
      </c>
      <c r="T2009" s="1" t="str">
        <f>IF(ISNA(VLOOKUP(P2009,'NEW XEQM.c'!D:D,1,0)),"--",VLOOKUP(P2009,'NEW XEQM.c'!D:G,3,0))</f>
        <v>--</v>
      </c>
      <c r="U2009" s="1" t="s">
        <v>2515</v>
      </c>
      <c r="W2009" t="e">
        <f t="shared" si="244"/>
        <v>#VALUE!</v>
      </c>
    </row>
    <row r="2010" spans="1:23">
      <c r="A2010" s="16">
        <f t="shared" si="242"/>
        <v>2010</v>
      </c>
      <c r="B2010" s="15">
        <f t="shared" si="243"/>
        <v>1966</v>
      </c>
      <c r="C2010" s="45" t="s">
        <v>3563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3700</v>
      </c>
      <c r="L2010" s="49" t="s">
        <v>4353</v>
      </c>
      <c r="M2010" s="49" t="s">
        <v>4408</v>
      </c>
      <c r="N2010" s="22" t="s">
        <v>2549</v>
      </c>
      <c r="O2010" s="49" t="s">
        <v>2373</v>
      </c>
      <c r="P2010" s="249" t="s">
        <v>2425</v>
      </c>
      <c r="Q2010" s="192"/>
      <c r="R2010" s="1"/>
      <c r="S2010" s="1" t="str">
        <f t="shared" si="241"/>
        <v/>
      </c>
      <c r="T2010" s="1" t="str">
        <f>IF(ISNA(VLOOKUP(P2010,'NEW XEQM.c'!D:D,1,0)),"--",VLOOKUP(P2010,'NEW XEQM.c'!D:G,3,0))</f>
        <v>--</v>
      </c>
      <c r="U2010" s="1" t="s">
        <v>2515</v>
      </c>
      <c r="W2010" t="e">
        <f t="shared" si="244"/>
        <v>#VALUE!</v>
      </c>
    </row>
    <row r="2011" spans="1:23">
      <c r="A2011" s="16">
        <f t="shared" si="242"/>
        <v>2011</v>
      </c>
      <c r="B2011" s="15">
        <f t="shared" si="243"/>
        <v>1967</v>
      </c>
      <c r="C2011" s="45" t="s">
        <v>3563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3700</v>
      </c>
      <c r="L2011" s="49" t="s">
        <v>4353</v>
      </c>
      <c r="M2011" s="49" t="s">
        <v>4408</v>
      </c>
      <c r="N2011" s="22" t="s">
        <v>2549</v>
      </c>
      <c r="O2011" s="49" t="s">
        <v>2373</v>
      </c>
      <c r="P2011" s="249" t="s">
        <v>2427</v>
      </c>
      <c r="Q2011" s="192"/>
      <c r="R2011" s="1"/>
      <c r="S2011" s="1" t="str">
        <f t="shared" si="241"/>
        <v/>
      </c>
      <c r="T2011" s="1" t="str">
        <f>IF(ISNA(VLOOKUP(P2011,'NEW XEQM.c'!D:D,1,0)),"--",VLOOKUP(P2011,'NEW XEQM.c'!D:G,3,0))</f>
        <v>--</v>
      </c>
      <c r="U2011" s="1" t="s">
        <v>2515</v>
      </c>
      <c r="W2011" t="e">
        <f t="shared" si="244"/>
        <v>#VALUE!</v>
      </c>
    </row>
    <row r="2012" spans="1:23">
      <c r="A2012" s="16">
        <f t="shared" si="242"/>
        <v>2012</v>
      </c>
      <c r="B2012" s="15">
        <f t="shared" si="243"/>
        <v>1968</v>
      </c>
      <c r="C2012" s="45" t="s">
        <v>3563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3700</v>
      </c>
      <c r="L2012" s="49" t="s">
        <v>4353</v>
      </c>
      <c r="M2012" s="49" t="s">
        <v>4408</v>
      </c>
      <c r="N2012" s="22" t="s">
        <v>2549</v>
      </c>
      <c r="O2012" s="49" t="s">
        <v>2373</v>
      </c>
      <c r="P2012" s="249" t="s">
        <v>2428</v>
      </c>
      <c r="Q2012" s="192"/>
      <c r="R2012" s="1"/>
      <c r="S2012" s="1" t="str">
        <f t="shared" si="241"/>
        <v/>
      </c>
      <c r="T2012" s="1" t="str">
        <f>IF(ISNA(VLOOKUP(P2012,'NEW XEQM.c'!D:D,1,0)),"--",VLOOKUP(P2012,'NEW XEQM.c'!D:G,3,0))</f>
        <v>--</v>
      </c>
      <c r="U2012" s="1" t="s">
        <v>2515</v>
      </c>
      <c r="W2012" t="e">
        <f t="shared" si="244"/>
        <v>#VALUE!</v>
      </c>
    </row>
    <row r="2013" spans="1:23">
      <c r="A2013" s="16">
        <f t="shared" si="242"/>
        <v>2013</v>
      </c>
      <c r="B2013" s="15">
        <f t="shared" si="243"/>
        <v>1969</v>
      </c>
      <c r="C2013" s="45" t="s">
        <v>3563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3700</v>
      </c>
      <c r="L2013" s="49" t="s">
        <v>4353</v>
      </c>
      <c r="M2013" s="49" t="s">
        <v>4408</v>
      </c>
      <c r="N2013" s="22" t="s">
        <v>2549</v>
      </c>
      <c r="O2013" s="49" t="s">
        <v>2373</v>
      </c>
      <c r="P2013" s="249" t="s">
        <v>2429</v>
      </c>
      <c r="Q2013" s="192"/>
      <c r="R2013" s="1"/>
      <c r="S2013" s="1" t="str">
        <f t="shared" si="241"/>
        <v/>
      </c>
      <c r="T2013" s="1" t="str">
        <f>IF(ISNA(VLOOKUP(P2013,'NEW XEQM.c'!D:D,1,0)),"--",VLOOKUP(P2013,'NEW XEQM.c'!D:G,3,0))</f>
        <v>--</v>
      </c>
      <c r="U2013" s="1" t="s">
        <v>2515</v>
      </c>
      <c r="W2013" t="e">
        <f t="shared" si="244"/>
        <v>#VALUE!</v>
      </c>
    </row>
    <row r="2014" spans="1:23">
      <c r="A2014" s="16">
        <f t="shared" si="242"/>
        <v>2014</v>
      </c>
      <c r="B2014" s="15">
        <f t="shared" si="243"/>
        <v>1970</v>
      </c>
      <c r="C2014" s="45" t="s">
        <v>3563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3700</v>
      </c>
      <c r="L2014" s="49" t="s">
        <v>4353</v>
      </c>
      <c r="M2014" s="49" t="s">
        <v>4408</v>
      </c>
      <c r="N2014" s="22" t="s">
        <v>2549</v>
      </c>
      <c r="O2014" s="49" t="s">
        <v>2373</v>
      </c>
      <c r="P2014" s="249" t="s">
        <v>2430</v>
      </c>
      <c r="Q2014" s="192"/>
      <c r="R2014" s="1"/>
      <c r="S2014" s="1" t="str">
        <f t="shared" si="241"/>
        <v/>
      </c>
      <c r="T2014" s="1" t="str">
        <f>IF(ISNA(VLOOKUP(P2014,'NEW XEQM.c'!D:D,1,0)),"--",VLOOKUP(P2014,'NEW XEQM.c'!D:G,3,0))</f>
        <v>--</v>
      </c>
      <c r="U2014" s="1" t="s">
        <v>2515</v>
      </c>
      <c r="W2014" t="e">
        <f t="shared" si="244"/>
        <v>#VALUE!</v>
      </c>
    </row>
    <row r="2015" spans="1:23">
      <c r="A2015" s="16">
        <f t="shared" si="242"/>
        <v>2015</v>
      </c>
      <c r="B2015" s="15">
        <f t="shared" si="243"/>
        <v>1971</v>
      </c>
      <c r="C2015" s="45" t="s">
        <v>3563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3700</v>
      </c>
      <c r="L2015" s="49" t="s">
        <v>4353</v>
      </c>
      <c r="M2015" s="49" t="s">
        <v>4408</v>
      </c>
      <c r="N2015" s="22" t="s">
        <v>2549</v>
      </c>
      <c r="O2015" s="49" t="s">
        <v>2373</v>
      </c>
      <c r="P2015" s="249" t="s">
        <v>2431</v>
      </c>
      <c r="Q2015" s="192"/>
      <c r="R2015" s="1"/>
      <c r="S2015" s="1" t="str">
        <f t="shared" si="241"/>
        <v/>
      </c>
      <c r="T2015" s="1" t="str">
        <f>IF(ISNA(VLOOKUP(P2015,'NEW XEQM.c'!D:D,1,0)),"--",VLOOKUP(P2015,'NEW XEQM.c'!D:G,3,0))</f>
        <v>--</v>
      </c>
      <c r="U2015" s="1" t="s">
        <v>2515</v>
      </c>
      <c r="W2015" t="e">
        <f t="shared" si="244"/>
        <v>#VALUE!</v>
      </c>
    </row>
    <row r="2016" spans="1:23">
      <c r="A2016" s="16">
        <f t="shared" si="242"/>
        <v>2016</v>
      </c>
      <c r="B2016" s="15">
        <f t="shared" si="243"/>
        <v>1972</v>
      </c>
      <c r="C2016" s="45" t="s">
        <v>3563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3700</v>
      </c>
      <c r="L2016" s="49" t="s">
        <v>4353</v>
      </c>
      <c r="M2016" s="49" t="s">
        <v>4408</v>
      </c>
      <c r="N2016" s="22" t="s">
        <v>2549</v>
      </c>
      <c r="O2016" s="49" t="s">
        <v>2373</v>
      </c>
      <c r="P2016" s="249" t="s">
        <v>2432</v>
      </c>
      <c r="Q2016" s="192"/>
      <c r="R2016" s="1"/>
      <c r="S2016" s="1" t="str">
        <f t="shared" si="241"/>
        <v/>
      </c>
      <c r="T2016" s="1" t="str">
        <f>IF(ISNA(VLOOKUP(P2016,'NEW XEQM.c'!D:D,1,0)),"--",VLOOKUP(P2016,'NEW XEQM.c'!D:G,3,0))</f>
        <v>--</v>
      </c>
      <c r="U2016" s="1" t="s">
        <v>2515</v>
      </c>
      <c r="W2016" t="e">
        <f t="shared" si="244"/>
        <v>#VALUE!</v>
      </c>
    </row>
    <row r="2017" spans="1:23">
      <c r="A2017" s="16">
        <f t="shared" si="242"/>
        <v>2017</v>
      </c>
      <c r="B2017" s="15">
        <f t="shared" si="243"/>
        <v>1973</v>
      </c>
      <c r="C2017" s="45" t="s">
        <v>3563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3700</v>
      </c>
      <c r="L2017" s="49" t="s">
        <v>4353</v>
      </c>
      <c r="M2017" s="49" t="s">
        <v>4408</v>
      </c>
      <c r="N2017" s="22" t="s">
        <v>2549</v>
      </c>
      <c r="O2017" s="49" t="s">
        <v>2373</v>
      </c>
      <c r="P2017" s="249" t="s">
        <v>2433</v>
      </c>
      <c r="Q2017" s="192"/>
      <c r="R2017" s="1"/>
      <c r="S2017" s="1" t="str">
        <f t="shared" si="241"/>
        <v/>
      </c>
      <c r="T2017" s="1" t="str">
        <f>IF(ISNA(VLOOKUP(P2017,'NEW XEQM.c'!D:D,1,0)),"--",VLOOKUP(P2017,'NEW XEQM.c'!D:G,3,0))</f>
        <v>--</v>
      </c>
      <c r="U2017" s="1" t="s">
        <v>2515</v>
      </c>
      <c r="W2017" t="e">
        <f t="shared" si="244"/>
        <v>#VALUE!</v>
      </c>
    </row>
    <row r="2018" spans="1:23">
      <c r="A2018" s="16">
        <f t="shared" si="242"/>
        <v>2018</v>
      </c>
      <c r="B2018" s="15">
        <f t="shared" si="243"/>
        <v>1974</v>
      </c>
      <c r="C2018" s="45" t="s">
        <v>3563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3700</v>
      </c>
      <c r="L2018" s="49" t="s">
        <v>4353</v>
      </c>
      <c r="M2018" s="49" t="s">
        <v>4408</v>
      </c>
      <c r="N2018" s="22" t="s">
        <v>2549</v>
      </c>
      <c r="O2018" s="49" t="s">
        <v>2373</v>
      </c>
      <c r="P2018" s="249" t="s">
        <v>2434</v>
      </c>
      <c r="Q2018" s="192"/>
      <c r="R2018" s="1"/>
      <c r="S2018" s="1" t="str">
        <f t="shared" si="241"/>
        <v/>
      </c>
      <c r="T2018" s="1" t="str">
        <f>IF(ISNA(VLOOKUP(P2018,'NEW XEQM.c'!D:D,1,0)),"--",VLOOKUP(P2018,'NEW XEQM.c'!D:G,3,0))</f>
        <v>--</v>
      </c>
      <c r="U2018" s="1" t="s">
        <v>2515</v>
      </c>
      <c r="W2018" t="e">
        <f t="shared" si="244"/>
        <v>#VALUE!</v>
      </c>
    </row>
    <row r="2019" spans="1:23">
      <c r="A2019" s="16">
        <f t="shared" si="242"/>
        <v>2019</v>
      </c>
      <c r="B2019" s="15">
        <f t="shared" si="243"/>
        <v>1975</v>
      </c>
      <c r="C2019" s="45" t="s">
        <v>3563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3700</v>
      </c>
      <c r="L2019" s="49" t="s">
        <v>4353</v>
      </c>
      <c r="M2019" s="49" t="s">
        <v>4408</v>
      </c>
      <c r="N2019" s="22" t="s">
        <v>2549</v>
      </c>
      <c r="O2019" s="49" t="s">
        <v>2373</v>
      </c>
      <c r="P2019" s="249" t="s">
        <v>2435</v>
      </c>
      <c r="Q2019" s="192"/>
      <c r="R2019" s="1"/>
      <c r="S2019" s="1" t="str">
        <f t="shared" si="241"/>
        <v/>
      </c>
      <c r="T2019" s="1" t="str">
        <f>IF(ISNA(VLOOKUP(P2019,'NEW XEQM.c'!D:D,1,0)),"--",VLOOKUP(P2019,'NEW XEQM.c'!D:G,3,0))</f>
        <v>--</v>
      </c>
      <c r="U2019" s="1" t="s">
        <v>2515</v>
      </c>
      <c r="W2019" t="e">
        <f t="shared" si="244"/>
        <v>#VALUE!</v>
      </c>
    </row>
    <row r="2020" spans="1:23">
      <c r="A2020" s="16">
        <f t="shared" si="242"/>
        <v>2020</v>
      </c>
      <c r="B2020" s="15">
        <f t="shared" si="243"/>
        <v>1976</v>
      </c>
      <c r="C2020" s="45" t="s">
        <v>3563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3700</v>
      </c>
      <c r="L2020" s="49" t="s">
        <v>4353</v>
      </c>
      <c r="M2020" s="49" t="s">
        <v>4408</v>
      </c>
      <c r="N2020" s="22" t="s">
        <v>2549</v>
      </c>
      <c r="O2020" s="49" t="s">
        <v>2373</v>
      </c>
      <c r="P2020" s="249" t="s">
        <v>2436</v>
      </c>
      <c r="Q2020" s="192"/>
      <c r="R2020" s="1"/>
      <c r="S2020" s="1" t="str">
        <f t="shared" si="241"/>
        <v/>
      </c>
      <c r="T2020" s="1" t="str">
        <f>IF(ISNA(VLOOKUP(P2020,'NEW XEQM.c'!D:D,1,0)),"--",VLOOKUP(P2020,'NEW XEQM.c'!D:G,3,0))</f>
        <v>--</v>
      </c>
      <c r="U2020" s="1" t="s">
        <v>2515</v>
      </c>
      <c r="W2020" t="e">
        <f t="shared" si="244"/>
        <v>#VALUE!</v>
      </c>
    </row>
    <row r="2021" spans="1:23">
      <c r="A2021" s="16">
        <f t="shared" si="242"/>
        <v>2021</v>
      </c>
      <c r="B2021" s="15">
        <f t="shared" si="243"/>
        <v>1977</v>
      </c>
      <c r="C2021" s="45" t="s">
        <v>3563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3700</v>
      </c>
      <c r="L2021" s="49" t="s">
        <v>4353</v>
      </c>
      <c r="M2021" s="49" t="s">
        <v>4408</v>
      </c>
      <c r="N2021" s="22" t="s">
        <v>2549</v>
      </c>
      <c r="O2021" s="49" t="s">
        <v>2373</v>
      </c>
      <c r="P2021" s="249" t="s">
        <v>2437</v>
      </c>
      <c r="Q2021" s="192"/>
      <c r="R2021" s="1"/>
      <c r="S2021" s="1" t="str">
        <f t="shared" si="241"/>
        <v/>
      </c>
      <c r="T2021" s="1" t="str">
        <f>IF(ISNA(VLOOKUP(P2021,'NEW XEQM.c'!D:D,1,0)),"--",VLOOKUP(P2021,'NEW XEQM.c'!D:G,3,0))</f>
        <v>--</v>
      </c>
      <c r="U2021" s="1" t="s">
        <v>2515</v>
      </c>
      <c r="W2021" t="e">
        <f t="shared" si="244"/>
        <v>#VALUE!</v>
      </c>
    </row>
    <row r="2022" spans="1:23">
      <c r="A2022" s="16">
        <f t="shared" si="242"/>
        <v>2022</v>
      </c>
      <c r="B2022" s="15">
        <f t="shared" si="243"/>
        <v>1978</v>
      </c>
      <c r="C2022" s="45" t="s">
        <v>3563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3700</v>
      </c>
      <c r="L2022" s="49" t="s">
        <v>4353</v>
      </c>
      <c r="M2022" s="49" t="s">
        <v>4408</v>
      </c>
      <c r="N2022" s="22" t="s">
        <v>2549</v>
      </c>
      <c r="O2022" s="49" t="s">
        <v>2373</v>
      </c>
      <c r="P2022" s="249" t="s">
        <v>2438</v>
      </c>
      <c r="Q2022" s="192"/>
      <c r="R2022" s="1"/>
      <c r="S2022" s="1" t="str">
        <f t="shared" si="241"/>
        <v/>
      </c>
      <c r="T2022" s="1" t="str">
        <f>IF(ISNA(VLOOKUP(P2022,'NEW XEQM.c'!D:D,1,0)),"--",VLOOKUP(P2022,'NEW XEQM.c'!D:G,3,0))</f>
        <v>--</v>
      </c>
      <c r="U2022" s="1" t="s">
        <v>2515</v>
      </c>
      <c r="W2022" t="e">
        <f t="shared" si="244"/>
        <v>#VALUE!</v>
      </c>
    </row>
    <row r="2023" spans="1:23">
      <c r="A2023" s="16">
        <f t="shared" si="242"/>
        <v>2023</v>
      </c>
      <c r="B2023" s="15">
        <f t="shared" si="243"/>
        <v>1979</v>
      </c>
      <c r="C2023" s="45" t="s">
        <v>3563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3700</v>
      </c>
      <c r="L2023" s="49" t="s">
        <v>4353</v>
      </c>
      <c r="M2023" s="49" t="s">
        <v>4408</v>
      </c>
      <c r="N2023" s="22" t="s">
        <v>2549</v>
      </c>
      <c r="O2023" s="49" t="s">
        <v>2373</v>
      </c>
      <c r="P2023" s="249" t="s">
        <v>2439</v>
      </c>
      <c r="Q2023" s="192"/>
      <c r="R2023" s="1"/>
      <c r="S2023" s="1" t="str">
        <f t="shared" si="241"/>
        <v/>
      </c>
      <c r="T2023" s="1" t="str">
        <f>IF(ISNA(VLOOKUP(P2023,'NEW XEQM.c'!D:D,1,0)),"--",VLOOKUP(P2023,'NEW XEQM.c'!D:G,3,0))</f>
        <v>--</v>
      </c>
      <c r="U2023" s="1" t="s">
        <v>2515</v>
      </c>
      <c r="W2023" t="e">
        <f t="shared" si="244"/>
        <v>#VALUE!</v>
      </c>
    </row>
    <row r="2024" spans="1:23">
      <c r="A2024" s="16">
        <f t="shared" si="242"/>
        <v>2024</v>
      </c>
      <c r="B2024" s="15">
        <f t="shared" si="243"/>
        <v>1980</v>
      </c>
      <c r="C2024" s="45" t="s">
        <v>3563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3700</v>
      </c>
      <c r="L2024" s="49" t="s">
        <v>4353</v>
      </c>
      <c r="M2024" s="49" t="s">
        <v>4408</v>
      </c>
      <c r="N2024" s="22" t="s">
        <v>2549</v>
      </c>
      <c r="O2024" s="49" t="s">
        <v>2373</v>
      </c>
      <c r="P2024" s="249" t="s">
        <v>2440</v>
      </c>
      <c r="Q2024" s="192"/>
      <c r="R2024" s="1"/>
      <c r="S2024" s="1" t="str">
        <f t="shared" si="241"/>
        <v/>
      </c>
      <c r="T2024" s="1" t="str">
        <f>IF(ISNA(VLOOKUP(P2024,'NEW XEQM.c'!D:D,1,0)),"--",VLOOKUP(P2024,'NEW XEQM.c'!D:G,3,0))</f>
        <v>--</v>
      </c>
      <c r="U2024" s="1" t="s">
        <v>2515</v>
      </c>
      <c r="W2024" t="e">
        <f t="shared" si="244"/>
        <v>#VALUE!</v>
      </c>
    </row>
    <row r="2025" spans="1:23">
      <c r="A2025" s="16">
        <f t="shared" si="242"/>
        <v>2025</v>
      </c>
      <c r="B2025" s="15">
        <f t="shared" si="243"/>
        <v>1981</v>
      </c>
      <c r="C2025" s="45" t="s">
        <v>3563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3700</v>
      </c>
      <c r="L2025" s="49" t="s">
        <v>4353</v>
      </c>
      <c r="M2025" s="49" t="s">
        <v>4408</v>
      </c>
      <c r="N2025" s="22" t="s">
        <v>2549</v>
      </c>
      <c r="O2025" s="49" t="s">
        <v>2373</v>
      </c>
      <c r="P2025" s="249" t="s">
        <v>2441</v>
      </c>
      <c r="Q2025" s="192"/>
      <c r="R2025" s="1"/>
      <c r="S2025" s="1" t="str">
        <f t="shared" si="241"/>
        <v/>
      </c>
      <c r="T2025" s="1" t="str">
        <f>IF(ISNA(VLOOKUP(P2025,'NEW XEQM.c'!D:D,1,0)),"--",VLOOKUP(P2025,'NEW XEQM.c'!D:G,3,0))</f>
        <v>--</v>
      </c>
      <c r="U2025" s="1" t="s">
        <v>2515</v>
      </c>
      <c r="W2025" t="e">
        <f t="shared" si="244"/>
        <v>#VALUE!</v>
      </c>
    </row>
    <row r="2026" spans="1:23">
      <c r="A2026" s="16">
        <f t="shared" si="242"/>
        <v>2026</v>
      </c>
      <c r="B2026" s="15">
        <f t="shared" si="243"/>
        <v>1982</v>
      </c>
      <c r="C2026" s="45" t="s">
        <v>3563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3700</v>
      </c>
      <c r="L2026" s="49" t="s">
        <v>4353</v>
      </c>
      <c r="M2026" s="49" t="s">
        <v>4408</v>
      </c>
      <c r="N2026" s="22" t="s">
        <v>2549</v>
      </c>
      <c r="O2026" s="49" t="s">
        <v>2373</v>
      </c>
      <c r="P2026" s="249" t="s">
        <v>2442</v>
      </c>
      <c r="Q2026" s="192"/>
      <c r="R2026" s="1"/>
      <c r="S2026" s="1" t="str">
        <f t="shared" si="241"/>
        <v/>
      </c>
      <c r="T2026" s="1" t="str">
        <f>IF(ISNA(VLOOKUP(P2026,'NEW XEQM.c'!D:D,1,0)),"--",VLOOKUP(P2026,'NEW XEQM.c'!D:G,3,0))</f>
        <v>--</v>
      </c>
      <c r="U2026" s="1" t="s">
        <v>2515</v>
      </c>
      <c r="W2026" t="e">
        <f t="shared" si="244"/>
        <v>#VALUE!</v>
      </c>
    </row>
    <row r="2027" spans="1:23">
      <c r="A2027" s="16">
        <f t="shared" si="242"/>
        <v>2027</v>
      </c>
      <c r="B2027" s="15">
        <f t="shared" si="243"/>
        <v>1983</v>
      </c>
      <c r="C2027" s="45" t="s">
        <v>3564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3596</v>
      </c>
      <c r="L2027" s="49" t="s">
        <v>4353</v>
      </c>
      <c r="M2027" s="49" t="s">
        <v>4410</v>
      </c>
      <c r="N2027" s="22" t="s">
        <v>2549</v>
      </c>
      <c r="O2027" s="49"/>
      <c r="P2027" s="249" t="s">
        <v>2477</v>
      </c>
      <c r="Q2027" s="192"/>
      <c r="R2027" s="1"/>
      <c r="S2027" s="1" t="str">
        <f t="shared" si="241"/>
        <v/>
      </c>
      <c r="T2027" s="1" t="str">
        <f>IF(ISNA(VLOOKUP(P2027,'NEW XEQM.c'!D:D,1,0)),"--",VLOOKUP(P2027,'NEW XEQM.c'!D:G,3,0))</f>
        <v>--</v>
      </c>
      <c r="U2027" s="1" t="s">
        <v>2515</v>
      </c>
      <c r="W2027" t="e">
        <f t="shared" si="244"/>
        <v>#VALUE!</v>
      </c>
    </row>
    <row r="2028" spans="1:23">
      <c r="A2028" s="16">
        <f t="shared" si="242"/>
        <v>2028</v>
      </c>
      <c r="B2028" s="15">
        <f t="shared" si="243"/>
        <v>1984</v>
      </c>
      <c r="C2028" s="45" t="s">
        <v>3565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3700</v>
      </c>
      <c r="L2028" s="49" t="s">
        <v>4353</v>
      </c>
      <c r="M2028" s="49" t="s">
        <v>4410</v>
      </c>
      <c r="N2028" s="22" t="s">
        <v>2549</v>
      </c>
      <c r="O2028" s="45"/>
      <c r="P2028" s="249" t="s">
        <v>2478</v>
      </c>
      <c r="Q2028" s="192"/>
      <c r="R2028" s="1"/>
      <c r="S2028" s="1" t="str">
        <f t="shared" si="241"/>
        <v/>
      </c>
      <c r="T2028" s="1" t="str">
        <f>IF(ISNA(VLOOKUP(P2028,'NEW XEQM.c'!D:D,1,0)),"--",VLOOKUP(P2028,'NEW XEQM.c'!D:G,3,0))</f>
        <v>--</v>
      </c>
      <c r="U2028" s="1" t="s">
        <v>2515</v>
      </c>
      <c r="W2028" t="e">
        <f t="shared" si="244"/>
        <v>#VALUE!</v>
      </c>
    </row>
    <row r="2029" spans="1:23">
      <c r="A2029" s="16">
        <f t="shared" si="242"/>
        <v>2029</v>
      </c>
      <c r="B2029" s="15">
        <f t="shared" si="243"/>
        <v>1985</v>
      </c>
      <c r="C2029" s="45" t="s">
        <v>4757</v>
      </c>
      <c r="D2029" s="45" t="s">
        <v>4752</v>
      </c>
      <c r="E2029" s="7" t="s">
        <v>4753</v>
      </c>
      <c r="F2029" s="7" t="s">
        <v>4753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3596</v>
      </c>
      <c r="L2029" s="133" t="s">
        <v>4353</v>
      </c>
      <c r="M2029" s="49" t="s">
        <v>4410</v>
      </c>
      <c r="N2029" s="22" t="s">
        <v>5272</v>
      </c>
      <c r="O2029" s="45"/>
      <c r="P2029" s="248" t="s">
        <v>4754</v>
      </c>
      <c r="Q2029" s="192"/>
      <c r="R2029" s="1"/>
      <c r="S2029" s="1" t="str">
        <f t="shared" si="241"/>
        <v/>
      </c>
      <c r="T2029" s="1" t="str">
        <f>IF(ISNA(VLOOKUP(P2029,'NEW XEQM.c'!D:D,1,0)),"--",VLOOKUP(P2029,'NEW XEQM.c'!D:G,3,0))</f>
        <v>--</v>
      </c>
      <c r="U2029" s="1" t="s">
        <v>2516</v>
      </c>
      <c r="W2029" t="e">
        <f t="shared" si="244"/>
        <v>#VALUE!</v>
      </c>
    </row>
    <row r="2030" spans="1:23">
      <c r="A2030" s="16">
        <f t="shared" si="242"/>
        <v>2030</v>
      </c>
      <c r="B2030" s="15">
        <f t="shared" si="243"/>
        <v>1986</v>
      </c>
      <c r="C2030" s="45" t="s">
        <v>4757</v>
      </c>
      <c r="D2030" s="45" t="s">
        <v>4758</v>
      </c>
      <c r="E2030" s="48" t="s">
        <v>4762</v>
      </c>
      <c r="F2030" s="48" t="s">
        <v>4762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3596</v>
      </c>
      <c r="L2030" s="133" t="s">
        <v>4353</v>
      </c>
      <c r="M2030" s="49" t="s">
        <v>4408</v>
      </c>
      <c r="N2030" s="22" t="s">
        <v>2549</v>
      </c>
      <c r="O2030" s="49"/>
      <c r="P2030" s="249" t="s">
        <v>4755</v>
      </c>
      <c r="Q2030" s="192"/>
      <c r="R2030" s="1"/>
      <c r="S2030" s="1" t="str">
        <f t="shared" si="241"/>
        <v/>
      </c>
      <c r="T2030" s="1" t="str">
        <f>IF(ISNA(VLOOKUP(P2030,'NEW XEQM.c'!D:D,1,0)),"--",VLOOKUP(P2030,'NEW XEQM.c'!D:G,3,0))</f>
        <v>--</v>
      </c>
      <c r="U2030" s="1" t="s">
        <v>2557</v>
      </c>
      <c r="W2030" t="e">
        <f t="shared" si="244"/>
        <v>#VALUE!</v>
      </c>
    </row>
    <row r="2031" spans="1:23">
      <c r="A2031" s="16">
        <f t="shared" si="242"/>
        <v>2031</v>
      </c>
      <c r="B2031" s="15">
        <f t="shared" si="243"/>
        <v>1987</v>
      </c>
      <c r="C2031" s="45" t="s">
        <v>4757</v>
      </c>
      <c r="D2031" s="45" t="s">
        <v>4759</v>
      </c>
      <c r="E2031" s="48" t="s">
        <v>4763</v>
      </c>
      <c r="F2031" s="48" t="s">
        <v>4763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3596</v>
      </c>
      <c r="L2031" s="133" t="s">
        <v>4353</v>
      </c>
      <c r="M2031" s="49" t="s">
        <v>4408</v>
      </c>
      <c r="N2031" s="22" t="s">
        <v>2549</v>
      </c>
      <c r="O2031" s="49"/>
      <c r="P2031" s="249" t="s">
        <v>4756</v>
      </c>
      <c r="Q2031" s="192"/>
      <c r="R2031" s="1"/>
      <c r="S2031" s="1" t="str">
        <f t="shared" ref="S2031:S2094" si="252">IF(E2031=F2031,"","NOT EQUAL")</f>
        <v/>
      </c>
      <c r="T2031" s="1" t="str">
        <f>IF(ISNA(VLOOKUP(P2031,'NEW XEQM.c'!D:D,1,0)),"--",VLOOKUP(P2031,'NEW XEQM.c'!D:G,3,0))</f>
        <v>--</v>
      </c>
      <c r="U2031" s="1" t="s">
        <v>2557</v>
      </c>
      <c r="W2031" t="e">
        <f t="shared" si="244"/>
        <v>#VALUE!</v>
      </c>
    </row>
    <row r="2032" spans="1:23">
      <c r="A2032" s="16">
        <f t="shared" si="242"/>
        <v>2032</v>
      </c>
      <c r="B2032" s="15">
        <f t="shared" si="243"/>
        <v>1988</v>
      </c>
      <c r="C2032" s="45" t="s">
        <v>4757</v>
      </c>
      <c r="D2032" s="45" t="s">
        <v>4760</v>
      </c>
      <c r="E2032" s="48" t="s">
        <v>4764</v>
      </c>
      <c r="F2032" s="48" t="s">
        <v>4764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3596</v>
      </c>
      <c r="L2032" s="133" t="s">
        <v>4353</v>
      </c>
      <c r="M2032" s="49" t="s">
        <v>4408</v>
      </c>
      <c r="N2032" s="22" t="s">
        <v>2549</v>
      </c>
      <c r="O2032" s="49"/>
      <c r="P2032" s="249" t="s">
        <v>4761</v>
      </c>
      <c r="Q2032" s="192"/>
      <c r="R2032" s="1"/>
      <c r="S2032" s="1" t="str">
        <f t="shared" si="252"/>
        <v/>
      </c>
      <c r="T2032" s="1" t="str">
        <f>IF(ISNA(VLOOKUP(P2032,'NEW XEQM.c'!D:D,1,0)),"--",VLOOKUP(P2032,'NEW XEQM.c'!D:G,3,0))</f>
        <v>--</v>
      </c>
      <c r="U2032" s="1" t="s">
        <v>2557</v>
      </c>
      <c r="W2032" t="e">
        <f t="shared" si="244"/>
        <v>#VALUE!</v>
      </c>
    </row>
    <row r="2033" spans="1:23">
      <c r="A2033" s="16">
        <f t="shared" si="242"/>
        <v>2033</v>
      </c>
      <c r="B2033" s="15">
        <f t="shared" si="243"/>
        <v>1989</v>
      </c>
      <c r="C2033" s="45" t="s">
        <v>3566</v>
      </c>
      <c r="D2033" s="45">
        <v>6</v>
      </c>
      <c r="E2033" s="48" t="s">
        <v>2560</v>
      </c>
      <c r="F2033" s="48" t="s">
        <v>2560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3700</v>
      </c>
      <c r="L2033" s="49" t="s">
        <v>4353</v>
      </c>
      <c r="M2033" s="49" t="s">
        <v>4408</v>
      </c>
      <c r="N2033" s="22" t="s">
        <v>2549</v>
      </c>
      <c r="O2033" s="49" t="s">
        <v>2556</v>
      </c>
      <c r="P2033" s="249" t="s">
        <v>2574</v>
      </c>
      <c r="Q2033" s="192"/>
      <c r="R2033" s="1"/>
      <c r="S2033" s="1" t="str">
        <f t="shared" si="252"/>
        <v/>
      </c>
      <c r="T2033" s="1" t="str">
        <f>IF(ISNA(VLOOKUP(P2033,'NEW XEQM.c'!D:D,1,0)),"--",VLOOKUP(P2033,'NEW XEQM.c'!D:G,3,0))</f>
        <v>--</v>
      </c>
      <c r="U2033" s="1" t="s">
        <v>2557</v>
      </c>
      <c r="W2033" t="e">
        <f t="shared" si="244"/>
        <v>#VALUE!</v>
      </c>
    </row>
    <row r="2034" spans="1:23">
      <c r="A2034" s="16">
        <f t="shared" si="242"/>
        <v>2034</v>
      </c>
      <c r="B2034" s="15">
        <f t="shared" si="243"/>
        <v>1990</v>
      </c>
      <c r="C2034" s="45" t="s">
        <v>3566</v>
      </c>
      <c r="D2034" s="45">
        <v>8</v>
      </c>
      <c r="E2034" s="48" t="s">
        <v>2561</v>
      </c>
      <c r="F2034" s="48" t="s">
        <v>2561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3700</v>
      </c>
      <c r="L2034" s="49" t="s">
        <v>4353</v>
      </c>
      <c r="M2034" s="49" t="s">
        <v>4408</v>
      </c>
      <c r="N2034" s="22" t="s">
        <v>2549</v>
      </c>
      <c r="O2034" s="49" t="s">
        <v>2556</v>
      </c>
      <c r="P2034" s="249" t="s">
        <v>2575</v>
      </c>
      <c r="Q2034" s="192"/>
      <c r="R2034" s="1"/>
      <c r="S2034" s="1" t="str">
        <f t="shared" si="252"/>
        <v/>
      </c>
      <c r="T2034" s="1" t="str">
        <f>IF(ISNA(VLOOKUP(P2034,'NEW XEQM.c'!D:D,1,0)),"--",VLOOKUP(P2034,'NEW XEQM.c'!D:G,3,0))</f>
        <v>--</v>
      </c>
      <c r="U2034" s="1" t="s">
        <v>2557</v>
      </c>
      <c r="W2034" t="e">
        <f t="shared" si="244"/>
        <v>#VALUE!</v>
      </c>
    </row>
    <row r="2035" spans="1:23">
      <c r="A2035" s="16">
        <f t="shared" si="242"/>
        <v>2035</v>
      </c>
      <c r="B2035" s="15">
        <f t="shared" si="243"/>
        <v>1991</v>
      </c>
      <c r="C2035" s="45" t="s">
        <v>3566</v>
      </c>
      <c r="D2035" s="45">
        <v>16</v>
      </c>
      <c r="E2035" s="48" t="s">
        <v>2562</v>
      </c>
      <c r="F2035" s="48" t="s">
        <v>2562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3700</v>
      </c>
      <c r="L2035" s="49" t="s">
        <v>4353</v>
      </c>
      <c r="M2035" s="49" t="s">
        <v>4408</v>
      </c>
      <c r="N2035" s="22" t="s">
        <v>2549</v>
      </c>
      <c r="O2035" s="49" t="s">
        <v>2556</v>
      </c>
      <c r="P2035" s="249" t="s">
        <v>2576</v>
      </c>
      <c r="Q2035" s="192"/>
      <c r="R2035" s="1"/>
      <c r="S2035" s="1" t="str">
        <f t="shared" si="252"/>
        <v/>
      </c>
      <c r="T2035" s="1" t="str">
        <f>IF(ISNA(VLOOKUP(P2035,'NEW XEQM.c'!D:D,1,0)),"--",VLOOKUP(P2035,'NEW XEQM.c'!D:G,3,0))</f>
        <v>--</v>
      </c>
      <c r="U2035" s="1" t="s">
        <v>2557</v>
      </c>
      <c r="W2035" t="e">
        <f t="shared" si="244"/>
        <v>#VALUE!</v>
      </c>
    </row>
    <row r="2036" spans="1:23">
      <c r="A2036" s="16">
        <f t="shared" si="242"/>
        <v>2036</v>
      </c>
      <c r="B2036" s="15">
        <f t="shared" si="243"/>
        <v>1992</v>
      </c>
      <c r="C2036" s="45" t="s">
        <v>3566</v>
      </c>
      <c r="D2036" s="45">
        <v>32</v>
      </c>
      <c r="E2036" s="48" t="s">
        <v>2563</v>
      </c>
      <c r="F2036" s="48" t="s">
        <v>2563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3700</v>
      </c>
      <c r="L2036" s="49" t="s">
        <v>4353</v>
      </c>
      <c r="M2036" s="49" t="s">
        <v>4408</v>
      </c>
      <c r="N2036" s="22" t="s">
        <v>2549</v>
      </c>
      <c r="O2036" s="49" t="s">
        <v>2556</v>
      </c>
      <c r="P2036" s="249" t="s">
        <v>2577</v>
      </c>
      <c r="Q2036" s="192"/>
      <c r="R2036" s="1"/>
      <c r="S2036" s="1" t="str">
        <f t="shared" si="252"/>
        <v/>
      </c>
      <c r="T2036" s="1" t="str">
        <f>IF(ISNA(VLOOKUP(P2036,'NEW XEQM.c'!D:D,1,0)),"--",VLOOKUP(P2036,'NEW XEQM.c'!D:G,3,0))</f>
        <v>--</v>
      </c>
      <c r="U2036" s="1" t="s">
        <v>2557</v>
      </c>
      <c r="W2036" t="e">
        <f t="shared" si="244"/>
        <v>#VALUE!</v>
      </c>
    </row>
    <row r="2037" spans="1:23">
      <c r="A2037" s="16">
        <f t="shared" si="242"/>
        <v>2037</v>
      </c>
      <c r="B2037" s="15">
        <f t="shared" si="243"/>
        <v>1993</v>
      </c>
      <c r="C2037" s="45" t="s">
        <v>3566</v>
      </c>
      <c r="D2037" s="45">
        <v>64</v>
      </c>
      <c r="E2037" s="48" t="s">
        <v>2564</v>
      </c>
      <c r="F2037" s="48" t="s">
        <v>2564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3700</v>
      </c>
      <c r="L2037" s="49" t="s">
        <v>4353</v>
      </c>
      <c r="M2037" s="49" t="s">
        <v>4408</v>
      </c>
      <c r="N2037" s="22" t="s">
        <v>2549</v>
      </c>
      <c r="O2037" s="49" t="s">
        <v>2556</v>
      </c>
      <c r="P2037" s="249" t="s">
        <v>2578</v>
      </c>
      <c r="Q2037" s="192"/>
      <c r="R2037" s="1"/>
      <c r="S2037" s="1" t="str">
        <f t="shared" si="252"/>
        <v/>
      </c>
      <c r="T2037" s="1" t="str">
        <f>IF(ISNA(VLOOKUP(P2037,'NEW XEQM.c'!D:D,1,0)),"--",VLOOKUP(P2037,'NEW XEQM.c'!D:G,3,0))</f>
        <v>--</v>
      </c>
      <c r="U2037" s="1" t="s">
        <v>2557</v>
      </c>
      <c r="W2037" t="e">
        <f t="shared" si="244"/>
        <v>#VALUE!</v>
      </c>
    </row>
    <row r="2038" spans="1:23">
      <c r="A2038" s="16">
        <f t="shared" si="242"/>
        <v>2038</v>
      </c>
      <c r="B2038" s="15">
        <f t="shared" si="243"/>
        <v>1994</v>
      </c>
      <c r="C2038" s="45" t="s">
        <v>3567</v>
      </c>
      <c r="D2038" s="45">
        <v>6</v>
      </c>
      <c r="E2038" s="48" t="s">
        <v>2565</v>
      </c>
      <c r="F2038" s="48" t="s">
        <v>2565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3700</v>
      </c>
      <c r="L2038" s="49" t="s">
        <v>4353</v>
      </c>
      <c r="M2038" s="49" t="s">
        <v>4408</v>
      </c>
      <c r="N2038" s="22" t="s">
        <v>2549</v>
      </c>
      <c r="O2038" s="49" t="s">
        <v>2556</v>
      </c>
      <c r="P2038" s="249" t="s">
        <v>2579</v>
      </c>
      <c r="Q2038" s="192"/>
      <c r="R2038" s="1"/>
      <c r="S2038" s="1" t="str">
        <f t="shared" si="252"/>
        <v/>
      </c>
      <c r="T2038" s="1" t="str">
        <f>IF(ISNA(VLOOKUP(P2038,'NEW XEQM.c'!D:D,1,0)),"--",VLOOKUP(P2038,'NEW XEQM.c'!D:G,3,0))</f>
        <v>--</v>
      </c>
      <c r="U2038" s="1" t="s">
        <v>2557</v>
      </c>
      <c r="W2038" t="e">
        <f t="shared" si="244"/>
        <v>#VALUE!</v>
      </c>
    </row>
    <row r="2039" spans="1:23">
      <c r="A2039" s="16">
        <f t="shared" si="242"/>
        <v>2039</v>
      </c>
      <c r="B2039" s="15">
        <f t="shared" si="243"/>
        <v>1995</v>
      </c>
      <c r="C2039" s="45" t="s">
        <v>3567</v>
      </c>
      <c r="D2039" s="45">
        <v>8</v>
      </c>
      <c r="E2039" s="48" t="s">
        <v>2566</v>
      </c>
      <c r="F2039" s="48" t="s">
        <v>2566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3700</v>
      </c>
      <c r="L2039" s="49" t="s">
        <v>4353</v>
      </c>
      <c r="M2039" s="49" t="s">
        <v>4408</v>
      </c>
      <c r="N2039" s="22" t="s">
        <v>2549</v>
      </c>
      <c r="O2039" s="49" t="s">
        <v>2556</v>
      </c>
      <c r="P2039" s="249" t="s">
        <v>2580</v>
      </c>
      <c r="Q2039" s="192"/>
      <c r="R2039" s="1"/>
      <c r="S2039" s="1" t="str">
        <f t="shared" si="252"/>
        <v/>
      </c>
      <c r="T2039" s="1" t="str">
        <f>IF(ISNA(VLOOKUP(P2039,'NEW XEQM.c'!D:D,1,0)),"--",VLOOKUP(P2039,'NEW XEQM.c'!D:G,3,0))</f>
        <v>--</v>
      </c>
      <c r="U2039" s="1" t="s">
        <v>2557</v>
      </c>
      <c r="W2039" t="e">
        <f t="shared" si="244"/>
        <v>#VALUE!</v>
      </c>
    </row>
    <row r="2040" spans="1:23">
      <c r="A2040" s="16">
        <f t="shared" si="242"/>
        <v>2040</v>
      </c>
      <c r="B2040" s="15">
        <f t="shared" si="243"/>
        <v>1996</v>
      </c>
      <c r="C2040" s="45" t="s">
        <v>3567</v>
      </c>
      <c r="D2040" s="45">
        <v>16</v>
      </c>
      <c r="E2040" s="48" t="s">
        <v>2567</v>
      </c>
      <c r="F2040" s="48" t="s">
        <v>2567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3700</v>
      </c>
      <c r="L2040" s="49" t="s">
        <v>4353</v>
      </c>
      <c r="M2040" s="49" t="s">
        <v>4408</v>
      </c>
      <c r="N2040" s="22" t="s">
        <v>2549</v>
      </c>
      <c r="O2040" s="49" t="s">
        <v>2556</v>
      </c>
      <c r="P2040" s="249" t="s">
        <v>2581</v>
      </c>
      <c r="Q2040" s="192"/>
      <c r="R2040" s="1"/>
      <c r="S2040" s="1" t="str">
        <f t="shared" si="252"/>
        <v/>
      </c>
      <c r="T2040" s="1" t="str">
        <f>IF(ISNA(VLOOKUP(P2040,'NEW XEQM.c'!D:D,1,0)),"--",VLOOKUP(P2040,'NEW XEQM.c'!D:G,3,0))</f>
        <v>--</v>
      </c>
      <c r="U2040" s="1" t="s">
        <v>2557</v>
      </c>
      <c r="W2040" t="e">
        <f t="shared" si="244"/>
        <v>#VALUE!</v>
      </c>
    </row>
    <row r="2041" spans="1:23">
      <c r="A2041" s="16">
        <f t="shared" si="242"/>
        <v>2041</v>
      </c>
      <c r="B2041" s="15">
        <f t="shared" si="243"/>
        <v>1997</v>
      </c>
      <c r="C2041" s="45" t="s">
        <v>3567</v>
      </c>
      <c r="D2041" s="45">
        <v>32</v>
      </c>
      <c r="E2041" s="48" t="s">
        <v>2568</v>
      </c>
      <c r="F2041" s="48" t="s">
        <v>2568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3700</v>
      </c>
      <c r="L2041" s="49" t="s">
        <v>4353</v>
      </c>
      <c r="M2041" s="49" t="s">
        <v>4408</v>
      </c>
      <c r="N2041" s="22" t="s">
        <v>2549</v>
      </c>
      <c r="O2041" s="49" t="s">
        <v>2556</v>
      </c>
      <c r="P2041" s="249" t="s">
        <v>2582</v>
      </c>
      <c r="Q2041" s="192"/>
      <c r="R2041" s="1"/>
      <c r="S2041" s="1" t="str">
        <f t="shared" si="252"/>
        <v/>
      </c>
      <c r="T2041" s="1" t="str">
        <f>IF(ISNA(VLOOKUP(P2041,'NEW XEQM.c'!D:D,1,0)),"--",VLOOKUP(P2041,'NEW XEQM.c'!D:G,3,0))</f>
        <v>--</v>
      </c>
      <c r="U2041" s="1" t="s">
        <v>2557</v>
      </c>
      <c r="W2041" t="e">
        <f t="shared" si="244"/>
        <v>#VALUE!</v>
      </c>
    </row>
    <row r="2042" spans="1:23">
      <c r="A2042" s="16">
        <f t="shared" si="242"/>
        <v>2042</v>
      </c>
      <c r="B2042" s="15">
        <f t="shared" si="243"/>
        <v>1998</v>
      </c>
      <c r="C2042" s="45" t="s">
        <v>3567</v>
      </c>
      <c r="D2042" s="45">
        <v>64</v>
      </c>
      <c r="E2042" s="48" t="s">
        <v>2569</v>
      </c>
      <c r="F2042" s="48" t="s">
        <v>2569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3700</v>
      </c>
      <c r="L2042" s="49" t="s">
        <v>4353</v>
      </c>
      <c r="M2042" s="49" t="s">
        <v>4408</v>
      </c>
      <c r="N2042" s="22" t="s">
        <v>2549</v>
      </c>
      <c r="O2042" s="49" t="s">
        <v>2556</v>
      </c>
      <c r="P2042" s="249" t="s">
        <v>2583</v>
      </c>
      <c r="Q2042" s="192"/>
      <c r="R2042" s="1"/>
      <c r="S2042" s="1" t="str">
        <f t="shared" si="252"/>
        <v/>
      </c>
      <c r="T2042" s="1" t="str">
        <f>IF(ISNA(VLOOKUP(P2042,'NEW XEQM.c'!D:D,1,0)),"--",VLOOKUP(P2042,'NEW XEQM.c'!D:G,3,0))</f>
        <v>--</v>
      </c>
      <c r="U2042" s="1" t="s">
        <v>2557</v>
      </c>
      <c r="W2042" t="e">
        <f t="shared" si="244"/>
        <v>#VALUE!</v>
      </c>
    </row>
    <row r="2043" spans="1:23">
      <c r="A2043" s="16">
        <f t="shared" si="242"/>
        <v>2043</v>
      </c>
      <c r="B2043" s="15">
        <f t="shared" si="243"/>
        <v>1999</v>
      </c>
      <c r="C2043" s="45" t="s">
        <v>3568</v>
      </c>
      <c r="D2043" s="45">
        <v>1</v>
      </c>
      <c r="E2043" s="48" t="s">
        <v>2570</v>
      </c>
      <c r="F2043" s="48" t="s">
        <v>2570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3700</v>
      </c>
      <c r="L2043" s="49" t="s">
        <v>4353</v>
      </c>
      <c r="M2043" s="49" t="s">
        <v>4408</v>
      </c>
      <c r="N2043" s="22" t="s">
        <v>2549</v>
      </c>
      <c r="O2043" s="49" t="s">
        <v>2556</v>
      </c>
      <c r="P2043" s="249" t="s">
        <v>2584</v>
      </c>
      <c r="Q2043" s="192"/>
      <c r="R2043" s="1"/>
      <c r="S2043" s="1" t="str">
        <f t="shared" si="252"/>
        <v/>
      </c>
      <c r="T2043" s="1" t="str">
        <f>IF(ISNA(VLOOKUP(P2043,'NEW XEQM.c'!D:D,1,0)),"--",VLOOKUP(P2043,'NEW XEQM.c'!D:G,3,0))</f>
        <v>--</v>
      </c>
      <c r="U2043" s="1" t="s">
        <v>2557</v>
      </c>
      <c r="W2043" t="e">
        <f t="shared" si="244"/>
        <v>#VALUE!</v>
      </c>
    </row>
    <row r="2044" spans="1:23">
      <c r="A2044" s="16">
        <f t="shared" si="242"/>
        <v>2044</v>
      </c>
      <c r="B2044" s="15">
        <f t="shared" si="243"/>
        <v>2000</v>
      </c>
      <c r="C2044" s="45" t="s">
        <v>3568</v>
      </c>
      <c r="D2044" s="45">
        <v>2</v>
      </c>
      <c r="E2044" s="48" t="s">
        <v>2571</v>
      </c>
      <c r="F2044" s="48" t="s">
        <v>2571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3700</v>
      </c>
      <c r="L2044" s="49" t="s">
        <v>4353</v>
      </c>
      <c r="M2044" s="49" t="s">
        <v>4408</v>
      </c>
      <c r="N2044" s="22" t="s">
        <v>2549</v>
      </c>
      <c r="O2044" s="49" t="s">
        <v>2556</v>
      </c>
      <c r="P2044" s="249" t="s">
        <v>2585</v>
      </c>
      <c r="Q2044" s="192"/>
      <c r="R2044" s="1"/>
      <c r="S2044" s="1" t="str">
        <f t="shared" si="252"/>
        <v/>
      </c>
      <c r="T2044" s="1" t="str">
        <f>IF(ISNA(VLOOKUP(P2044,'NEW XEQM.c'!D:D,1,0)),"--",VLOOKUP(P2044,'NEW XEQM.c'!D:G,3,0))</f>
        <v>--</v>
      </c>
      <c r="U2044" s="1" t="s">
        <v>2557</v>
      </c>
      <c r="W2044" t="e">
        <f t="shared" si="244"/>
        <v>#VALUE!</v>
      </c>
    </row>
    <row r="2045" spans="1:23">
      <c r="A2045" s="16">
        <f t="shared" ref="A2045:A2108" si="253">IF(B2045=INT(B2045),ROW(),"")</f>
        <v>2045</v>
      </c>
      <c r="B2045" s="15">
        <f t="shared" si="243"/>
        <v>2001</v>
      </c>
      <c r="C2045" s="45" t="s">
        <v>3568</v>
      </c>
      <c r="D2045" s="45">
        <v>3</v>
      </c>
      <c r="E2045" s="48" t="s">
        <v>2572</v>
      </c>
      <c r="F2045" s="48" t="s">
        <v>2572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3700</v>
      </c>
      <c r="L2045" s="49" t="s">
        <v>4353</v>
      </c>
      <c r="M2045" s="49" t="s">
        <v>4408</v>
      </c>
      <c r="N2045" s="22" t="s">
        <v>2549</v>
      </c>
      <c r="O2045" s="49" t="s">
        <v>2556</v>
      </c>
      <c r="P2045" s="249" t="s">
        <v>2586</v>
      </c>
      <c r="Q2045" s="192"/>
      <c r="R2045" s="1"/>
      <c r="S2045" s="1" t="str">
        <f t="shared" si="252"/>
        <v/>
      </c>
      <c r="T2045" s="1" t="str">
        <f>IF(ISNA(VLOOKUP(P2045,'NEW XEQM.c'!D:D,1,0)),"--",VLOOKUP(P2045,'NEW XEQM.c'!D:G,3,0))</f>
        <v>--</v>
      </c>
      <c r="U2045" s="1" t="s">
        <v>2557</v>
      </c>
      <c r="W2045" t="e">
        <f t="shared" si="244"/>
        <v>#VALUE!</v>
      </c>
    </row>
    <row r="2046" spans="1:23">
      <c r="A2046" s="16">
        <f t="shared" si="253"/>
        <v>2046</v>
      </c>
      <c r="B2046" s="15">
        <f t="shared" si="243"/>
        <v>2002</v>
      </c>
      <c r="C2046" s="45" t="s">
        <v>3568</v>
      </c>
      <c r="D2046" s="45">
        <v>4</v>
      </c>
      <c r="E2046" s="48" t="s">
        <v>2573</v>
      </c>
      <c r="F2046" s="48" t="s">
        <v>2573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3700</v>
      </c>
      <c r="L2046" s="49" t="s">
        <v>4353</v>
      </c>
      <c r="M2046" s="49" t="s">
        <v>4408</v>
      </c>
      <c r="N2046" s="22" t="s">
        <v>2549</v>
      </c>
      <c r="O2046" s="49" t="s">
        <v>2556</v>
      </c>
      <c r="P2046" s="249" t="s">
        <v>2587</v>
      </c>
      <c r="Q2046" s="192"/>
      <c r="R2046" s="1"/>
      <c r="S2046" s="1" t="str">
        <f t="shared" si="252"/>
        <v/>
      </c>
      <c r="T2046" s="1" t="str">
        <f>IF(ISNA(VLOOKUP(P2046,'NEW XEQM.c'!D:D,1,0)),"--",VLOOKUP(P2046,'NEW XEQM.c'!D:G,3,0))</f>
        <v>--</v>
      </c>
      <c r="U2046" s="1" t="s">
        <v>2557</v>
      </c>
      <c r="W2046" t="e">
        <f t="shared" si="244"/>
        <v>#VALUE!</v>
      </c>
    </row>
    <row r="2047" spans="1:23">
      <c r="A2047" s="16">
        <f t="shared" si="253"/>
        <v>2047</v>
      </c>
      <c r="B2047" s="15">
        <f t="shared" si="243"/>
        <v>2003</v>
      </c>
      <c r="C2047" s="45" t="s">
        <v>3568</v>
      </c>
      <c r="D2047" s="45">
        <v>5</v>
      </c>
      <c r="E2047" s="48" t="s">
        <v>4771</v>
      </c>
      <c r="F2047" s="48" t="s">
        <v>4771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3700</v>
      </c>
      <c r="L2047" s="49" t="s">
        <v>4353</v>
      </c>
      <c r="M2047" s="49" t="s">
        <v>4408</v>
      </c>
      <c r="N2047" s="22" t="s">
        <v>2549</v>
      </c>
      <c r="O2047" s="49" t="s">
        <v>2556</v>
      </c>
      <c r="P2047" s="249" t="s">
        <v>2588</v>
      </c>
      <c r="Q2047" s="192"/>
      <c r="R2047" s="1"/>
      <c r="S2047" s="1" t="str">
        <f t="shared" si="252"/>
        <v/>
      </c>
      <c r="T2047" s="1" t="str">
        <f>IF(ISNA(VLOOKUP(P2047,'NEW XEQM.c'!D:D,1,0)),"--",VLOOKUP(P2047,'NEW XEQM.c'!D:G,3,0))</f>
        <v>--</v>
      </c>
      <c r="U2047" s="1" t="s">
        <v>2557</v>
      </c>
      <c r="W2047" t="e">
        <f t="shared" si="244"/>
        <v>#VALUE!</v>
      </c>
    </row>
    <row r="2048" spans="1:23">
      <c r="A2048" s="16">
        <f t="shared" si="253"/>
        <v>2048</v>
      </c>
      <c r="B2048" s="15">
        <f t="shared" si="243"/>
        <v>2004</v>
      </c>
      <c r="C2048" s="45" t="s">
        <v>3568</v>
      </c>
      <c r="D2048" s="45">
        <v>6</v>
      </c>
      <c r="E2048" s="48" t="s">
        <v>4772</v>
      </c>
      <c r="F2048" s="48" t="s">
        <v>4772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3700</v>
      </c>
      <c r="L2048" s="49" t="s">
        <v>4353</v>
      </c>
      <c r="M2048" s="49" t="s">
        <v>4408</v>
      </c>
      <c r="N2048" s="22" t="s">
        <v>2549</v>
      </c>
      <c r="O2048" s="49" t="s">
        <v>2556</v>
      </c>
      <c r="P2048" s="249" t="s">
        <v>2589</v>
      </c>
      <c r="Q2048" s="192"/>
      <c r="R2048" s="1"/>
      <c r="S2048" s="1" t="str">
        <f t="shared" si="252"/>
        <v/>
      </c>
      <c r="T2048" s="1" t="str">
        <f>IF(ISNA(VLOOKUP(P2048,'NEW XEQM.c'!D:D,1,0)),"--",VLOOKUP(P2048,'NEW XEQM.c'!D:G,3,0))</f>
        <v>--</v>
      </c>
      <c r="U2048" s="1" t="s">
        <v>2557</v>
      </c>
      <c r="W2048" t="e">
        <f t="shared" si="244"/>
        <v>#VALUE!</v>
      </c>
    </row>
    <row r="2049" spans="1:23">
      <c r="A2049" s="16">
        <f t="shared" si="253"/>
        <v>2049</v>
      </c>
      <c r="B2049" s="15">
        <f t="shared" si="243"/>
        <v>2005</v>
      </c>
      <c r="C2049" s="45" t="s">
        <v>4768</v>
      </c>
      <c r="D2049" s="45" t="s">
        <v>7</v>
      </c>
      <c r="E2049" s="48" t="s">
        <v>4767</v>
      </c>
      <c r="F2049" s="48" t="s">
        <v>4767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3700</v>
      </c>
      <c r="L2049" s="49" t="s">
        <v>4353</v>
      </c>
      <c r="M2049" s="49" t="s">
        <v>4408</v>
      </c>
      <c r="N2049" s="22" t="s">
        <v>2549</v>
      </c>
      <c r="O2049" s="49" t="s">
        <v>2596</v>
      </c>
      <c r="P2049" s="249" t="s">
        <v>4769</v>
      </c>
      <c r="Q2049" s="192"/>
      <c r="R2049" s="1"/>
      <c r="S2049" s="1" t="str">
        <f t="shared" si="252"/>
        <v/>
      </c>
      <c r="T2049" s="1" t="str">
        <f>IF(ISNA(VLOOKUP(P2049,'NEW XEQM.c'!D:D,1,0)),"--",VLOOKUP(P2049,'NEW XEQM.c'!D:G,3,0))</f>
        <v>--</v>
      </c>
      <c r="U2049" s="1" t="s">
        <v>2508</v>
      </c>
      <c r="W2049" t="e">
        <f t="shared" si="244"/>
        <v>#VALUE!</v>
      </c>
    </row>
    <row r="2050" spans="1:23">
      <c r="A2050" s="16">
        <f t="shared" si="253"/>
        <v>2050</v>
      </c>
      <c r="B2050" s="15">
        <f t="shared" si="243"/>
        <v>2006</v>
      </c>
      <c r="C2050" s="45" t="s">
        <v>3569</v>
      </c>
      <c r="D2050" s="45" t="s">
        <v>12</v>
      </c>
      <c r="E2050" s="189" t="s">
        <v>2595</v>
      </c>
      <c r="F2050" s="46" t="s">
        <v>2595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3596</v>
      </c>
      <c r="L2050" s="49" t="s">
        <v>4353</v>
      </c>
      <c r="M2050" s="49" t="s">
        <v>4410</v>
      </c>
      <c r="N2050" s="22" t="s">
        <v>2549</v>
      </c>
      <c r="O2050" s="49" t="s">
        <v>2556</v>
      </c>
      <c r="P2050" s="249" t="s">
        <v>2594</v>
      </c>
      <c r="Q2050" s="192"/>
      <c r="R2050" s="1"/>
      <c r="S2050" s="1" t="str">
        <f t="shared" si="252"/>
        <v/>
      </c>
      <c r="T2050" s="1" t="str">
        <f>IF(ISNA(VLOOKUP(P2050,'NEW XEQM.c'!D:D,1,0)),"--",VLOOKUP(P2050,'NEW XEQM.c'!D:G,3,0))</f>
        <v>--</v>
      </c>
      <c r="U2050" s="1" t="s">
        <v>2557</v>
      </c>
      <c r="W2050" t="e">
        <f t="shared" si="244"/>
        <v>#VALUE!</v>
      </c>
    </row>
    <row r="2051" spans="1:23">
      <c r="A2051" s="16">
        <f t="shared" si="253"/>
        <v>2051</v>
      </c>
      <c r="B2051" s="15">
        <f t="shared" si="243"/>
        <v>2007</v>
      </c>
      <c r="C2051" s="45" t="s">
        <v>3570</v>
      </c>
      <c r="D2051" s="45" t="s">
        <v>7</v>
      </c>
      <c r="E2051" s="48" t="s">
        <v>4453</v>
      </c>
      <c r="F2051" s="48" t="s">
        <v>4453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3596</v>
      </c>
      <c r="L2051" s="49" t="s">
        <v>4353</v>
      </c>
      <c r="M2051" s="49" t="s">
        <v>4408</v>
      </c>
      <c r="N2051" s="22" t="s">
        <v>2549</v>
      </c>
      <c r="O2051" s="49" t="s">
        <v>950</v>
      </c>
      <c r="P2051" s="249" t="s">
        <v>2611</v>
      </c>
      <c r="Q2051" s="192"/>
      <c r="R2051" s="1"/>
      <c r="S2051" s="1" t="str">
        <f t="shared" si="252"/>
        <v/>
      </c>
      <c r="T2051" s="1" t="str">
        <f>IF(ISNA(VLOOKUP(P2051,'NEW XEQM.c'!D:D,1,0)),"--",VLOOKUP(P2051,'NEW XEQM.c'!D:G,3,0))</f>
        <v>--</v>
      </c>
      <c r="U2051" s="1" t="s">
        <v>2551</v>
      </c>
      <c r="W2051" t="e">
        <f t="shared" si="244"/>
        <v>#VALUE!</v>
      </c>
    </row>
    <row r="2052" spans="1:23">
      <c r="A2052" s="16">
        <f t="shared" si="253"/>
        <v>2052</v>
      </c>
      <c r="B2052" s="15">
        <f t="shared" ref="B2052:B2115" si="254">IF(AND(MID(C2052,2,1)&lt;&gt;"/",MID(C2052,1,1)="/"),INT(B2051)+1,B2051+0.01)</f>
        <v>2008</v>
      </c>
      <c r="C2052" s="45" t="s">
        <v>4757</v>
      </c>
      <c r="D2052" s="45" t="s">
        <v>4765</v>
      </c>
      <c r="E2052" s="7" t="s">
        <v>4770</v>
      </c>
      <c r="F2052" s="7" t="s">
        <v>4770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3596</v>
      </c>
      <c r="L2052" s="133" t="s">
        <v>4353</v>
      </c>
      <c r="M2052" s="133" t="s">
        <v>4410</v>
      </c>
      <c r="N2052" s="22" t="s">
        <v>5272</v>
      </c>
      <c r="O2052" s="45"/>
      <c r="P2052" s="248" t="s">
        <v>4766</v>
      </c>
      <c r="Q2052" s="192"/>
      <c r="R2052" s="1"/>
      <c r="S2052" s="1" t="str">
        <f t="shared" si="252"/>
        <v/>
      </c>
      <c r="T2052" s="1" t="str">
        <f>IF(ISNA(VLOOKUP(P2052,'NEW XEQM.c'!D:D,1,0)),"--",VLOOKUP(P2052,'NEW XEQM.c'!D:G,3,0))</f>
        <v>--</v>
      </c>
      <c r="U2052" s="1" t="s">
        <v>2516</v>
      </c>
      <c r="W2052" t="str">
        <f t="shared" si="244"/>
        <v>KEY STD_SUB_A STD_SUB_MINUS STD_SUB_F</v>
      </c>
    </row>
    <row r="2053" spans="1:23">
      <c r="A2053" s="16">
        <f t="shared" si="253"/>
        <v>2053</v>
      </c>
      <c r="B2053" s="15">
        <f t="shared" si="254"/>
        <v>2009</v>
      </c>
      <c r="C2053" s="45" t="s">
        <v>3571</v>
      </c>
      <c r="D2053" s="45" t="s">
        <v>7</v>
      </c>
      <c r="E2053" s="46" t="s">
        <v>2601</v>
      </c>
      <c r="F2053" s="46" t="s">
        <v>2601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3596</v>
      </c>
      <c r="L2053" s="49" t="s">
        <v>4353</v>
      </c>
      <c r="M2053" s="49" t="s">
        <v>4410</v>
      </c>
      <c r="N2053" s="22" t="s">
        <v>2549</v>
      </c>
      <c r="O2053" s="49" t="s">
        <v>2603</v>
      </c>
      <c r="P2053" s="249" t="s">
        <v>2604</v>
      </c>
      <c r="Q2053" s="192"/>
      <c r="R2053" s="1"/>
      <c r="S2053" s="1" t="str">
        <f t="shared" si="252"/>
        <v/>
      </c>
      <c r="T2053" s="1" t="str">
        <f>IF(ISNA(VLOOKUP(P2053,'NEW XEQM.c'!D:D,1,0)),"--",VLOOKUP(P2053,'NEW XEQM.c'!D:G,3,0))</f>
        <v>--</v>
      </c>
      <c r="U2053" s="1" t="s">
        <v>2516</v>
      </c>
      <c r="W2053" t="e">
        <f t="shared" ref="W2053:W2116" si="255">SUBSTITUTE(IF(AND(T2053="--",FIND("STD",E2053),FIND("fn",C2053)&gt;0,FIND("ITM_",P2053),I2053="CAT_FNCT"),E2053,""),"""","")</f>
        <v>#VALUE!</v>
      </c>
    </row>
    <row r="2054" spans="1:23">
      <c r="A2054" s="16">
        <f t="shared" si="253"/>
        <v>2054</v>
      </c>
      <c r="B2054" s="15">
        <f t="shared" si="254"/>
        <v>2010</v>
      </c>
      <c r="C2054" s="45" t="s">
        <v>3572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3596</v>
      </c>
      <c r="L2054" s="49" t="s">
        <v>4353</v>
      </c>
      <c r="M2054" s="49" t="s">
        <v>4408</v>
      </c>
      <c r="N2054" s="22" t="s">
        <v>2549</v>
      </c>
      <c r="O2054" s="45" t="s">
        <v>2603</v>
      </c>
      <c r="P2054" s="249" t="s">
        <v>2605</v>
      </c>
      <c r="Q2054" s="192"/>
      <c r="R2054" s="1"/>
      <c r="S2054" s="1" t="str">
        <f t="shared" si="252"/>
        <v/>
      </c>
      <c r="T2054" s="1" t="str">
        <f>IF(ISNA(VLOOKUP(P2054,'NEW XEQM.c'!D:D,1,0)),"--",VLOOKUP(P2054,'NEW XEQM.c'!D:G,3,0))</f>
        <v>--</v>
      </c>
      <c r="U2054" s="1" t="s">
        <v>2516</v>
      </c>
      <c r="W2054" t="e">
        <f t="shared" si="255"/>
        <v>#VALUE!</v>
      </c>
    </row>
    <row r="2055" spans="1:23">
      <c r="A2055" s="16">
        <f t="shared" si="253"/>
        <v>2055</v>
      </c>
      <c r="B2055" s="15">
        <f t="shared" si="254"/>
        <v>2011</v>
      </c>
      <c r="C2055" s="45" t="s">
        <v>3573</v>
      </c>
      <c r="D2055" s="45" t="s">
        <v>7</v>
      </c>
      <c r="E2055" s="46" t="s">
        <v>2602</v>
      </c>
      <c r="F2055" s="46" t="s">
        <v>2602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3596</v>
      </c>
      <c r="L2055" s="49" t="s">
        <v>4353</v>
      </c>
      <c r="M2055" s="49" t="s">
        <v>4408</v>
      </c>
      <c r="N2055" s="22" t="s">
        <v>2549</v>
      </c>
      <c r="O2055" s="45" t="s">
        <v>2603</v>
      </c>
      <c r="P2055" s="249" t="s">
        <v>2606</v>
      </c>
      <c r="Q2055" s="192"/>
      <c r="R2055" s="1"/>
      <c r="S2055" s="1" t="str">
        <f t="shared" si="252"/>
        <v/>
      </c>
      <c r="T2055" s="1" t="str">
        <f>IF(ISNA(VLOOKUP(P2055,'NEW XEQM.c'!D:D,1,0)),"--",VLOOKUP(P2055,'NEW XEQM.c'!D:G,3,0))</f>
        <v>--</v>
      </c>
      <c r="U2055" s="1" t="s">
        <v>2516</v>
      </c>
      <c r="W2055" t="e">
        <f t="shared" si="255"/>
        <v>#VALUE!</v>
      </c>
    </row>
    <row r="2056" spans="1:23">
      <c r="A2056" s="16">
        <f t="shared" si="253"/>
        <v>2056</v>
      </c>
      <c r="B2056" s="15">
        <f t="shared" si="254"/>
        <v>2012</v>
      </c>
      <c r="C2056" s="45" t="s">
        <v>3574</v>
      </c>
      <c r="D2056" s="45" t="s">
        <v>7</v>
      </c>
      <c r="E2056" s="46" t="s">
        <v>2607</v>
      </c>
      <c r="F2056" s="46" t="s">
        <v>2607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3596</v>
      </c>
      <c r="L2056" s="49" t="s">
        <v>4353</v>
      </c>
      <c r="M2056" s="49" t="s">
        <v>4408</v>
      </c>
      <c r="N2056" s="22" t="s">
        <v>2549</v>
      </c>
      <c r="O2056" s="45" t="s">
        <v>2185</v>
      </c>
      <c r="P2056" s="249" t="s">
        <v>2186</v>
      </c>
      <c r="Q2056" s="192"/>
      <c r="R2056" s="1"/>
      <c r="S2056" s="1" t="str">
        <f t="shared" si="252"/>
        <v/>
      </c>
      <c r="T2056" s="1" t="str">
        <f>IF(ISNA(VLOOKUP(P2056,'NEW XEQM.c'!D:D,1,0)),"--",VLOOKUP(P2056,'NEW XEQM.c'!D:G,3,0))</f>
        <v>--</v>
      </c>
      <c r="U2056" s="1" t="s">
        <v>2516</v>
      </c>
      <c r="W2056" t="e">
        <f t="shared" si="255"/>
        <v>#VALUE!</v>
      </c>
    </row>
    <row r="2057" spans="1:23">
      <c r="A2057" s="16">
        <f t="shared" si="253"/>
        <v>2057</v>
      </c>
      <c r="B2057" s="15">
        <f t="shared" si="254"/>
        <v>2013</v>
      </c>
      <c r="C2057" s="45" t="s">
        <v>3575</v>
      </c>
      <c r="D2057" s="45" t="s">
        <v>7</v>
      </c>
      <c r="E2057" s="46" t="s">
        <v>2608</v>
      </c>
      <c r="F2057" s="46" t="s">
        <v>2608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3596</v>
      </c>
      <c r="L2057" s="49" t="s">
        <v>4353</v>
      </c>
      <c r="M2057" s="49" t="s">
        <v>4408</v>
      </c>
      <c r="N2057" s="22" t="s">
        <v>2549</v>
      </c>
      <c r="O2057" s="45" t="s">
        <v>2185</v>
      </c>
      <c r="P2057" s="249" t="s">
        <v>2609</v>
      </c>
      <c r="Q2057" s="192"/>
      <c r="R2057" s="1"/>
      <c r="S2057" s="1" t="str">
        <f t="shared" si="252"/>
        <v/>
      </c>
      <c r="T2057" s="1" t="str">
        <f>IF(ISNA(VLOOKUP(P2057,'NEW XEQM.c'!D:D,1,0)),"--",VLOOKUP(P2057,'NEW XEQM.c'!D:G,3,0))</f>
        <v>--</v>
      </c>
      <c r="U2057" s="1" t="s">
        <v>2516</v>
      </c>
      <c r="W2057" t="e">
        <f t="shared" si="255"/>
        <v>#VALUE!</v>
      </c>
    </row>
    <row r="2058" spans="1:23">
      <c r="A2058" s="16">
        <f t="shared" si="253"/>
        <v>2058</v>
      </c>
      <c r="B2058" s="15">
        <f t="shared" si="254"/>
        <v>2014</v>
      </c>
      <c r="C2058" s="45" t="s">
        <v>3576</v>
      </c>
      <c r="D2058" s="45" t="s">
        <v>7</v>
      </c>
      <c r="E2058" s="46" t="s">
        <v>4452</v>
      </c>
      <c r="F2058" s="46" t="s">
        <v>4452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3596</v>
      </c>
      <c r="L2058" s="49" t="s">
        <v>4353</v>
      </c>
      <c r="M2058" s="49" t="s">
        <v>4408</v>
      </c>
      <c r="N2058" s="22" t="s">
        <v>2549</v>
      </c>
      <c r="O2058" s="45"/>
      <c r="P2058" s="249" t="s">
        <v>2492</v>
      </c>
      <c r="Q2058" s="192"/>
      <c r="R2058" s="1"/>
      <c r="S2058" s="1" t="str">
        <f t="shared" si="252"/>
        <v/>
      </c>
      <c r="T2058" s="1" t="str">
        <f>IF(ISNA(VLOOKUP(P2058,'NEW XEQM.c'!D:D,1,0)),"--",VLOOKUP(P2058,'NEW XEQM.c'!D:G,3,0))</f>
        <v>--</v>
      </c>
      <c r="U2058" s="1" t="s">
        <v>2551</v>
      </c>
      <c r="W2058" t="e">
        <f t="shared" si="255"/>
        <v>#VALUE!</v>
      </c>
    </row>
    <row r="2059" spans="1:23">
      <c r="A2059" s="16">
        <f t="shared" si="253"/>
        <v>2059</v>
      </c>
      <c r="B2059" s="15">
        <f t="shared" si="254"/>
        <v>2015</v>
      </c>
      <c r="C2059" s="45" t="s">
        <v>3577</v>
      </c>
      <c r="D2059" s="45" t="s">
        <v>7</v>
      </c>
      <c r="E2059" s="46" t="s">
        <v>4451</v>
      </c>
      <c r="F2059" s="46" t="s">
        <v>4451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3596</v>
      </c>
      <c r="L2059" s="49" t="s">
        <v>4353</v>
      </c>
      <c r="M2059" s="49" t="s">
        <v>4408</v>
      </c>
      <c r="N2059" s="22" t="s">
        <v>2549</v>
      </c>
      <c r="O2059" s="45"/>
      <c r="P2059" s="249" t="s">
        <v>2493</v>
      </c>
      <c r="Q2059" s="192"/>
      <c r="R2059" s="1"/>
      <c r="S2059" s="1" t="str">
        <f t="shared" si="252"/>
        <v/>
      </c>
      <c r="T2059" s="1" t="str">
        <f>IF(ISNA(VLOOKUP(P2059,'NEW XEQM.c'!D:D,1,0)),"--",VLOOKUP(P2059,'NEW XEQM.c'!D:G,3,0))</f>
        <v>--</v>
      </c>
      <c r="U2059" s="1" t="s">
        <v>2551</v>
      </c>
      <c r="W2059" t="e">
        <f t="shared" si="255"/>
        <v>#VALUE!</v>
      </c>
    </row>
    <row r="2060" spans="1:23">
      <c r="A2060" s="16">
        <f t="shared" si="253"/>
        <v>2060</v>
      </c>
      <c r="B2060" s="15">
        <f t="shared" si="254"/>
        <v>2016</v>
      </c>
      <c r="C2060" s="45" t="s">
        <v>3419</v>
      </c>
      <c r="D2060" s="45" t="s">
        <v>12</v>
      </c>
      <c r="E2060" s="21" t="s">
        <v>4491</v>
      </c>
      <c r="F2060" s="21" t="s">
        <v>4491</v>
      </c>
      <c r="G2060" s="79">
        <v>0</v>
      </c>
      <c r="H2060" s="233" t="s">
        <v>5580</v>
      </c>
      <c r="I2060" s="131" t="s">
        <v>3</v>
      </c>
      <c r="J2060" s="23" t="s">
        <v>1333</v>
      </c>
      <c r="K2060" s="24" t="s">
        <v>3700</v>
      </c>
      <c r="L2060" s="22" t="s">
        <v>4353</v>
      </c>
      <c r="M2060" s="22" t="s">
        <v>4417</v>
      </c>
      <c r="N2060" s="22" t="s">
        <v>2549</v>
      </c>
      <c r="O2060" s="22"/>
      <c r="P2060" s="248" t="s">
        <v>4490</v>
      </c>
      <c r="Q2060" s="192"/>
      <c r="R2060" s="1"/>
      <c r="S2060" s="1" t="str">
        <f t="shared" si="252"/>
        <v/>
      </c>
      <c r="T2060" s="1" t="str">
        <f>IF(ISNA(VLOOKUP(P2060,'NEW XEQM.c'!D:D,1,0)),"--",VLOOKUP(P2060,'NEW XEQM.c'!D:G,3,0))</f>
        <v>--</v>
      </c>
      <c r="U2060" s="1" t="s">
        <v>2544</v>
      </c>
      <c r="W2060" t="e">
        <f t="shared" si="255"/>
        <v>#VALUE!</v>
      </c>
    </row>
    <row r="2061" spans="1:23">
      <c r="A2061" s="16">
        <f t="shared" si="253"/>
        <v>2061</v>
      </c>
      <c r="B2061" s="15">
        <f t="shared" si="254"/>
        <v>2017</v>
      </c>
      <c r="C2061" s="45" t="s">
        <v>4222</v>
      </c>
      <c r="D2061" s="45" t="s">
        <v>12</v>
      </c>
      <c r="E2061" s="21" t="s">
        <v>4492</v>
      </c>
      <c r="F2061" s="21" t="s">
        <v>4492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3700</v>
      </c>
      <c r="L2061" s="22" t="s">
        <v>4353</v>
      </c>
      <c r="M2061" s="22" t="s">
        <v>4409</v>
      </c>
      <c r="N2061" s="22" t="s">
        <v>2549</v>
      </c>
      <c r="O2061" s="22"/>
      <c r="P2061" s="248" t="s">
        <v>4493</v>
      </c>
      <c r="Q2061" s="192"/>
      <c r="R2061" s="1"/>
      <c r="S2061" s="1" t="str">
        <f t="shared" si="252"/>
        <v/>
      </c>
      <c r="T2061" s="1" t="str">
        <f>IF(ISNA(VLOOKUP(P2061,'NEW XEQM.c'!D:D,1,0)),"--",VLOOKUP(P2061,'NEW XEQM.c'!D:G,3,0))</f>
        <v>--</v>
      </c>
      <c r="U2061" s="1" t="s">
        <v>2544</v>
      </c>
      <c r="W2061" t="e">
        <f t="shared" si="255"/>
        <v>#VALUE!</v>
      </c>
    </row>
    <row r="2062" spans="1:23">
      <c r="A2062" s="16">
        <f t="shared" ref="A2062" si="256">IF(B2062=INT(B2062),ROW(),"")</f>
        <v>2062</v>
      </c>
      <c r="B2062" s="15">
        <f t="shared" si="254"/>
        <v>2018</v>
      </c>
      <c r="C2062" s="54" t="s">
        <v>3582</v>
      </c>
      <c r="D2062" s="54" t="s">
        <v>7</v>
      </c>
      <c r="E2062" s="72" t="str">
        <f t="shared" ref="E2062" si="257">CHAR(34)&amp;IF(B2062&lt;10,"000",IF(B2062&lt;100,"00",IF(B2062&lt;1000,"0","")))&amp;$B2062&amp;CHAR(34)</f>
        <v>"2018"</v>
      </c>
      <c r="F2062" s="55" t="str">
        <f t="shared" ref="F2062" si="258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3596</v>
      </c>
      <c r="L2062" s="11" t="s">
        <v>4353</v>
      </c>
      <c r="M2062" s="11" t="s">
        <v>4410</v>
      </c>
      <c r="N2062" s="22"/>
      <c r="O2062" s="11"/>
      <c r="P2062" s="248" t="str">
        <f t="shared" ref="P2062" si="259">"MNU_"&amp;IF(B2062&lt;10,"000",IF(B2062&lt;100,"00",IF(B2062&lt;1000,"0","")))&amp;$B2062</f>
        <v>MNU_2018</v>
      </c>
      <c r="Q2062" s="192"/>
      <c r="R2062" s="1"/>
      <c r="S2062" s="1" t="str">
        <f t="shared" ref="S2062" si="260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55"/>
        <v>#VALUE!</v>
      </c>
    </row>
    <row r="2063" spans="1:23">
      <c r="A2063" s="16">
        <f t="shared" si="253"/>
        <v>2063</v>
      </c>
      <c r="B2063" s="15">
        <f t="shared" si="254"/>
        <v>2019</v>
      </c>
      <c r="C2063" s="45" t="s">
        <v>3450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3700</v>
      </c>
      <c r="L2063" s="22" t="s">
        <v>4353</v>
      </c>
      <c r="M2063" s="22" t="s">
        <v>4408</v>
      </c>
      <c r="N2063" s="22" t="s">
        <v>2549</v>
      </c>
      <c r="O2063" s="22"/>
      <c r="P2063" s="248" t="s">
        <v>4495</v>
      </c>
      <c r="Q2063" s="192"/>
      <c r="R2063" s="1"/>
      <c r="S2063" s="1" t="str">
        <f t="shared" si="252"/>
        <v/>
      </c>
      <c r="T2063" s="1" t="str">
        <f>IF(ISNA(VLOOKUP(P2063,'NEW XEQM.c'!D:D,1,0)),"--",VLOOKUP(P2063,'NEW XEQM.c'!D:G,3,0))</f>
        <v>--</v>
      </c>
      <c r="U2063" s="1" t="s">
        <v>2516</v>
      </c>
      <c r="W2063" t="e">
        <f t="shared" si="255"/>
        <v>#VALUE!</v>
      </c>
    </row>
    <row r="2064" spans="1:23">
      <c r="A2064" s="16">
        <f t="shared" si="253"/>
        <v>2064</v>
      </c>
      <c r="B2064" s="15">
        <f t="shared" si="254"/>
        <v>2020</v>
      </c>
      <c r="C2064" s="45" t="s">
        <v>4774</v>
      </c>
      <c r="D2064" s="45" t="s">
        <v>4775</v>
      </c>
      <c r="E2064" s="7" t="s">
        <v>4777</v>
      </c>
      <c r="F2064" s="7" t="s">
        <v>4777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3596</v>
      </c>
      <c r="L2064" s="133" t="s">
        <v>4353</v>
      </c>
      <c r="M2064" s="133" t="s">
        <v>4410</v>
      </c>
      <c r="N2064" s="22" t="s">
        <v>5272</v>
      </c>
      <c r="O2064" s="45"/>
      <c r="P2064" s="248" t="s">
        <v>4776</v>
      </c>
      <c r="Q2064" s="192"/>
      <c r="R2064" s="1"/>
      <c r="S2064" s="1" t="str">
        <f t="shared" si="252"/>
        <v/>
      </c>
      <c r="T2064" s="1" t="str">
        <f>IF(ISNA(VLOOKUP(P2064,'NEW XEQM.c'!D:D,1,0)),"--",VLOOKUP(P2064,'NEW XEQM.c'!D:G,3,0))</f>
        <v>--</v>
      </c>
      <c r="U2064" s="1" t="s">
        <v>2516</v>
      </c>
      <c r="W2064" t="e">
        <f t="shared" si="255"/>
        <v>#VALUE!</v>
      </c>
    </row>
    <row r="2065" spans="1:23">
      <c r="A2065" s="16">
        <f t="shared" si="253"/>
        <v>2065</v>
      </c>
      <c r="B2065" s="15">
        <f t="shared" si="254"/>
        <v>2021</v>
      </c>
      <c r="C2065" s="45" t="s">
        <v>3553</v>
      </c>
      <c r="D2065" s="45" t="s">
        <v>4790</v>
      </c>
      <c r="E2065" s="170" t="s">
        <v>4793</v>
      </c>
      <c r="F2065" s="170" t="s">
        <v>4793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3596</v>
      </c>
      <c r="L2065" s="173" t="s">
        <v>4353</v>
      </c>
      <c r="M2065" s="173" t="s">
        <v>4410</v>
      </c>
      <c r="N2065" s="22" t="s">
        <v>2549</v>
      </c>
      <c r="O2065" s="169"/>
      <c r="P2065" s="249" t="s">
        <v>4796</v>
      </c>
      <c r="Q2065" s="192"/>
      <c r="R2065" s="1"/>
      <c r="S2065" s="1" t="str">
        <f t="shared" si="252"/>
        <v/>
      </c>
      <c r="T2065" s="1" t="str">
        <f>IF(ISNA(VLOOKUP(P2065,'NEW XEQM.c'!D:D,1,0)),"--",VLOOKUP(P2065,'NEW XEQM.c'!D:G,3,0))</f>
        <v>--</v>
      </c>
      <c r="U2065" s="1" t="s">
        <v>2545</v>
      </c>
      <c r="W2065" t="e">
        <f t="shared" si="255"/>
        <v>#VALUE!</v>
      </c>
    </row>
    <row r="2066" spans="1:23">
      <c r="A2066" s="16">
        <f t="shared" si="253"/>
        <v>2066</v>
      </c>
      <c r="B2066" s="15">
        <f t="shared" si="254"/>
        <v>2022</v>
      </c>
      <c r="C2066" s="45" t="s">
        <v>3553</v>
      </c>
      <c r="D2066" s="45" t="s">
        <v>4791</v>
      </c>
      <c r="E2066" s="170" t="s">
        <v>4794</v>
      </c>
      <c r="F2066" s="170" t="s">
        <v>4794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3596</v>
      </c>
      <c r="L2066" s="173" t="s">
        <v>4353</v>
      </c>
      <c r="M2066" s="173" t="s">
        <v>4410</v>
      </c>
      <c r="N2066" s="22" t="s">
        <v>2549</v>
      </c>
      <c r="O2066" s="169"/>
      <c r="P2066" s="249" t="s">
        <v>4797</v>
      </c>
      <c r="Q2066" s="192"/>
      <c r="R2066" s="1"/>
      <c r="S2066" s="1" t="str">
        <f t="shared" si="252"/>
        <v/>
      </c>
      <c r="T2066" s="1" t="str">
        <f>IF(ISNA(VLOOKUP(P2066,'NEW XEQM.c'!D:D,1,0)),"--",VLOOKUP(P2066,'NEW XEQM.c'!D:G,3,0))</f>
        <v>--</v>
      </c>
      <c r="U2066" s="1" t="s">
        <v>2545</v>
      </c>
      <c r="W2066" t="e">
        <f t="shared" si="255"/>
        <v>#VALUE!</v>
      </c>
    </row>
    <row r="2067" spans="1:23">
      <c r="A2067" s="16">
        <f t="shared" si="253"/>
        <v>2067</v>
      </c>
      <c r="B2067" s="15">
        <f t="shared" si="254"/>
        <v>2023</v>
      </c>
      <c r="C2067" s="45" t="s">
        <v>3553</v>
      </c>
      <c r="D2067" s="45" t="s">
        <v>4792</v>
      </c>
      <c r="E2067" s="170" t="s">
        <v>4795</v>
      </c>
      <c r="F2067" s="170" t="s">
        <v>4795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3596</v>
      </c>
      <c r="L2067" s="173" t="s">
        <v>4353</v>
      </c>
      <c r="M2067" s="173" t="s">
        <v>4410</v>
      </c>
      <c r="N2067" s="22" t="s">
        <v>2549</v>
      </c>
      <c r="O2067" s="169"/>
      <c r="P2067" s="249" t="s">
        <v>4798</v>
      </c>
      <c r="Q2067" s="192"/>
      <c r="R2067" s="1"/>
      <c r="S2067" s="1" t="str">
        <f t="shared" si="252"/>
        <v/>
      </c>
      <c r="T2067" s="1" t="str">
        <f>IF(ISNA(VLOOKUP(P2067,'NEW XEQM.c'!D:D,1,0)),"--",VLOOKUP(P2067,'NEW XEQM.c'!D:G,3,0))</f>
        <v>--</v>
      </c>
      <c r="U2067" s="1" t="s">
        <v>2545</v>
      </c>
      <c r="W2067" t="e">
        <f t="shared" si="255"/>
        <v>#VALUE!</v>
      </c>
    </row>
    <row r="2068" spans="1:23">
      <c r="A2068" s="16">
        <f t="shared" si="253"/>
        <v>2068</v>
      </c>
      <c r="B2068" s="15">
        <f t="shared" si="254"/>
        <v>2024</v>
      </c>
      <c r="C2068" s="45" t="s">
        <v>3578</v>
      </c>
      <c r="D2068" s="45" t="s">
        <v>7</v>
      </c>
      <c r="E2068" s="46" t="s">
        <v>2615</v>
      </c>
      <c r="F2068" s="46" t="s">
        <v>2615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3596</v>
      </c>
      <c r="L2068" s="49" t="s">
        <v>4353</v>
      </c>
      <c r="M2068" s="49" t="s">
        <v>4410</v>
      </c>
      <c r="N2068" s="22" t="s">
        <v>2549</v>
      </c>
      <c r="O2068" s="45" t="s">
        <v>2603</v>
      </c>
      <c r="P2068" s="249" t="s">
        <v>2612</v>
      </c>
      <c r="Q2068" s="192"/>
      <c r="R2068" s="1"/>
      <c r="S2068" s="1" t="str">
        <f t="shared" si="252"/>
        <v/>
      </c>
      <c r="T2068" s="1" t="str">
        <f>IF(ISNA(VLOOKUP(P2068,'NEW XEQM.c'!D:D,1,0)),"--",VLOOKUP(P2068,'NEW XEQM.c'!D:G,3,0))</f>
        <v>P_INT</v>
      </c>
      <c r="U2068" s="1" t="s">
        <v>2551</v>
      </c>
      <c r="W2068" t="str">
        <f t="shared" si="255"/>
        <v/>
      </c>
    </row>
    <row r="2069" spans="1:23">
      <c r="A2069" s="16">
        <f t="shared" si="253"/>
        <v>2069</v>
      </c>
      <c r="B2069" s="15">
        <f t="shared" si="254"/>
        <v>2025</v>
      </c>
      <c r="C2069" s="45" t="s">
        <v>3579</v>
      </c>
      <c r="D2069" s="45" t="s">
        <v>7</v>
      </c>
      <c r="E2069" s="46" t="s">
        <v>2616</v>
      </c>
      <c r="F2069" s="46" t="s">
        <v>2616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3596</v>
      </c>
      <c r="L2069" s="49" t="s">
        <v>4353</v>
      </c>
      <c r="M2069" s="49" t="s">
        <v>4410</v>
      </c>
      <c r="N2069" s="22" t="s">
        <v>2549</v>
      </c>
      <c r="O2069" s="45" t="s">
        <v>2603</v>
      </c>
      <c r="P2069" s="249" t="s">
        <v>2613</v>
      </c>
      <c r="Q2069" s="192"/>
      <c r="R2069" s="1"/>
      <c r="S2069" s="1" t="str">
        <f t="shared" si="252"/>
        <v/>
      </c>
      <c r="T2069" s="1" t="str">
        <f>IF(ISNA(VLOOKUP(P2069,'NEW XEQM.c'!D:D,1,0)),"--",VLOOKUP(P2069,'NEW XEQM.c'!D:G,3,0))</f>
        <v>P_DIFF</v>
      </c>
      <c r="U2069" s="1" t="s">
        <v>2551</v>
      </c>
      <c r="W2069" t="str">
        <f t="shared" si="255"/>
        <v/>
      </c>
    </row>
    <row r="2070" spans="1:23">
      <c r="A2070" s="16">
        <f t="shared" si="253"/>
        <v>2070</v>
      </c>
      <c r="B2070" s="15">
        <f t="shared" si="254"/>
        <v>2026</v>
      </c>
      <c r="C2070" s="45" t="s">
        <v>3580</v>
      </c>
      <c r="D2070" s="45" t="s">
        <v>7</v>
      </c>
      <c r="E2070" s="46" t="s">
        <v>2614</v>
      </c>
      <c r="F2070" s="46" t="s">
        <v>2614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3596</v>
      </c>
      <c r="L2070" s="49" t="s">
        <v>4353</v>
      </c>
      <c r="M2070" s="49" t="s">
        <v>4410</v>
      </c>
      <c r="N2070" s="22" t="s">
        <v>2549</v>
      </c>
      <c r="O2070" s="45" t="s">
        <v>2603</v>
      </c>
      <c r="P2070" s="249" t="s">
        <v>3242</v>
      </c>
      <c r="Q2070" s="192"/>
      <c r="R2070" s="1"/>
      <c r="S2070" s="1" t="str">
        <f t="shared" si="252"/>
        <v/>
      </c>
      <c r="T2070" s="1" t="str">
        <f>IF(ISNA(VLOOKUP(P2070,'NEW XEQM.c'!D:D,1,0)),"--",VLOOKUP(P2070,'NEW XEQM.c'!D:G,3,0))</f>
        <v>P_RMS</v>
      </c>
      <c r="U2070" s="1" t="s">
        <v>2551</v>
      </c>
      <c r="W2070" t="e">
        <f t="shared" si="255"/>
        <v>#VALUE!</v>
      </c>
    </row>
    <row r="2071" spans="1:23">
      <c r="A2071" s="16">
        <f t="shared" si="253"/>
        <v>2071</v>
      </c>
      <c r="B2071" s="15">
        <f t="shared" si="254"/>
        <v>2027</v>
      </c>
      <c r="C2071" s="45" t="s">
        <v>3581</v>
      </c>
      <c r="D2071" s="45" t="s">
        <v>7</v>
      </c>
      <c r="E2071" s="46" t="s">
        <v>3823</v>
      </c>
      <c r="F2071" s="46" t="s">
        <v>3823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3596</v>
      </c>
      <c r="L2071" s="49" t="s">
        <v>4353</v>
      </c>
      <c r="M2071" s="49" t="s">
        <v>4410</v>
      </c>
      <c r="N2071" s="22" t="s">
        <v>2549</v>
      </c>
      <c r="O2071" s="45" t="s">
        <v>2603</v>
      </c>
      <c r="P2071" s="249" t="s">
        <v>2621</v>
      </c>
      <c r="Q2071" s="192"/>
      <c r="R2071" s="1"/>
      <c r="S2071" s="1" t="str">
        <f t="shared" si="252"/>
        <v/>
      </c>
      <c r="T2071" s="1" t="str">
        <f>IF(ISNA(VLOOKUP(P2071,'NEW XEQM.c'!D:D,1,0)),"--",VLOOKUP(P2071,'NEW XEQM.c'!D:G,3,0))</f>
        <v>P_SHADE</v>
      </c>
      <c r="U2071" s="1" t="s">
        <v>2551</v>
      </c>
      <c r="W2071" t="str">
        <f t="shared" si="255"/>
        <v/>
      </c>
    </row>
    <row r="2072" spans="1:23">
      <c r="A2072" s="16">
        <f t="shared" si="253"/>
        <v>2072</v>
      </c>
      <c r="B2072" s="15">
        <f t="shared" si="254"/>
        <v>2028</v>
      </c>
      <c r="C2072" s="45" t="s">
        <v>3582</v>
      </c>
      <c r="D2072" s="45" t="s">
        <v>7</v>
      </c>
      <c r="E2072" s="46" t="s">
        <v>2599</v>
      </c>
      <c r="F2072" s="46" t="s">
        <v>2599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3596</v>
      </c>
      <c r="L2072" s="49" t="s">
        <v>4353</v>
      </c>
      <c r="M2072" s="49" t="s">
        <v>4410</v>
      </c>
      <c r="N2072" s="22" t="s">
        <v>2549</v>
      </c>
      <c r="O2072" s="45"/>
      <c r="P2072" s="249" t="s">
        <v>2600</v>
      </c>
      <c r="Q2072" s="192"/>
      <c r="R2072" s="1"/>
      <c r="S2072" s="1" t="str">
        <f t="shared" si="252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55"/>
        <v>#VALUE!</v>
      </c>
    </row>
    <row r="2073" spans="1:23">
      <c r="A2073" s="16">
        <f t="shared" si="253"/>
        <v>2073</v>
      </c>
      <c r="B2073" s="15">
        <f t="shared" si="254"/>
        <v>2029</v>
      </c>
      <c r="C2073" s="45" t="s">
        <v>5147</v>
      </c>
      <c r="D2073" s="45" t="s">
        <v>3821</v>
      </c>
      <c r="E2073" s="46" t="s">
        <v>3591</v>
      </c>
      <c r="F2073" s="46" t="s">
        <v>3591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3596</v>
      </c>
      <c r="L2073" s="49" t="s">
        <v>4353</v>
      </c>
      <c r="M2073" s="49" t="s">
        <v>4410</v>
      </c>
      <c r="N2073" s="22" t="s">
        <v>5272</v>
      </c>
      <c r="O2073" s="45"/>
      <c r="P2073" s="249" t="s">
        <v>3592</v>
      </c>
      <c r="Q2073" s="192"/>
      <c r="R2073" s="1"/>
      <c r="S2073" s="1" t="str">
        <f t="shared" si="252"/>
        <v/>
      </c>
      <c r="T2073" s="1" t="str">
        <f>IF(ISNA(VLOOKUP(P2073,'NEW XEQM.c'!D:D,1,0)),"--",VLOOKUP(P2073,'NEW XEQM.c'!D:G,3,0))</f>
        <v>--</v>
      </c>
      <c r="U2073" s="1"/>
      <c r="W2073" t="e">
        <f t="shared" si="255"/>
        <v>#VALUE!</v>
      </c>
    </row>
    <row r="2074" spans="1:23">
      <c r="A2074" s="16">
        <f t="shared" si="253"/>
        <v>2074</v>
      </c>
      <c r="B2074" s="15">
        <f t="shared" si="254"/>
        <v>2030</v>
      </c>
      <c r="C2074" s="45" t="s">
        <v>3582</v>
      </c>
      <c r="D2074" s="45" t="s">
        <v>7</v>
      </c>
      <c r="E2074" s="122" t="s">
        <v>499</v>
      </c>
      <c r="F2074" s="46" t="s">
        <v>3589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3596</v>
      </c>
      <c r="L2074" s="49" t="s">
        <v>4353</v>
      </c>
      <c r="M2074" s="22" t="s">
        <v>4408</v>
      </c>
      <c r="N2074" s="22" t="s">
        <v>2549</v>
      </c>
      <c r="O2074" s="45"/>
      <c r="P2074" s="249" t="s">
        <v>3593</v>
      </c>
      <c r="Q2074" s="192"/>
      <c r="R2074" s="1"/>
      <c r="S2074" s="1" t="str">
        <f t="shared" si="25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55"/>
        <v>#VALUE!</v>
      </c>
    </row>
    <row r="2075" spans="1:23">
      <c r="A2075" s="16">
        <f t="shared" si="253"/>
        <v>2075</v>
      </c>
      <c r="B2075" s="15">
        <f t="shared" si="254"/>
        <v>2031</v>
      </c>
      <c r="C2075" s="45" t="s">
        <v>3582</v>
      </c>
      <c r="D2075" s="45" t="s">
        <v>7</v>
      </c>
      <c r="E2075" s="122" t="s">
        <v>499</v>
      </c>
      <c r="F2075" s="46" t="s">
        <v>3590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3596</v>
      </c>
      <c r="L2075" s="49" t="s">
        <v>4353</v>
      </c>
      <c r="M2075" s="22" t="s">
        <v>4408</v>
      </c>
      <c r="N2075" s="22" t="s">
        <v>2549</v>
      </c>
      <c r="O2075" s="45"/>
      <c r="P2075" s="249" t="s">
        <v>3594</v>
      </c>
      <c r="Q2075" s="192"/>
      <c r="R2075" s="1"/>
      <c r="S2075" s="1" t="str">
        <f t="shared" si="25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55"/>
        <v>#VALUE!</v>
      </c>
    </row>
    <row r="2076" spans="1:23">
      <c r="A2076" s="16">
        <f t="shared" si="253"/>
        <v>2076</v>
      </c>
      <c r="B2076" s="15">
        <f t="shared" si="254"/>
        <v>2032</v>
      </c>
      <c r="C2076" s="45" t="s">
        <v>3583</v>
      </c>
      <c r="D2076" s="45" t="s">
        <v>3588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3596</v>
      </c>
      <c r="L2076" s="49" t="s">
        <v>4353</v>
      </c>
      <c r="M2076" s="49" t="s">
        <v>4410</v>
      </c>
      <c r="N2076" s="22" t="s">
        <v>2549</v>
      </c>
      <c r="O2076" s="45"/>
      <c r="P2076" s="249" t="s">
        <v>3588</v>
      </c>
      <c r="Q2076" s="192"/>
      <c r="R2076" s="1"/>
      <c r="S2076" s="1" t="str">
        <f t="shared" si="25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55"/>
        <v>#VALUE!</v>
      </c>
    </row>
    <row r="2077" spans="1:23">
      <c r="A2077" s="16">
        <f t="shared" si="253"/>
        <v>2077</v>
      </c>
      <c r="B2077" s="15">
        <f t="shared" si="254"/>
        <v>2033</v>
      </c>
      <c r="C2077" s="45" t="s">
        <v>3708</v>
      </c>
      <c r="D2077" s="45" t="s">
        <v>7</v>
      </c>
      <c r="E2077" s="23" t="s">
        <v>3709</v>
      </c>
      <c r="F2077" s="23" t="s">
        <v>3709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3700</v>
      </c>
      <c r="L2077" s="22" t="s">
        <v>4353</v>
      </c>
      <c r="M2077" s="22" t="s">
        <v>4410</v>
      </c>
      <c r="N2077" s="22" t="s">
        <v>2549</v>
      </c>
      <c r="O2077" s="22"/>
      <c r="P2077" s="248" t="s">
        <v>3710</v>
      </c>
      <c r="Q2077" s="192"/>
      <c r="R2077" s="1"/>
      <c r="S2077" s="1" t="str">
        <f t="shared" si="252"/>
        <v/>
      </c>
      <c r="T2077" s="1" t="str">
        <f>IF(ISNA(VLOOKUP(P2077,'NEW XEQM.c'!D:D,1,0)),"--",VLOOKUP(P2077,'NEW XEQM.c'!D:G,3,0))</f>
        <v>CLGRF</v>
      </c>
      <c r="U2077" s="1" t="s">
        <v>2508</v>
      </c>
      <c r="W2077" t="e">
        <f t="shared" si="255"/>
        <v>#VALUE!</v>
      </c>
    </row>
    <row r="2078" spans="1:23">
      <c r="A2078" s="16">
        <f t="shared" si="253"/>
        <v>2078</v>
      </c>
      <c r="B2078" s="15">
        <f t="shared" si="254"/>
        <v>2034</v>
      </c>
      <c r="C2078" s="45" t="s">
        <v>3824</v>
      </c>
      <c r="D2078" s="45" t="s">
        <v>3825</v>
      </c>
      <c r="E2078" s="189" t="s">
        <v>3827</v>
      </c>
      <c r="F2078" s="46" t="s">
        <v>3827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3596</v>
      </c>
      <c r="L2078" s="49" t="s">
        <v>4353</v>
      </c>
      <c r="M2078" s="49" t="s">
        <v>4410</v>
      </c>
      <c r="N2078" s="22" t="s">
        <v>2549</v>
      </c>
      <c r="O2078" s="45" t="s">
        <v>2603</v>
      </c>
      <c r="P2078" s="249" t="s">
        <v>3829</v>
      </c>
      <c r="Q2078" s="192"/>
      <c r="R2078" s="1"/>
      <c r="S2078" s="1" t="str">
        <f t="shared" si="252"/>
        <v/>
      </c>
      <c r="T2078" s="1" t="str">
        <f>IF(ISNA(VLOOKUP(P2078,'NEW XEQM.c'!D:D,1,0)),"--",VLOOKUP(P2078,'NEW XEQM.c'!D:G,3,0))</f>
        <v>--</v>
      </c>
      <c r="U2078" s="1" t="s">
        <v>2551</v>
      </c>
      <c r="W2078" t="e">
        <f t="shared" si="255"/>
        <v>#VALUE!</v>
      </c>
    </row>
    <row r="2079" spans="1:23">
      <c r="A2079" s="16">
        <f t="shared" si="253"/>
        <v>2079</v>
      </c>
      <c r="B2079" s="15">
        <f t="shared" si="254"/>
        <v>2035</v>
      </c>
      <c r="C2079" s="45" t="s">
        <v>3824</v>
      </c>
      <c r="D2079" s="45" t="s">
        <v>3826</v>
      </c>
      <c r="E2079" s="189" t="s">
        <v>3828</v>
      </c>
      <c r="F2079" s="46" t="s">
        <v>3828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3596</v>
      </c>
      <c r="L2079" s="49" t="s">
        <v>4353</v>
      </c>
      <c r="M2079" s="49" t="s">
        <v>4410</v>
      </c>
      <c r="N2079" s="22" t="s">
        <v>2549</v>
      </c>
      <c r="O2079" s="45" t="s">
        <v>2603</v>
      </c>
      <c r="P2079" s="249" t="s">
        <v>3830</v>
      </c>
      <c r="Q2079" s="192"/>
      <c r="R2079" s="1"/>
      <c r="S2079" s="1" t="str">
        <f t="shared" si="252"/>
        <v/>
      </c>
      <c r="T2079" s="1" t="str">
        <f>IF(ISNA(VLOOKUP(P2079,'NEW XEQM.c'!D:D,1,0)),"--",VLOOKUP(P2079,'NEW XEQM.c'!D:G,3,0))</f>
        <v>--</v>
      </c>
      <c r="U2079" s="1" t="s">
        <v>2551</v>
      </c>
      <c r="W2079" t="e">
        <f t="shared" si="255"/>
        <v>#VALUE!</v>
      </c>
    </row>
    <row r="2080" spans="1:23">
      <c r="A2080" s="16">
        <f t="shared" si="253"/>
        <v>2080</v>
      </c>
      <c r="B2080" s="15">
        <f t="shared" si="254"/>
        <v>2036</v>
      </c>
      <c r="C2080" s="45" t="s">
        <v>3582</v>
      </c>
      <c r="D2080" s="45" t="s">
        <v>7</v>
      </c>
      <c r="E2080" s="46" t="s">
        <v>4826</v>
      </c>
      <c r="F2080" s="46" t="s">
        <v>4826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3596</v>
      </c>
      <c r="L2080" s="49" t="s">
        <v>4353</v>
      </c>
      <c r="M2080" s="49" t="s">
        <v>4410</v>
      </c>
      <c r="N2080" s="22" t="s">
        <v>2549</v>
      </c>
      <c r="O2080" s="45"/>
      <c r="P2080" s="249" t="s">
        <v>4827</v>
      </c>
      <c r="Q2080" s="192"/>
      <c r="R2080" s="1"/>
      <c r="S2080" s="1" t="str">
        <f t="shared" si="252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55"/>
        <v>#VALUE!</v>
      </c>
    </row>
    <row r="2081" spans="1:23">
      <c r="A2081" s="16">
        <f t="shared" si="253"/>
        <v>2081</v>
      </c>
      <c r="B2081" s="15">
        <f t="shared" si="254"/>
        <v>2037</v>
      </c>
      <c r="C2081" s="45" t="s">
        <v>3582</v>
      </c>
      <c r="D2081" s="45" t="s">
        <v>7</v>
      </c>
      <c r="E2081" s="46" t="s">
        <v>4828</v>
      </c>
      <c r="F2081" s="46" t="s">
        <v>4828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3596</v>
      </c>
      <c r="L2081" s="49" t="s">
        <v>4353</v>
      </c>
      <c r="M2081" s="49" t="s">
        <v>4410</v>
      </c>
      <c r="N2081" s="22" t="s">
        <v>2549</v>
      </c>
      <c r="O2081" s="45"/>
      <c r="P2081" s="249" t="s">
        <v>4829</v>
      </c>
      <c r="Q2081" s="192"/>
      <c r="R2081" s="1"/>
      <c r="S2081" s="1" t="str">
        <f t="shared" si="252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55"/>
        <v>#VALUE!</v>
      </c>
    </row>
    <row r="2082" spans="1:23">
      <c r="A2082" s="16">
        <f t="shared" si="253"/>
        <v>2082</v>
      </c>
      <c r="B2082" s="15">
        <f t="shared" si="254"/>
        <v>2038</v>
      </c>
      <c r="C2082" s="45" t="s">
        <v>4500</v>
      </c>
      <c r="D2082" s="45" t="s">
        <v>7</v>
      </c>
      <c r="E2082" s="23" t="s">
        <v>4731</v>
      </c>
      <c r="F2082" s="23" t="s">
        <v>4731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3700</v>
      </c>
      <c r="L2082" s="22" t="s">
        <v>4353</v>
      </c>
      <c r="M2082" s="49" t="s">
        <v>4410</v>
      </c>
      <c r="N2082" s="22" t="s">
        <v>2549</v>
      </c>
      <c r="O2082" s="22"/>
      <c r="P2082" s="248" t="s">
        <v>4499</v>
      </c>
      <c r="Q2082" s="192"/>
      <c r="R2082" s="1"/>
      <c r="S2082" s="1" t="str">
        <f t="shared" si="252"/>
        <v/>
      </c>
      <c r="T2082" s="1" t="str">
        <f>IF(ISNA(VLOOKUP(P2082,'NEW XEQM.c'!D:D,1,0)),"--",VLOOKUP(P2082,'NEW XEQM.c'!D:G,3,0))</f>
        <v>--</v>
      </c>
      <c r="U2082" s="1" t="s">
        <v>2521</v>
      </c>
      <c r="W2082" t="e">
        <f t="shared" si="255"/>
        <v>#VALUE!</v>
      </c>
    </row>
    <row r="2083" spans="1:23">
      <c r="A2083" s="16">
        <f t="shared" si="253"/>
        <v>2083</v>
      </c>
      <c r="B2083" s="15">
        <f t="shared" si="254"/>
        <v>2039</v>
      </c>
      <c r="C2083" s="45" t="s">
        <v>3515</v>
      </c>
      <c r="D2083" s="45" t="s">
        <v>3825</v>
      </c>
      <c r="E2083" s="46" t="s">
        <v>3921</v>
      </c>
      <c r="F2083" s="46" t="s">
        <v>3921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3596</v>
      </c>
      <c r="L2083" s="49" t="s">
        <v>4353</v>
      </c>
      <c r="M2083" s="22" t="s">
        <v>4408</v>
      </c>
      <c r="N2083" s="22" t="s">
        <v>2549</v>
      </c>
      <c r="O2083" s="45"/>
      <c r="P2083" s="249" t="s">
        <v>3922</v>
      </c>
      <c r="Q2083" s="192"/>
      <c r="R2083" s="1"/>
      <c r="S2083" s="1" t="str">
        <f t="shared" si="252"/>
        <v/>
      </c>
      <c r="T2083" s="1" t="str">
        <f>IF(ISNA(VLOOKUP(P2083,'NEW XEQM.c'!D:D,1,0)),"--",VLOOKUP(P2083,'NEW XEQM.c'!D:G,3,0))</f>
        <v>--</v>
      </c>
      <c r="U2083" s="1" t="s">
        <v>2551</v>
      </c>
      <c r="W2083" t="e">
        <f t="shared" si="255"/>
        <v>#VALUE!</v>
      </c>
    </row>
    <row r="2084" spans="1:23">
      <c r="A2084" s="16">
        <f t="shared" si="253"/>
        <v>2084</v>
      </c>
      <c r="B2084" s="15">
        <f t="shared" si="254"/>
        <v>2040</v>
      </c>
      <c r="C2084" s="45" t="s">
        <v>4496</v>
      </c>
      <c r="D2084" s="45" t="s">
        <v>7</v>
      </c>
      <c r="E2084" s="23" t="s">
        <v>4497</v>
      </c>
      <c r="F2084" s="23" t="s">
        <v>4497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3700</v>
      </c>
      <c r="L2084" s="22" t="s">
        <v>4353</v>
      </c>
      <c r="M2084" s="22" t="s">
        <v>4408</v>
      </c>
      <c r="N2084" s="22" t="s">
        <v>2549</v>
      </c>
      <c r="O2084" s="22"/>
      <c r="P2084" s="248" t="s">
        <v>4498</v>
      </c>
      <c r="Q2084" s="192"/>
      <c r="R2084" s="1"/>
      <c r="S2084" s="1" t="str">
        <f t="shared" si="252"/>
        <v/>
      </c>
      <c r="T2084" s="1" t="str">
        <f>IF(ISNA(VLOOKUP(P2084,'NEW XEQM.c'!D:D,1,0)),"--",VLOOKUP(P2084,'NEW XEQM.c'!D:G,3,0))</f>
        <v>PLSTAT</v>
      </c>
      <c r="U2084" s="1" t="s">
        <v>2521</v>
      </c>
      <c r="W2084" t="e">
        <f t="shared" si="255"/>
        <v>#VALUE!</v>
      </c>
    </row>
    <row r="2085" spans="1:23">
      <c r="A2085" s="16">
        <f t="shared" si="253"/>
        <v>2085</v>
      </c>
      <c r="B2085" s="15">
        <f t="shared" si="254"/>
        <v>2041</v>
      </c>
      <c r="C2085" s="45" t="s">
        <v>3532</v>
      </c>
      <c r="D2085" s="45" t="s">
        <v>4232</v>
      </c>
      <c r="E2085" s="189" t="s">
        <v>4233</v>
      </c>
      <c r="F2085" s="46" t="s">
        <v>4233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3596</v>
      </c>
      <c r="L2085" s="49" t="s">
        <v>4353</v>
      </c>
      <c r="M2085" s="22" t="s">
        <v>4408</v>
      </c>
      <c r="N2085" s="22" t="s">
        <v>2549</v>
      </c>
      <c r="O2085" s="45"/>
      <c r="P2085" s="249" t="s">
        <v>4231</v>
      </c>
      <c r="Q2085" s="192"/>
      <c r="R2085" s="1"/>
      <c r="S2085" s="1" t="str">
        <f t="shared" si="252"/>
        <v/>
      </c>
      <c r="T2085" s="1" t="str">
        <f>IF(ISNA(VLOOKUP(P2085,'NEW XEQM.c'!D:D,1,0)),"--",VLOOKUP(P2085,'NEW XEQM.c'!D:G,3,0))</f>
        <v>M&gt;ZYX</v>
      </c>
      <c r="U2085" s="1" t="s">
        <v>2543</v>
      </c>
      <c r="W2085" t="str">
        <f t="shared" si="255"/>
        <v/>
      </c>
    </row>
    <row r="2086" spans="1:23">
      <c r="A2086" s="16">
        <f t="shared" si="253"/>
        <v>2086</v>
      </c>
      <c r="B2086" s="15">
        <f t="shared" si="254"/>
        <v>2042</v>
      </c>
      <c r="C2086" s="18" t="s">
        <v>4090</v>
      </c>
      <c r="D2086" s="45" t="s">
        <v>7</v>
      </c>
      <c r="E2086" s="23" t="s">
        <v>4091</v>
      </c>
      <c r="F2086" s="23" t="s">
        <v>4091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3700</v>
      </c>
      <c r="L2086" s="22" t="s">
        <v>4353</v>
      </c>
      <c r="M2086" s="22" t="s">
        <v>4408</v>
      </c>
      <c r="N2086" s="22" t="s">
        <v>2549</v>
      </c>
      <c r="O2086" s="22"/>
      <c r="P2086" s="248" t="s">
        <v>4092</v>
      </c>
      <c r="Q2086" s="192"/>
      <c r="R2086" s="1"/>
      <c r="S2086" s="1" t="str">
        <f t="shared" si="252"/>
        <v/>
      </c>
      <c r="T2086" s="1" t="str">
        <f>IF(ISNA(VLOOKUP(P2086,'NEW XEQM.c'!D:D,1,0)),"--",VLOOKUP(P2086,'NEW XEQM.c'!D:G,3,0))</f>
        <v>PLTRST</v>
      </c>
      <c r="U2086" s="1" t="s">
        <v>2521</v>
      </c>
      <c r="W2086" t="e">
        <f t="shared" si="255"/>
        <v>#VALUE!</v>
      </c>
    </row>
    <row r="2087" spans="1:23">
      <c r="A2087" s="117">
        <f t="shared" ref="A2087:A2092" si="261">IF(B2087=INT(B2087),ROW(),"")</f>
        <v>2087</v>
      </c>
      <c r="B2087" s="15">
        <f t="shared" si="254"/>
        <v>2043</v>
      </c>
      <c r="C2087" s="118" t="s">
        <v>5036</v>
      </c>
      <c r="D2087" s="208" t="s">
        <v>5586</v>
      </c>
      <c r="E2087" s="179" t="s">
        <v>5038</v>
      </c>
      <c r="F2087" s="179" t="s">
        <v>5038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3596</v>
      </c>
      <c r="L2087" s="120" t="s">
        <v>4353</v>
      </c>
      <c r="M2087" s="120" t="s">
        <v>4410</v>
      </c>
      <c r="N2087" s="120" t="s">
        <v>2549</v>
      </c>
      <c r="O2087" s="120"/>
      <c r="P2087" s="248" t="s">
        <v>5045</v>
      </c>
      <c r="Q2087" s="192"/>
      <c r="R2087" s="1"/>
      <c r="S2087" s="1" t="str">
        <f t="shared" ref="S2087:S2092" si="262">IF(E2087=F2087,"","NOT EQUAL")</f>
        <v/>
      </c>
      <c r="T2087" s="1" t="str">
        <f>IF(ISNA(VLOOKUP(P2087,'NEW XEQM.c'!D:D,1,0)),"--",VLOOKUP(P2087,'NEW XEQM.c'!D:G,3,0))</f>
        <v>--</v>
      </c>
      <c r="U2087" s="1" t="s">
        <v>2521</v>
      </c>
      <c r="W2087" t="e">
        <f t="shared" si="255"/>
        <v>#VALUE!</v>
      </c>
    </row>
    <row r="2088" spans="1:23">
      <c r="A2088" s="117">
        <f t="shared" si="261"/>
        <v>2088</v>
      </c>
      <c r="B2088" s="15">
        <f t="shared" si="254"/>
        <v>2044</v>
      </c>
      <c r="C2088" s="118" t="s">
        <v>5037</v>
      </c>
      <c r="D2088" s="208" t="s">
        <v>5586</v>
      </c>
      <c r="E2088" s="179" t="s">
        <v>5039</v>
      </c>
      <c r="F2088" s="179" t="s">
        <v>5039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3596</v>
      </c>
      <c r="L2088" s="120" t="s">
        <v>4353</v>
      </c>
      <c r="M2088" s="120" t="s">
        <v>4410</v>
      </c>
      <c r="N2088" s="120" t="s">
        <v>2549</v>
      </c>
      <c r="O2088" s="120"/>
      <c r="P2088" s="248" t="s">
        <v>5046</v>
      </c>
      <c r="Q2088" s="192"/>
      <c r="R2088" s="1"/>
      <c r="S2088" s="1" t="str">
        <f t="shared" si="262"/>
        <v/>
      </c>
      <c r="T2088" s="1" t="str">
        <f>IF(ISNA(VLOOKUP(P2088,'NEW XEQM.c'!D:D,1,0)),"--",VLOOKUP(P2088,'NEW XEQM.c'!D:G,3,0))</f>
        <v>--</v>
      </c>
      <c r="U2088" s="1" t="s">
        <v>2521</v>
      </c>
      <c r="W2088" t="e">
        <f t="shared" si="255"/>
        <v>#VALUE!</v>
      </c>
    </row>
    <row r="2089" spans="1:23">
      <c r="A2089" s="16">
        <f t="shared" si="261"/>
        <v>2089</v>
      </c>
      <c r="B2089" s="15">
        <f t="shared" si="254"/>
        <v>2045</v>
      </c>
      <c r="C2089" s="215" t="s">
        <v>3582</v>
      </c>
      <c r="D2089" s="215" t="s">
        <v>7</v>
      </c>
      <c r="E2089" s="216" t="s">
        <v>5048</v>
      </c>
      <c r="F2089" s="216" t="s">
        <v>5048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3596</v>
      </c>
      <c r="L2089" s="218" t="s">
        <v>4353</v>
      </c>
      <c r="M2089" s="218" t="s">
        <v>4410</v>
      </c>
      <c r="N2089" s="218" t="s">
        <v>2549</v>
      </c>
      <c r="O2089" s="218"/>
      <c r="P2089" s="248" t="s">
        <v>5050</v>
      </c>
      <c r="Q2089" s="192"/>
      <c r="R2089" s="1"/>
      <c r="S2089" s="1" t="str">
        <f t="shared" si="262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55"/>
        <v>#VALUE!</v>
      </c>
    </row>
    <row r="2090" spans="1:23">
      <c r="A2090" s="16">
        <f t="shared" si="261"/>
        <v>2090</v>
      </c>
      <c r="B2090" s="15">
        <f t="shared" si="254"/>
        <v>2046</v>
      </c>
      <c r="C2090" s="215" t="s">
        <v>3582</v>
      </c>
      <c r="D2090" s="215" t="s">
        <v>7</v>
      </c>
      <c r="E2090" s="216" t="s">
        <v>5049</v>
      </c>
      <c r="F2090" s="216" t="s">
        <v>5049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3596</v>
      </c>
      <c r="L2090" s="218" t="s">
        <v>4353</v>
      </c>
      <c r="M2090" s="218" t="s">
        <v>4410</v>
      </c>
      <c r="N2090" s="218" t="s">
        <v>2549</v>
      </c>
      <c r="O2090" s="218"/>
      <c r="P2090" s="248" t="s">
        <v>5051</v>
      </c>
      <c r="Q2090" s="192"/>
      <c r="R2090" s="1"/>
      <c r="S2090" s="1" t="str">
        <f t="shared" si="262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55"/>
        <v>#VALUE!</v>
      </c>
    </row>
    <row r="2091" spans="1:23">
      <c r="A2091" s="16">
        <f t="shared" si="261"/>
        <v>2091</v>
      </c>
      <c r="B2091" s="15">
        <f t="shared" si="254"/>
        <v>2047</v>
      </c>
      <c r="C2091" s="45" t="s">
        <v>5147</v>
      </c>
      <c r="D2091" s="45" t="s">
        <v>5261</v>
      </c>
      <c r="E2091" s="46" t="s">
        <v>5265</v>
      </c>
      <c r="F2091" s="46" t="s">
        <v>5265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3596</v>
      </c>
      <c r="L2091" s="49" t="s">
        <v>4353</v>
      </c>
      <c r="M2091" s="49" t="s">
        <v>4408</v>
      </c>
      <c r="N2091" s="22" t="s">
        <v>5272</v>
      </c>
      <c r="O2091" s="45"/>
      <c r="P2091" s="248" t="s">
        <v>5261</v>
      </c>
      <c r="Q2091" s="192"/>
      <c r="R2091" s="1"/>
      <c r="S2091" s="1" t="str">
        <f t="shared" si="262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55"/>
        <v>#VALUE!</v>
      </c>
    </row>
    <row r="2092" spans="1:23">
      <c r="A2092" s="16">
        <f t="shared" si="261"/>
        <v>2092</v>
      </c>
      <c r="B2092" s="15">
        <f t="shared" si="254"/>
        <v>2048</v>
      </c>
      <c r="C2092" s="45" t="s">
        <v>5147</v>
      </c>
      <c r="D2092" s="45" t="s">
        <v>5262</v>
      </c>
      <c r="E2092" s="46" t="s">
        <v>5266</v>
      </c>
      <c r="F2092" s="46" t="s">
        <v>5266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3596</v>
      </c>
      <c r="L2092" s="49" t="s">
        <v>4353</v>
      </c>
      <c r="M2092" s="49" t="s">
        <v>4408</v>
      </c>
      <c r="N2092" s="22" t="s">
        <v>5272</v>
      </c>
      <c r="O2092" s="45"/>
      <c r="P2092" s="248" t="s">
        <v>5262</v>
      </c>
      <c r="Q2092" s="192"/>
      <c r="R2092" s="1"/>
      <c r="S2092" s="1" t="str">
        <f t="shared" si="262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55"/>
        <v>#VALUE!</v>
      </c>
    </row>
    <row r="2093" spans="1:23">
      <c r="A2093" s="1">
        <f t="shared" si="253"/>
        <v>2093</v>
      </c>
      <c r="B2093" s="15">
        <f t="shared" si="254"/>
        <v>2049</v>
      </c>
      <c r="C2093" s="45" t="s">
        <v>5147</v>
      </c>
      <c r="D2093" s="45" t="s">
        <v>5263</v>
      </c>
      <c r="E2093" s="46" t="s">
        <v>5269</v>
      </c>
      <c r="F2093" s="46" t="s">
        <v>5269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3596</v>
      </c>
      <c r="L2093" s="49" t="s">
        <v>4353</v>
      </c>
      <c r="M2093" s="49" t="s">
        <v>4408</v>
      </c>
      <c r="N2093" s="22" t="s">
        <v>5272</v>
      </c>
      <c r="O2093" s="45"/>
      <c r="P2093" s="248" t="s">
        <v>5263</v>
      </c>
      <c r="Q2093" s="192"/>
      <c r="R2093" s="1"/>
      <c r="S2093" s="1" t="str">
        <f t="shared" si="252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55"/>
        <v>#VALUE!</v>
      </c>
    </row>
    <row r="2094" spans="1:23">
      <c r="A2094" s="1">
        <f t="shared" si="253"/>
        <v>2094</v>
      </c>
      <c r="B2094" s="15">
        <f t="shared" si="254"/>
        <v>2050</v>
      </c>
      <c r="C2094" s="45" t="s">
        <v>5147</v>
      </c>
      <c r="D2094" s="45" t="s">
        <v>5264</v>
      </c>
      <c r="E2094" s="46" t="s">
        <v>5270</v>
      </c>
      <c r="F2094" s="46" t="s">
        <v>5270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3596</v>
      </c>
      <c r="L2094" s="49" t="s">
        <v>4353</v>
      </c>
      <c r="M2094" s="49" t="s">
        <v>4408</v>
      </c>
      <c r="N2094" s="22" t="s">
        <v>5272</v>
      </c>
      <c r="O2094" s="45"/>
      <c r="P2094" s="248" t="s">
        <v>5264</v>
      </c>
      <c r="Q2094" s="192"/>
      <c r="R2094" s="1"/>
      <c r="S2094" s="1" t="str">
        <f t="shared" si="252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55"/>
        <v>#VALUE!</v>
      </c>
    </row>
    <row r="2095" spans="1:23">
      <c r="A2095" s="1">
        <f t="shared" ref="A2095:A2096" si="263">IF(B2095=INT(B2095),ROW(),"")</f>
        <v>2095</v>
      </c>
      <c r="B2095" s="15">
        <f t="shared" ref="B2095:B2096" si="264">IF(AND(MID(C2095,2,1)&lt;&gt;"/",MID(C2095,1,1)="/"),INT(B2094)+1,B2094+0.01)</f>
        <v>2051</v>
      </c>
      <c r="C2095" s="45" t="s">
        <v>5147</v>
      </c>
      <c r="D2095" s="45" t="s">
        <v>5936</v>
      </c>
      <c r="E2095" s="46" t="s">
        <v>5941</v>
      </c>
      <c r="F2095" s="46" t="s">
        <v>5941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3596</v>
      </c>
      <c r="L2095" s="49" t="s">
        <v>4353</v>
      </c>
      <c r="M2095" s="49" t="s">
        <v>4408</v>
      </c>
      <c r="N2095" s="22" t="s">
        <v>5272</v>
      </c>
      <c r="O2095" s="45"/>
      <c r="P2095" s="248" t="s">
        <v>5936</v>
      </c>
      <c r="Q2095" s="192"/>
      <c r="R2095" s="1"/>
      <c r="S2095" s="1" t="str">
        <f t="shared" ref="S2095:S2096" si="265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66">SUBSTITUTE(IF(AND(T2095="--",FIND("STD",E2095),FIND("fn",C2095)&gt;0,FIND("ITM_",P2095),I2095="CAT_FNCT"),E2095,""),"""","")</f>
        <v>#VALUE!</v>
      </c>
    </row>
    <row r="2096" spans="1:23">
      <c r="A2096" s="1">
        <f t="shared" si="263"/>
        <v>2096</v>
      </c>
      <c r="B2096" s="15">
        <f t="shared" si="264"/>
        <v>2052</v>
      </c>
      <c r="C2096" s="45" t="s">
        <v>5147</v>
      </c>
      <c r="D2096" s="45" t="s">
        <v>5937</v>
      </c>
      <c r="E2096" s="46" t="s">
        <v>5942</v>
      </c>
      <c r="F2096" s="46" t="s">
        <v>5942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3596</v>
      </c>
      <c r="L2096" s="49" t="s">
        <v>4353</v>
      </c>
      <c r="M2096" s="49" t="s">
        <v>4408</v>
      </c>
      <c r="N2096" s="22" t="s">
        <v>5272</v>
      </c>
      <c r="O2096" s="45"/>
      <c r="P2096" s="248" t="s">
        <v>5937</v>
      </c>
      <c r="Q2096" s="192"/>
      <c r="R2096" s="1"/>
      <c r="S2096" s="1" t="str">
        <f t="shared" si="265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66"/>
        <v>#VALUE!</v>
      </c>
    </row>
    <row r="2097" spans="1:23">
      <c r="A2097" s="1">
        <f t="shared" si="253"/>
        <v>2097</v>
      </c>
      <c r="B2097" s="15">
        <f t="shared" si="254"/>
        <v>2053</v>
      </c>
      <c r="C2097" s="59" t="s">
        <v>3582</v>
      </c>
      <c r="D2097" s="59" t="s">
        <v>7</v>
      </c>
      <c r="E2097" s="131" t="str">
        <f t="shared" ref="E2097:E2100" si="267">CHAR(34)&amp;IF(B2097&lt;10,"000",IF(B2097&lt;100,"00",IF(B2097&lt;1000,"0","")))&amp;$B2097&amp;CHAR(34)</f>
        <v>"2053"</v>
      </c>
      <c r="F2097" s="131" t="str">
        <f t="shared" ref="F2097:F2100" si="268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3596</v>
      </c>
      <c r="L2097" t="s">
        <v>4353</v>
      </c>
      <c r="M2097" t="s">
        <v>4410</v>
      </c>
      <c r="N2097" t="s">
        <v>2134</v>
      </c>
      <c r="P2097" s="248" t="str">
        <f t="shared" ref="P2097:P2100" si="269">"ITM_"&amp;IF(B2097&lt;10,"000",IF(B2097&lt;100,"00",IF(B2097&lt;1000,"0","")))&amp;$B2097</f>
        <v>ITM_2053</v>
      </c>
      <c r="Q2097" s="192"/>
      <c r="R2097" s="1"/>
      <c r="S2097" s="1" t="str">
        <f t="shared" ref="S2097:S2103" si="270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55"/>
        <v>#VALUE!</v>
      </c>
    </row>
    <row r="2098" spans="1:23">
      <c r="A2098" s="1">
        <f t="shared" si="253"/>
        <v>2098</v>
      </c>
      <c r="B2098" s="15">
        <f t="shared" si="254"/>
        <v>2054</v>
      </c>
      <c r="C2098" s="59" t="s">
        <v>3582</v>
      </c>
      <c r="D2098" s="59" t="s">
        <v>7</v>
      </c>
      <c r="E2098" s="131" t="str">
        <f t="shared" si="267"/>
        <v>"2054"</v>
      </c>
      <c r="F2098" s="131" t="str">
        <f t="shared" si="268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3596</v>
      </c>
      <c r="L2098" t="s">
        <v>4353</v>
      </c>
      <c r="M2098" t="s">
        <v>4410</v>
      </c>
      <c r="N2098" t="s">
        <v>2134</v>
      </c>
      <c r="P2098" s="248" t="str">
        <f t="shared" si="269"/>
        <v>ITM_2054</v>
      </c>
      <c r="Q2098" s="192"/>
      <c r="R2098" s="1"/>
      <c r="S2098" s="1" t="str">
        <f t="shared" si="270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55"/>
        <v>#VALUE!</v>
      </c>
    </row>
    <row r="2099" spans="1:23">
      <c r="A2099" s="1">
        <f t="shared" si="253"/>
        <v>2099</v>
      </c>
      <c r="B2099" s="15">
        <f t="shared" si="254"/>
        <v>2055</v>
      </c>
      <c r="C2099" s="59" t="s">
        <v>3582</v>
      </c>
      <c r="D2099" s="59" t="s">
        <v>7</v>
      </c>
      <c r="E2099" s="131" t="str">
        <f t="shared" si="267"/>
        <v>"2055"</v>
      </c>
      <c r="F2099" s="131" t="str">
        <f t="shared" si="268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3596</v>
      </c>
      <c r="L2099" t="s">
        <v>4353</v>
      </c>
      <c r="M2099" t="s">
        <v>4410</v>
      </c>
      <c r="N2099" t="s">
        <v>2134</v>
      </c>
      <c r="P2099" s="248" t="str">
        <f t="shared" si="269"/>
        <v>ITM_2055</v>
      </c>
      <c r="Q2099" s="192"/>
      <c r="R2099" s="1"/>
      <c r="S2099" s="1" t="str">
        <f t="shared" si="270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55"/>
        <v>#VALUE!</v>
      </c>
    </row>
    <row r="2100" spans="1:23">
      <c r="A2100" s="1">
        <f t="shared" si="253"/>
        <v>2100</v>
      </c>
      <c r="B2100" s="15">
        <f t="shared" si="254"/>
        <v>2056</v>
      </c>
      <c r="C2100" s="59" t="s">
        <v>3582</v>
      </c>
      <c r="D2100" s="59" t="s">
        <v>7</v>
      </c>
      <c r="E2100" s="131" t="str">
        <f t="shared" si="267"/>
        <v>"2056"</v>
      </c>
      <c r="F2100" s="131" t="str">
        <f t="shared" si="268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3596</v>
      </c>
      <c r="L2100" t="s">
        <v>4353</v>
      </c>
      <c r="M2100" t="s">
        <v>4410</v>
      </c>
      <c r="N2100" t="s">
        <v>2134</v>
      </c>
      <c r="P2100" s="248" t="str">
        <f t="shared" si="269"/>
        <v>ITM_2056</v>
      </c>
      <c r="Q2100" s="192"/>
      <c r="R2100" s="1"/>
      <c r="S2100" s="1" t="str">
        <f t="shared" si="270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55"/>
        <v>#VALUE!</v>
      </c>
    </row>
    <row r="2101" spans="1:23">
      <c r="A2101" s="1">
        <f t="shared" ref="A2101:A2103" si="271">IF(B2101=INT(B2101),ROW(),"")</f>
        <v>2101</v>
      </c>
      <c r="B2101" s="15">
        <f t="shared" si="254"/>
        <v>2057</v>
      </c>
      <c r="C2101" s="224" t="s">
        <v>5406</v>
      </c>
      <c r="D2101" s="224" t="s">
        <v>5397</v>
      </c>
      <c r="E2101" s="225" t="s">
        <v>5398</v>
      </c>
      <c r="F2101" s="225" t="s">
        <v>5398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3596</v>
      </c>
      <c r="L2101" s="49" t="s">
        <v>4353</v>
      </c>
      <c r="M2101" s="49" t="s">
        <v>4408</v>
      </c>
      <c r="N2101" t="s">
        <v>2134</v>
      </c>
      <c r="O2101" s="45"/>
      <c r="P2101" s="248" t="s">
        <v>5403</v>
      </c>
      <c r="Q2101" s="192"/>
      <c r="R2101" s="1"/>
      <c r="S2101" s="1" t="str">
        <f t="shared" si="270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55"/>
        <v>#VALUE!</v>
      </c>
    </row>
    <row r="2102" spans="1:23">
      <c r="A2102" s="1">
        <f t="shared" si="271"/>
        <v>2102</v>
      </c>
      <c r="B2102" s="15">
        <f t="shared" si="254"/>
        <v>2058</v>
      </c>
      <c r="C2102" s="224" t="s">
        <v>5406</v>
      </c>
      <c r="D2102" s="224" t="s">
        <v>5399</v>
      </c>
      <c r="E2102" s="225" t="s">
        <v>5400</v>
      </c>
      <c r="F2102" s="225" t="s">
        <v>5400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3596</v>
      </c>
      <c r="L2102" s="49" t="s">
        <v>4353</v>
      </c>
      <c r="M2102" s="49" t="s">
        <v>4408</v>
      </c>
      <c r="N2102" t="s">
        <v>2134</v>
      </c>
      <c r="O2102" s="45"/>
      <c r="P2102" s="248" t="s">
        <v>5404</v>
      </c>
      <c r="Q2102" s="192"/>
      <c r="R2102" s="1"/>
      <c r="S2102" s="1" t="str">
        <f t="shared" si="270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55"/>
        <v>#VALUE!</v>
      </c>
    </row>
    <row r="2103" spans="1:23">
      <c r="A2103" s="1">
        <f t="shared" si="271"/>
        <v>2103</v>
      </c>
      <c r="B2103" s="15">
        <f t="shared" si="254"/>
        <v>2059</v>
      </c>
      <c r="C2103" s="224" t="s">
        <v>5406</v>
      </c>
      <c r="D2103" s="224" t="s">
        <v>5401</v>
      </c>
      <c r="E2103" s="225" t="s">
        <v>5402</v>
      </c>
      <c r="F2103" s="225" t="s">
        <v>5402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3596</v>
      </c>
      <c r="L2103" s="49" t="s">
        <v>4353</v>
      </c>
      <c r="M2103" s="49" t="s">
        <v>4408</v>
      </c>
      <c r="N2103" t="s">
        <v>2134</v>
      </c>
      <c r="O2103" s="45"/>
      <c r="P2103" s="248" t="s">
        <v>5405</v>
      </c>
      <c r="Q2103" s="192"/>
      <c r="R2103" s="1"/>
      <c r="S2103" s="1" t="str">
        <f t="shared" si="270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55"/>
        <v>#VALUE!</v>
      </c>
    </row>
    <row r="2104" spans="1:23">
      <c r="A2104" s="16">
        <f t="shared" si="253"/>
        <v>2104</v>
      </c>
      <c r="B2104" s="15">
        <f t="shared" si="254"/>
        <v>2060</v>
      </c>
      <c r="C2104" s="45" t="s">
        <v>5147</v>
      </c>
      <c r="D2104" s="45" t="s">
        <v>4241</v>
      </c>
      <c r="E2104" s="46" t="s">
        <v>4242</v>
      </c>
      <c r="F2104" s="46" t="s">
        <v>4242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3596</v>
      </c>
      <c r="L2104" s="49" t="s">
        <v>4353</v>
      </c>
      <c r="M2104" s="49" t="s">
        <v>4410</v>
      </c>
      <c r="N2104" s="22" t="s">
        <v>5272</v>
      </c>
      <c r="O2104" s="49"/>
      <c r="P2104" s="249" t="s">
        <v>4243</v>
      </c>
      <c r="Q2104" s="192"/>
      <c r="R2104" s="1"/>
      <c r="S2104" s="1" t="str">
        <f t="shared" ref="S2104:S2129" si="272">IF(E2104=F2104,"","NOT EQUAL")</f>
        <v/>
      </c>
      <c r="T2104" s="1" t="str">
        <f>IF(ISNA(VLOOKUP(P2104,'NEW XEQM.c'!D:D,1,0)),"--",VLOOKUP(P2104,'NEW XEQM.c'!D:G,3,0))</f>
        <v>EXFRAC</v>
      </c>
      <c r="U2104" s="1" t="s">
        <v>2516</v>
      </c>
      <c r="W2104" t="e">
        <f t="shared" si="255"/>
        <v>#VALUE!</v>
      </c>
    </row>
    <row r="2105" spans="1:23">
      <c r="A2105" s="16">
        <f t="shared" si="253"/>
        <v>2105</v>
      </c>
      <c r="B2105" s="15">
        <f t="shared" si="254"/>
        <v>2061</v>
      </c>
      <c r="C2105" s="18" t="s">
        <v>4814</v>
      </c>
      <c r="D2105" s="23" t="s">
        <v>4809</v>
      </c>
      <c r="E2105" s="23" t="s">
        <v>4799</v>
      </c>
      <c r="F2105" s="23" t="s">
        <v>4799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3700</v>
      </c>
      <c r="L2105" s="22" t="s">
        <v>4353</v>
      </c>
      <c r="M2105" s="22" t="s">
        <v>4408</v>
      </c>
      <c r="N2105" s="22" t="s">
        <v>2549</v>
      </c>
      <c r="O2105" s="22"/>
      <c r="P2105" s="256" t="s">
        <v>4804</v>
      </c>
      <c r="Q2105" s="192"/>
      <c r="R2105" s="1"/>
      <c r="S2105" s="1" t="str">
        <f t="shared" si="272"/>
        <v/>
      </c>
      <c r="T2105" s="1" t="str">
        <f>IF(ISNA(VLOOKUP(P2105,'NEW XEQM.c'!D:D,1,0)),"--",VLOOKUP(P2105,'NEW XEQM.c'!D:G,3,0))</f>
        <v>F1234</v>
      </c>
      <c r="U2105" s="1" t="s">
        <v>2521</v>
      </c>
      <c r="W2105" t="e">
        <f t="shared" si="255"/>
        <v>#VALUE!</v>
      </c>
    </row>
    <row r="2106" spans="1:23">
      <c r="A2106" s="16">
        <f t="shared" si="253"/>
        <v>2106</v>
      </c>
      <c r="B2106" s="15">
        <f t="shared" si="254"/>
        <v>2062</v>
      </c>
      <c r="C2106" s="18" t="s">
        <v>4814</v>
      </c>
      <c r="D2106" s="23" t="s">
        <v>4810</v>
      </c>
      <c r="E2106" s="23" t="s">
        <v>4800</v>
      </c>
      <c r="F2106" s="23" t="s">
        <v>4800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3700</v>
      </c>
      <c r="L2106" s="22" t="s">
        <v>4353</v>
      </c>
      <c r="M2106" s="22" t="s">
        <v>4408</v>
      </c>
      <c r="N2106" s="22" t="s">
        <v>2549</v>
      </c>
      <c r="O2106" s="22"/>
      <c r="P2106" s="256" t="s">
        <v>4805</v>
      </c>
      <c r="Q2106" s="192"/>
      <c r="R2106" s="1"/>
      <c r="S2106" s="1" t="str">
        <f t="shared" si="272"/>
        <v/>
      </c>
      <c r="T2106" s="1" t="str">
        <f>IF(ISNA(VLOOKUP(P2106,'NEW XEQM.c'!D:D,1,0)),"--",VLOOKUP(P2106,'NEW XEQM.c'!D:G,3,0))</f>
        <v>M1234</v>
      </c>
      <c r="U2106" s="1" t="s">
        <v>2521</v>
      </c>
      <c r="W2106" t="e">
        <f t="shared" si="255"/>
        <v>#VALUE!</v>
      </c>
    </row>
    <row r="2107" spans="1:23">
      <c r="A2107" s="16">
        <f t="shared" si="253"/>
        <v>2107</v>
      </c>
      <c r="B2107" s="15">
        <f t="shared" si="254"/>
        <v>2063</v>
      </c>
      <c r="C2107" s="18" t="s">
        <v>4814</v>
      </c>
      <c r="D2107" s="23" t="s">
        <v>4811</v>
      </c>
      <c r="E2107" s="23" t="s">
        <v>4801</v>
      </c>
      <c r="F2107" s="23" t="s">
        <v>4801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3700</v>
      </c>
      <c r="L2107" s="22" t="s">
        <v>4353</v>
      </c>
      <c r="M2107" s="22" t="s">
        <v>4408</v>
      </c>
      <c r="N2107" s="22" t="s">
        <v>2549</v>
      </c>
      <c r="O2107" s="22"/>
      <c r="P2107" s="256" t="s">
        <v>4806</v>
      </c>
      <c r="Q2107" s="192"/>
      <c r="R2107" s="1"/>
      <c r="S2107" s="1" t="str">
        <f t="shared" si="272"/>
        <v/>
      </c>
      <c r="T2107" s="1" t="str">
        <f>IF(ISNA(VLOOKUP(P2107,'NEW XEQM.c'!D:D,1,0)),"--",VLOOKUP(P2107,'NEW XEQM.c'!D:G,3,0))</f>
        <v>F14</v>
      </c>
      <c r="U2107" s="1" t="s">
        <v>2521</v>
      </c>
      <c r="W2107" t="e">
        <f t="shared" si="255"/>
        <v>#VALUE!</v>
      </c>
    </row>
    <row r="2108" spans="1:23">
      <c r="A2108" s="16">
        <f t="shared" si="253"/>
        <v>2108</v>
      </c>
      <c r="B2108" s="15">
        <f t="shared" si="254"/>
        <v>2064</v>
      </c>
      <c r="C2108" s="18" t="s">
        <v>4814</v>
      </c>
      <c r="D2108" s="23" t="s">
        <v>4812</v>
      </c>
      <c r="E2108" s="23" t="s">
        <v>4802</v>
      </c>
      <c r="F2108" s="23" t="s">
        <v>4802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3700</v>
      </c>
      <c r="L2108" s="22" t="s">
        <v>4353</v>
      </c>
      <c r="M2108" s="22" t="s">
        <v>4408</v>
      </c>
      <c r="N2108" s="22" t="s">
        <v>2549</v>
      </c>
      <c r="O2108" s="22"/>
      <c r="P2108" s="256" t="s">
        <v>4807</v>
      </c>
      <c r="Q2108" s="192"/>
      <c r="R2108" s="1"/>
      <c r="S2108" s="1" t="str">
        <f t="shared" si="272"/>
        <v/>
      </c>
      <c r="T2108" s="1" t="str">
        <f>IF(ISNA(VLOOKUP(P2108,'NEW XEQM.c'!D:D,1,0)),"--",VLOOKUP(P2108,'NEW XEQM.c'!D:G,3,0))</f>
        <v>M14</v>
      </c>
      <c r="U2108" s="1" t="s">
        <v>2521</v>
      </c>
      <c r="W2108" t="e">
        <f t="shared" si="255"/>
        <v>#VALUE!</v>
      </c>
    </row>
    <row r="2109" spans="1:23">
      <c r="A2109" s="16">
        <f t="shared" ref="A2109:A2126" si="273">IF(B2109=INT(B2109),ROW(),"")</f>
        <v>2109</v>
      </c>
      <c r="B2109" s="15">
        <f t="shared" si="254"/>
        <v>2065</v>
      </c>
      <c r="C2109" s="18" t="s">
        <v>4814</v>
      </c>
      <c r="D2109" s="23" t="s">
        <v>4813</v>
      </c>
      <c r="E2109" s="23" t="s">
        <v>4803</v>
      </c>
      <c r="F2109" s="23" t="s">
        <v>4803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3700</v>
      </c>
      <c r="L2109" s="22" t="s">
        <v>4353</v>
      </c>
      <c r="M2109" s="22" t="s">
        <v>4408</v>
      </c>
      <c r="N2109" s="22" t="s">
        <v>2549</v>
      </c>
      <c r="O2109" s="22"/>
      <c r="P2109" s="256" t="s">
        <v>4808</v>
      </c>
      <c r="Q2109" s="192"/>
      <c r="R2109" s="1"/>
      <c r="S2109" s="1" t="str">
        <f t="shared" si="272"/>
        <v/>
      </c>
      <c r="T2109" s="1" t="str">
        <f>IF(ISNA(VLOOKUP(P2109,'NEW XEQM.c'!D:D,1,0)),"--",VLOOKUP(P2109,'NEW XEQM.c'!D:G,3,0))</f>
        <v>F124</v>
      </c>
      <c r="U2109" s="1" t="s">
        <v>2521</v>
      </c>
      <c r="W2109" t="e">
        <f t="shared" si="255"/>
        <v>#VALUE!</v>
      </c>
    </row>
    <row r="2110" spans="1:23">
      <c r="A2110" s="16">
        <f t="shared" si="273"/>
        <v>2110</v>
      </c>
      <c r="B2110" s="15">
        <f t="shared" si="254"/>
        <v>2066</v>
      </c>
      <c r="C2110" s="18" t="s">
        <v>3582</v>
      </c>
      <c r="D2110" s="23" t="s">
        <v>7</v>
      </c>
      <c r="E2110" s="23" t="s">
        <v>499</v>
      </c>
      <c r="F2110" s="23" t="s">
        <v>4980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3596</v>
      </c>
      <c r="L2110" s="22" t="s">
        <v>4353</v>
      </c>
      <c r="M2110" s="22" t="s">
        <v>4410</v>
      </c>
      <c r="N2110" s="22" t="s">
        <v>2549</v>
      </c>
      <c r="O2110" s="22"/>
      <c r="P2110" s="256" t="s">
        <v>4982</v>
      </c>
      <c r="Q2110" s="192"/>
      <c r="R2110" s="1"/>
      <c r="S2110" s="1" t="str">
        <f t="shared" si="272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55"/>
        <v>#VALUE!</v>
      </c>
    </row>
    <row r="2111" spans="1:23">
      <c r="A2111" s="16">
        <f t="shared" si="273"/>
        <v>2111</v>
      </c>
      <c r="B2111" s="15">
        <f t="shared" si="254"/>
        <v>2067</v>
      </c>
      <c r="C2111" s="18" t="s">
        <v>3582</v>
      </c>
      <c r="D2111" s="23" t="s">
        <v>7</v>
      </c>
      <c r="E2111" s="23" t="s">
        <v>499</v>
      </c>
      <c r="F2111" s="23" t="s">
        <v>4981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3596</v>
      </c>
      <c r="L2111" s="22" t="s">
        <v>4353</v>
      </c>
      <c r="M2111" s="22" t="s">
        <v>4410</v>
      </c>
      <c r="N2111" s="22" t="s">
        <v>2549</v>
      </c>
      <c r="O2111" s="22"/>
      <c r="P2111" s="256" t="s">
        <v>4983</v>
      </c>
      <c r="Q2111" s="192"/>
      <c r="R2111" s="1"/>
      <c r="S2111" s="1" t="str">
        <f t="shared" si="272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55"/>
        <v>#VALUE!</v>
      </c>
    </row>
    <row r="2112" spans="1:23">
      <c r="A2112" s="16">
        <f t="shared" ref="A2112" si="274">IF(B2112=INT(B2112),ROW(),"")</f>
        <v>2112</v>
      </c>
      <c r="B2112" s="15">
        <f t="shared" si="254"/>
        <v>2068</v>
      </c>
      <c r="C2112" s="18" t="s">
        <v>3582</v>
      </c>
      <c r="D2112" s="23" t="s">
        <v>7</v>
      </c>
      <c r="E2112" s="23" t="s">
        <v>499</v>
      </c>
      <c r="F2112" s="23" t="s">
        <v>5148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3596</v>
      </c>
      <c r="L2112" s="22" t="s">
        <v>4353</v>
      </c>
      <c r="M2112" s="22" t="s">
        <v>4410</v>
      </c>
      <c r="N2112" s="22" t="s">
        <v>2549</v>
      </c>
      <c r="O2112" s="22"/>
      <c r="P2112" s="256" t="s">
        <v>5142</v>
      </c>
      <c r="Q2112" s="192"/>
      <c r="R2112" s="1"/>
      <c r="S2112" s="1" t="str">
        <f t="shared" ref="S2112" si="27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55"/>
        <v>#VALUE!</v>
      </c>
    </row>
    <row r="2113" spans="1:23">
      <c r="A2113" s="16">
        <f t="shared" si="273"/>
        <v>2113</v>
      </c>
      <c r="B2113" s="15">
        <f t="shared" si="254"/>
        <v>2069</v>
      </c>
      <c r="C2113" s="45" t="s">
        <v>3583</v>
      </c>
      <c r="D2113" s="45" t="s">
        <v>4501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3596</v>
      </c>
      <c r="L2113" s="49" t="s">
        <v>4353</v>
      </c>
      <c r="M2113" s="49" t="s">
        <v>4410</v>
      </c>
      <c r="N2113" s="22" t="s">
        <v>2549</v>
      </c>
      <c r="O2113" s="49"/>
      <c r="P2113" s="249" t="s">
        <v>4377</v>
      </c>
      <c r="Q2113" s="192"/>
      <c r="R2113" s="1"/>
      <c r="S2113" s="1" t="str">
        <f t="shared" si="272"/>
        <v/>
      </c>
      <c r="T2113" s="1" t="str">
        <f>IF(ISNA(VLOOKUP(P2113,'NEW XEQM.c'!D:D,1,0)),"--",VLOOKUP(P2113,'NEW XEQM.c'!D:G,3,0))</f>
        <v>--</v>
      </c>
      <c r="U2113" s="1" t="s">
        <v>2516</v>
      </c>
      <c r="W2113" t="e">
        <f t="shared" si="255"/>
        <v>#VALUE!</v>
      </c>
    </row>
    <row r="2114" spans="1:23">
      <c r="A2114" s="16">
        <f t="shared" si="273"/>
        <v>2114</v>
      </c>
      <c r="B2114" s="15">
        <f t="shared" si="254"/>
        <v>2070</v>
      </c>
      <c r="C2114" s="45" t="s">
        <v>3583</v>
      </c>
      <c r="D2114" s="45" t="s">
        <v>4382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3596</v>
      </c>
      <c r="L2114" s="49" t="s">
        <v>4353</v>
      </c>
      <c r="M2114" s="49" t="s">
        <v>4410</v>
      </c>
      <c r="N2114" s="22" t="s">
        <v>2549</v>
      </c>
      <c r="O2114" s="49"/>
      <c r="P2114" s="249" t="s">
        <v>4382</v>
      </c>
      <c r="Q2114" s="192"/>
      <c r="R2114" s="1"/>
      <c r="S2114" s="1" t="str">
        <f t="shared" si="272"/>
        <v/>
      </c>
      <c r="T2114" s="1" t="str">
        <f>IF(ISNA(VLOOKUP(P2114,'NEW XEQM.c'!D:D,1,0)),"--",VLOOKUP(P2114,'NEW XEQM.c'!D:G,3,0))</f>
        <v>--</v>
      </c>
      <c r="U2114" s="1" t="s">
        <v>2516</v>
      </c>
      <c r="W2114" t="e">
        <f t="shared" si="255"/>
        <v>#VALUE!</v>
      </c>
    </row>
    <row r="2115" spans="1:23">
      <c r="A2115" s="16">
        <f t="shared" si="273"/>
        <v>2115</v>
      </c>
      <c r="B2115" s="15">
        <f t="shared" si="254"/>
        <v>2071</v>
      </c>
      <c r="C2115" s="45" t="s">
        <v>3583</v>
      </c>
      <c r="D2115" s="45" t="s">
        <v>4378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3596</v>
      </c>
      <c r="L2115" s="49" t="s">
        <v>4353</v>
      </c>
      <c r="M2115" s="49" t="s">
        <v>4410</v>
      </c>
      <c r="N2115" s="22" t="s">
        <v>2549</v>
      </c>
      <c r="O2115" s="49"/>
      <c r="P2115" s="249" t="s">
        <v>4378</v>
      </c>
      <c r="Q2115" s="192"/>
      <c r="R2115" s="1"/>
      <c r="S2115" s="1" t="str">
        <f t="shared" si="272"/>
        <v/>
      </c>
      <c r="T2115" s="1" t="str">
        <f>IF(ISNA(VLOOKUP(P2115,'NEW XEQM.c'!D:D,1,0)),"--",VLOOKUP(P2115,'NEW XEQM.c'!D:G,3,0))</f>
        <v>--</v>
      </c>
      <c r="U2115" s="1" t="s">
        <v>2516</v>
      </c>
      <c r="W2115" t="e">
        <f t="shared" si="255"/>
        <v>#VALUE!</v>
      </c>
    </row>
    <row r="2116" spans="1:23">
      <c r="A2116" s="16">
        <f t="shared" si="273"/>
        <v>2116</v>
      </c>
      <c r="B2116" s="15">
        <f t="shared" ref="B2116:B2179" si="276">IF(AND(MID(C2116,2,1)&lt;&gt;"/",MID(C2116,1,1)="/"),INT(B2115)+1,B2115+0.01)</f>
        <v>2072</v>
      </c>
      <c r="C2116" s="45" t="s">
        <v>3583</v>
      </c>
      <c r="D2116" s="45" t="s">
        <v>4379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3596</v>
      </c>
      <c r="L2116" s="49" t="s">
        <v>4353</v>
      </c>
      <c r="M2116" s="49" t="s">
        <v>4410</v>
      </c>
      <c r="N2116" s="22" t="s">
        <v>2549</v>
      </c>
      <c r="O2116" s="49"/>
      <c r="P2116" s="249" t="s">
        <v>4379</v>
      </c>
      <c r="Q2116" s="192"/>
      <c r="R2116" s="1"/>
      <c r="S2116" s="1" t="str">
        <f t="shared" si="272"/>
        <v/>
      </c>
      <c r="T2116" s="1" t="str">
        <f>IF(ISNA(VLOOKUP(P2116,'NEW XEQM.c'!D:D,1,0)),"--",VLOOKUP(P2116,'NEW XEQM.c'!D:G,3,0))</f>
        <v>--</v>
      </c>
      <c r="U2116" s="1" t="s">
        <v>2516</v>
      </c>
      <c r="W2116" t="e">
        <f t="shared" si="255"/>
        <v>#VALUE!</v>
      </c>
    </row>
    <row r="2117" spans="1:23">
      <c r="A2117" s="16">
        <f t="shared" si="273"/>
        <v>2117</v>
      </c>
      <c r="B2117" s="15">
        <f t="shared" si="276"/>
        <v>2073</v>
      </c>
      <c r="C2117" s="45" t="s">
        <v>3583</v>
      </c>
      <c r="D2117" s="45" t="s">
        <v>4380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3596</v>
      </c>
      <c r="L2117" s="49" t="s">
        <v>4353</v>
      </c>
      <c r="M2117" s="49" t="s">
        <v>4410</v>
      </c>
      <c r="N2117" s="22" t="s">
        <v>2549</v>
      </c>
      <c r="O2117" s="49"/>
      <c r="P2117" s="249" t="s">
        <v>4380</v>
      </c>
      <c r="Q2117" s="192"/>
      <c r="R2117" s="1"/>
      <c r="S2117" s="1" t="str">
        <f t="shared" si="272"/>
        <v/>
      </c>
      <c r="T2117" s="1" t="str">
        <f>IF(ISNA(VLOOKUP(P2117,'NEW XEQM.c'!D:D,1,0)),"--",VLOOKUP(P2117,'NEW XEQM.c'!D:G,3,0))</f>
        <v>--</v>
      </c>
      <c r="U2117" s="1" t="s">
        <v>2516</v>
      </c>
      <c r="W2117" t="e">
        <f t="shared" ref="W2117:W2180" si="277">SUBSTITUTE(IF(AND(T2117="--",FIND("STD",E2117),FIND("fn",C2117)&gt;0,FIND("ITM_",P2117),I2117="CAT_FNCT"),E2117,""),"""","")</f>
        <v>#VALUE!</v>
      </c>
    </row>
    <row r="2118" spans="1:23">
      <c r="A2118" s="16">
        <f t="shared" si="273"/>
        <v>2118</v>
      </c>
      <c r="B2118" s="15">
        <f t="shared" si="276"/>
        <v>2074</v>
      </c>
      <c r="C2118" s="18" t="s">
        <v>4818</v>
      </c>
      <c r="D2118" s="18" t="s">
        <v>7</v>
      </c>
      <c r="E2118" s="42" t="s">
        <v>4845</v>
      </c>
      <c r="F2118" s="42" t="s">
        <v>4845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3700</v>
      </c>
      <c r="L2118" s="22" t="s">
        <v>4353</v>
      </c>
      <c r="M2118" s="22" t="s">
        <v>4408</v>
      </c>
      <c r="N2118" s="22" t="s">
        <v>2549</v>
      </c>
      <c r="O2118" s="22"/>
      <c r="P2118" s="248" t="s">
        <v>4822</v>
      </c>
      <c r="Q2118" s="192"/>
      <c r="R2118" s="1"/>
      <c r="S2118" s="1" t="str">
        <f t="shared" si="272"/>
        <v/>
      </c>
      <c r="T2118" s="1" t="str">
        <f>IF(ISNA(VLOOKUP(P2118,'NEW XEQM.c'!D:D,1,0)),"--",VLOOKUP(P2118,'NEW XEQM.c'!D:G,3,0))</f>
        <v>--</v>
      </c>
      <c r="U2118" s="1" t="s">
        <v>2510</v>
      </c>
      <c r="W2118" t="str">
        <f t="shared" si="277"/>
        <v>x STD_SUB_M STD_SUB_E STD_SUB_D STD_SUB_N</v>
      </c>
    </row>
    <row r="2119" spans="1:23">
      <c r="A2119" s="16">
        <f t="shared" si="273"/>
        <v>2119</v>
      </c>
      <c r="B2119" s="15">
        <f t="shared" si="276"/>
        <v>2075</v>
      </c>
      <c r="C2119" s="18" t="s">
        <v>4832</v>
      </c>
      <c r="D2119" s="18" t="s">
        <v>7</v>
      </c>
      <c r="E2119" s="42" t="s">
        <v>4846</v>
      </c>
      <c r="F2119" s="42" t="s">
        <v>4846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3700</v>
      </c>
      <c r="L2119" s="22" t="s">
        <v>4353</v>
      </c>
      <c r="M2119" s="22" t="s">
        <v>4408</v>
      </c>
      <c r="N2119" s="22" t="s">
        <v>2549</v>
      </c>
      <c r="O2119" s="22"/>
      <c r="P2119" s="248" t="s">
        <v>4830</v>
      </c>
      <c r="Q2119" s="192"/>
      <c r="R2119" s="1"/>
      <c r="S2119" s="1" t="str">
        <f t="shared" si="272"/>
        <v/>
      </c>
      <c r="T2119" s="1" t="str">
        <f>IF(ISNA(VLOOKUP(P2119,'NEW XEQM.c'!D:D,1,0)),"--",VLOOKUP(P2119,'NEW XEQM.c'!D:G,3,0))</f>
        <v>--</v>
      </c>
      <c r="U2119" s="1" t="s">
        <v>2510</v>
      </c>
      <c r="W2119" t="str">
        <f t="shared" si="277"/>
        <v>x STD_SUB_Q STD_SUB_1</v>
      </c>
    </row>
    <row r="2120" spans="1:23">
      <c r="A2120" s="16">
        <f t="shared" si="273"/>
        <v>2120</v>
      </c>
      <c r="B2120" s="15">
        <f t="shared" si="276"/>
        <v>2076</v>
      </c>
      <c r="C2120" s="18" t="s">
        <v>4833</v>
      </c>
      <c r="D2120" s="18" t="s">
        <v>7</v>
      </c>
      <c r="E2120" s="42" t="s">
        <v>4847</v>
      </c>
      <c r="F2120" s="42" t="s">
        <v>4847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3700</v>
      </c>
      <c r="L2120" s="22" t="s">
        <v>4353</v>
      </c>
      <c r="M2120" s="22" t="s">
        <v>4408</v>
      </c>
      <c r="N2120" s="22" t="s">
        <v>2549</v>
      </c>
      <c r="O2120" s="22"/>
      <c r="P2120" s="248" t="s">
        <v>4831</v>
      </c>
      <c r="Q2120" s="192"/>
      <c r="R2120" s="1"/>
      <c r="S2120" s="1" t="str">
        <f t="shared" si="272"/>
        <v/>
      </c>
      <c r="T2120" s="1" t="str">
        <f>IF(ISNA(VLOOKUP(P2120,'NEW XEQM.c'!D:D,1,0)),"--",VLOOKUP(P2120,'NEW XEQM.c'!D:G,3,0))</f>
        <v>--</v>
      </c>
      <c r="U2120" s="1" t="s">
        <v>2510</v>
      </c>
      <c r="W2120" t="str">
        <f t="shared" si="277"/>
        <v>x STD_SUB_Q STD_SUB_3</v>
      </c>
    </row>
    <row r="2121" spans="1:23">
      <c r="A2121" s="16">
        <f t="shared" si="273"/>
        <v>2121</v>
      </c>
      <c r="B2121" s="15">
        <f t="shared" si="276"/>
        <v>2077</v>
      </c>
      <c r="C2121" s="18" t="s">
        <v>4819</v>
      </c>
      <c r="D2121" s="18" t="s">
        <v>7</v>
      </c>
      <c r="E2121" s="42" t="s">
        <v>4848</v>
      </c>
      <c r="F2121" s="42" t="s">
        <v>4848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3700</v>
      </c>
      <c r="L2121" s="22" t="s">
        <v>4353</v>
      </c>
      <c r="M2121" s="22" t="s">
        <v>4408</v>
      </c>
      <c r="N2121" s="22" t="s">
        <v>2549</v>
      </c>
      <c r="O2121" s="22"/>
      <c r="P2121" s="248" t="s">
        <v>4823</v>
      </c>
      <c r="Q2121" s="192"/>
      <c r="R2121" s="1"/>
      <c r="S2121" s="1" t="str">
        <f t="shared" si="272"/>
        <v/>
      </c>
      <c r="T2121" s="1" t="str">
        <f>IF(ISNA(VLOOKUP(P2121,'NEW XEQM.c'!D:D,1,0)),"--",VLOOKUP(P2121,'NEW XEQM.c'!D:G,3,0))</f>
        <v>--</v>
      </c>
      <c r="U2121" s="1" t="s">
        <v>2510</v>
      </c>
      <c r="W2121" t="str">
        <f t="shared" si="277"/>
        <v>x STD_SUB_M STD_SUB_A STD_SUB_D</v>
      </c>
    </row>
    <row r="2122" spans="1:23">
      <c r="A2122" s="16">
        <f t="shared" si="273"/>
        <v>2122</v>
      </c>
      <c r="B2122" s="15">
        <f t="shared" si="276"/>
        <v>2078</v>
      </c>
      <c r="C2122" s="18" t="s">
        <v>4820</v>
      </c>
      <c r="D2122" s="18" t="s">
        <v>7</v>
      </c>
      <c r="E2122" s="42" t="s">
        <v>4849</v>
      </c>
      <c r="F2122" s="42" t="s">
        <v>4849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3700</v>
      </c>
      <c r="L2122" s="22" t="s">
        <v>4353</v>
      </c>
      <c r="M2122" s="22" t="s">
        <v>4408</v>
      </c>
      <c r="N2122" s="22" t="s">
        <v>2549</v>
      </c>
      <c r="O2122" s="22"/>
      <c r="P2122" s="248" t="s">
        <v>4824</v>
      </c>
      <c r="Q2122" s="192"/>
      <c r="R2122" s="1"/>
      <c r="S2122" s="1" t="str">
        <f t="shared" si="272"/>
        <v/>
      </c>
      <c r="T2122" s="1" t="str">
        <f>IF(ISNA(VLOOKUP(P2122,'NEW XEQM.c'!D:D,1,0)),"--",VLOOKUP(P2122,'NEW XEQM.c'!D:G,3,0))</f>
        <v>--</v>
      </c>
      <c r="U2122" s="1" t="s">
        <v>2510</v>
      </c>
      <c r="W2122" t="str">
        <f t="shared" si="277"/>
        <v>x STD_SUB_I STD_SUB_Q STD_SUB_R</v>
      </c>
    </row>
    <row r="2123" spans="1:23">
      <c r="A2123" s="16">
        <f t="shared" si="273"/>
        <v>2123</v>
      </c>
      <c r="B2123" s="15">
        <f t="shared" si="276"/>
        <v>2079</v>
      </c>
      <c r="C2123" s="18" t="s">
        <v>4821</v>
      </c>
      <c r="D2123" s="18" t="s">
        <v>7</v>
      </c>
      <c r="E2123" s="42" t="s">
        <v>4995</v>
      </c>
      <c r="F2123" s="42" t="s">
        <v>4995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3700</v>
      </c>
      <c r="L2123" s="22" t="s">
        <v>4353</v>
      </c>
      <c r="M2123" s="22" t="s">
        <v>4408</v>
      </c>
      <c r="N2123" s="22" t="s">
        <v>2549</v>
      </c>
      <c r="O2123" s="22"/>
      <c r="P2123" s="248" t="s">
        <v>4825</v>
      </c>
      <c r="Q2123" s="192"/>
      <c r="R2123" s="1"/>
      <c r="S2123" s="1" t="str">
        <f t="shared" si="272"/>
        <v/>
      </c>
      <c r="T2123" s="1" t="str">
        <f>IF(ISNA(VLOOKUP(P2123,'NEW XEQM.c'!D:D,1,0)),"--",VLOOKUP(P2123,'NEW XEQM.c'!D:G,3,0))</f>
        <v>--</v>
      </c>
      <c r="U2123" s="1" t="s">
        <v>2510</v>
      </c>
      <c r="W2123" t="e">
        <f t="shared" si="277"/>
        <v>#VALUE!</v>
      </c>
    </row>
    <row r="2124" spans="1:23">
      <c r="A2124" s="16">
        <f t="shared" si="273"/>
        <v>2124</v>
      </c>
      <c r="B2124" s="15">
        <f t="shared" si="276"/>
        <v>2080</v>
      </c>
      <c r="C2124" s="18" t="s">
        <v>3582</v>
      </c>
      <c r="D2124" s="18" t="s">
        <v>7</v>
      </c>
      <c r="E2124" s="21" t="s">
        <v>4834</v>
      </c>
      <c r="F2124" s="21" t="s">
        <v>4834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3596</v>
      </c>
      <c r="L2124" s="22" t="s">
        <v>4353</v>
      </c>
      <c r="M2124" s="22" t="s">
        <v>4410</v>
      </c>
      <c r="N2124" s="22" t="s">
        <v>2549</v>
      </c>
      <c r="O2124" s="22"/>
      <c r="P2124" s="248" t="s">
        <v>4836</v>
      </c>
      <c r="Q2124" s="192"/>
      <c r="R2124" s="1"/>
      <c r="S2124" s="1" t="str">
        <f t="shared" si="272"/>
        <v/>
      </c>
      <c r="T2124" s="1" t="str">
        <f>IF(ISNA(VLOOKUP(P2124,'NEW XEQM.c'!D:D,1,0)),"--",VLOOKUP(P2124,'NEW XEQM.c'!D:G,3,0))</f>
        <v>--</v>
      </c>
      <c r="U2124" s="1" t="s">
        <v>2510</v>
      </c>
      <c r="W2124" t="e">
        <f t="shared" si="277"/>
        <v>#VALUE!</v>
      </c>
    </row>
    <row r="2125" spans="1:23">
      <c r="A2125" s="16">
        <f t="shared" si="273"/>
        <v>2125</v>
      </c>
      <c r="B2125" s="15">
        <f t="shared" si="276"/>
        <v>2081</v>
      </c>
      <c r="C2125" s="18" t="s">
        <v>3582</v>
      </c>
      <c r="D2125" s="18" t="s">
        <v>7</v>
      </c>
      <c r="E2125" s="21" t="s">
        <v>4835</v>
      </c>
      <c r="F2125" s="21" t="s">
        <v>4835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3596</v>
      </c>
      <c r="L2125" s="22" t="s">
        <v>4353</v>
      </c>
      <c r="M2125" s="22" t="s">
        <v>4410</v>
      </c>
      <c r="N2125" s="22" t="s">
        <v>2549</v>
      </c>
      <c r="O2125" s="22"/>
      <c r="P2125" s="248" t="s">
        <v>4837</v>
      </c>
      <c r="Q2125" s="192"/>
      <c r="R2125" s="1"/>
      <c r="S2125" s="1" t="str">
        <f t="shared" si="272"/>
        <v/>
      </c>
      <c r="T2125" s="1" t="str">
        <f>IF(ISNA(VLOOKUP(P2125,'NEW XEQM.c'!D:D,1,0)),"--",VLOOKUP(P2125,'NEW XEQM.c'!D:G,3,0))</f>
        <v>--</v>
      </c>
      <c r="U2125" s="1" t="s">
        <v>2510</v>
      </c>
      <c r="W2125" t="e">
        <f t="shared" si="277"/>
        <v>#VALUE!</v>
      </c>
    </row>
    <row r="2126" spans="1:23">
      <c r="A2126" s="16">
        <f t="shared" si="273"/>
        <v>2126</v>
      </c>
      <c r="B2126" s="15">
        <f t="shared" si="276"/>
        <v>2082</v>
      </c>
      <c r="C2126" s="18" t="s">
        <v>4851</v>
      </c>
      <c r="D2126" s="18" t="s">
        <v>7</v>
      </c>
      <c r="E2126" s="21" t="s">
        <v>4840</v>
      </c>
      <c r="F2126" s="21" t="s">
        <v>4840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3700</v>
      </c>
      <c r="L2126" s="22" t="s">
        <v>4353</v>
      </c>
      <c r="M2126" s="22" t="s">
        <v>4408</v>
      </c>
      <c r="N2126" s="22" t="s">
        <v>2549</v>
      </c>
      <c r="O2126" s="22"/>
      <c r="P2126" s="248" t="s">
        <v>4841</v>
      </c>
      <c r="Q2126" s="192"/>
      <c r="R2126" s="1"/>
      <c r="S2126" s="1" t="str">
        <f t="shared" si="272"/>
        <v/>
      </c>
      <c r="T2126" s="1" t="str">
        <f>IF(ISNA(VLOOKUP(P2126,'NEW XEQM.c'!D:D,1,0)),"--",VLOOKUP(P2126,'NEW XEQM.c'!D:G,3,0))</f>
        <v>--</v>
      </c>
      <c r="U2126" s="1" t="s">
        <v>2510</v>
      </c>
      <c r="W2126" t="str">
        <f t="shared" si="277"/>
        <v>x% STD_SUB_I STD_SUB_L STD_SUB_E</v>
      </c>
    </row>
    <row r="2127" spans="1:23">
      <c r="A2127" s="16">
        <f t="shared" ref="A2127:A2146" si="278">IF(B2127=INT(B2127),ROW(),"")</f>
        <v>2127</v>
      </c>
      <c r="B2127" s="15">
        <f t="shared" si="276"/>
        <v>2083</v>
      </c>
      <c r="C2127" s="18" t="s">
        <v>4853</v>
      </c>
      <c r="D2127" s="18" t="s">
        <v>7</v>
      </c>
      <c r="E2127" s="21" t="s">
        <v>4850</v>
      </c>
      <c r="F2127" s="21" t="s">
        <v>4850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3700</v>
      </c>
      <c r="L2127" s="22" t="s">
        <v>4353</v>
      </c>
      <c r="M2127" s="22" t="s">
        <v>4408</v>
      </c>
      <c r="N2127" s="22" t="s">
        <v>2549</v>
      </c>
      <c r="O2127" s="22"/>
      <c r="P2127" s="248" t="s">
        <v>4852</v>
      </c>
      <c r="Q2127" s="192"/>
      <c r="R2127" s="1"/>
      <c r="S2127" s="1" t="str">
        <f t="shared" si="272"/>
        <v/>
      </c>
      <c r="T2127" s="1" t="str">
        <f>IF(ISNA(VLOOKUP(P2127,'NEW XEQM.c'!D:D,1,0)),"--",VLOOKUP(P2127,'NEW XEQM.c'!D:G,3,0))</f>
        <v>--</v>
      </c>
      <c r="U2127" s="1" t="s">
        <v>2505</v>
      </c>
      <c r="W2127" t="e">
        <f t="shared" si="277"/>
        <v>#VALUE!</v>
      </c>
    </row>
    <row r="2128" spans="1:23">
      <c r="A2128" s="16">
        <f t="shared" si="278"/>
        <v>2128</v>
      </c>
      <c r="B2128" s="15">
        <f t="shared" si="276"/>
        <v>2084</v>
      </c>
      <c r="C2128" s="74" t="s">
        <v>3972</v>
      </c>
      <c r="D2128" t="s">
        <v>25</v>
      </c>
      <c r="E2128" t="s">
        <v>5095</v>
      </c>
      <c r="F2128" t="s">
        <v>5070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3700</v>
      </c>
      <c r="L2128" s="22" t="s">
        <v>4353</v>
      </c>
      <c r="M2128" s="22" t="s">
        <v>4408</v>
      </c>
      <c r="N2128" s="22" t="str">
        <f t="shared" ref="N2128:N2145" si="279">IF(AND(C2128=C2127,D2128=D2127),"CAT_DUPL","CAT_FNCT")</f>
        <v>CAT_FNCT</v>
      </c>
      <c r="O2128" s="22"/>
      <c r="P2128" s="250" t="s">
        <v>5052</v>
      </c>
      <c r="Q2128" s="192"/>
      <c r="R2128" s="1"/>
      <c r="S2128" s="1" t="str">
        <f t="shared" si="272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77"/>
        <v>kn STD_RIGHT_ARROW kph</v>
      </c>
    </row>
    <row r="2129" spans="1:23">
      <c r="A2129" s="16">
        <f t="shared" si="278"/>
        <v>2129</v>
      </c>
      <c r="B2129" s="15">
        <f t="shared" si="276"/>
        <v>2085</v>
      </c>
      <c r="C2129" s="74" t="s">
        <v>3972</v>
      </c>
      <c r="D2129" t="s">
        <v>149</v>
      </c>
      <c r="E2129" t="s">
        <v>5096</v>
      </c>
      <c r="F2129" t="s">
        <v>5071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3700</v>
      </c>
      <c r="L2129" s="22" t="s">
        <v>4353</v>
      </c>
      <c r="M2129" s="22" t="s">
        <v>4408</v>
      </c>
      <c r="N2129" s="22" t="str">
        <f t="shared" si="279"/>
        <v>CAT_FNCT</v>
      </c>
      <c r="O2129" s="22"/>
      <c r="P2129" s="250" t="s">
        <v>5053</v>
      </c>
      <c r="Q2129" s="192"/>
      <c r="R2129" s="1"/>
      <c r="S2129" s="1" t="str">
        <f t="shared" si="272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77"/>
        <v>kph STD_RIGHT_ARROW kn</v>
      </c>
    </row>
    <row r="2130" spans="1:23">
      <c r="A2130" s="16">
        <f t="shared" si="278"/>
        <v>2130</v>
      </c>
      <c r="B2130" s="15">
        <f t="shared" si="276"/>
        <v>2086</v>
      </c>
      <c r="C2130" s="210" t="s">
        <v>5093</v>
      </c>
      <c r="D2130" t="s">
        <v>25</v>
      </c>
      <c r="E2130" t="s">
        <v>5149</v>
      </c>
      <c r="F2130" t="s">
        <v>5072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3700</v>
      </c>
      <c r="L2130" s="22" t="s">
        <v>4353</v>
      </c>
      <c r="M2130" s="22" t="s">
        <v>4408</v>
      </c>
      <c r="N2130" s="22" t="str">
        <f t="shared" si="279"/>
        <v>CAT_FNCT</v>
      </c>
      <c r="O2130" s="22"/>
      <c r="P2130" s="250" t="s">
        <v>5054</v>
      </c>
      <c r="Q2130" s="192"/>
      <c r="R2130" s="1"/>
      <c r="S2130" s="1" t="str">
        <f t="shared" ref="S2130:S2146" si="28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77"/>
        <v>kph STD_RIGHT_SHORT_ARROW m/s</v>
      </c>
    </row>
    <row r="2131" spans="1:23">
      <c r="A2131" s="16">
        <f t="shared" si="278"/>
        <v>2131</v>
      </c>
      <c r="B2131" s="15">
        <f t="shared" si="276"/>
        <v>2087</v>
      </c>
      <c r="C2131" s="210" t="s">
        <v>5093</v>
      </c>
      <c r="D2131" t="s">
        <v>149</v>
      </c>
      <c r="E2131" t="s">
        <v>5150</v>
      </c>
      <c r="F2131" t="s">
        <v>5073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3700</v>
      </c>
      <c r="L2131" s="22" t="s">
        <v>4353</v>
      </c>
      <c r="M2131" s="22" t="s">
        <v>4408</v>
      </c>
      <c r="N2131" s="22" t="str">
        <f t="shared" si="279"/>
        <v>CAT_FNCT</v>
      </c>
      <c r="O2131" s="22"/>
      <c r="P2131" s="250" t="s">
        <v>5055</v>
      </c>
      <c r="Q2131" s="192"/>
      <c r="R2131" s="1"/>
      <c r="S2131" s="1" t="str">
        <f t="shared" si="280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77"/>
        <v>m/s STD_RIGHT_SHORT_ARROW kph</v>
      </c>
    </row>
    <row r="2132" spans="1:23">
      <c r="A2132" s="16">
        <f t="shared" si="278"/>
        <v>2132</v>
      </c>
      <c r="B2132" s="15">
        <f t="shared" si="276"/>
        <v>2088</v>
      </c>
      <c r="C2132" t="s">
        <v>5088</v>
      </c>
      <c r="D2132" t="s">
        <v>25</v>
      </c>
      <c r="E2132" t="s">
        <v>5156</v>
      </c>
      <c r="F2132" t="s">
        <v>5074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3700</v>
      </c>
      <c r="L2132" s="22" t="s">
        <v>4353</v>
      </c>
      <c r="M2132" s="22" t="s">
        <v>4408</v>
      </c>
      <c r="N2132" s="22" t="str">
        <f t="shared" si="279"/>
        <v>CAT_FNCT</v>
      </c>
      <c r="O2132" s="22"/>
      <c r="P2132" s="250" t="s">
        <v>5056</v>
      </c>
      <c r="Q2132" s="192"/>
      <c r="R2132" s="1"/>
      <c r="S2132" s="1" t="str">
        <f t="shared" si="280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77"/>
        <v>RPM STD_RIGHT_SHORT_ARROW d/s</v>
      </c>
    </row>
    <row r="2133" spans="1:23">
      <c r="A2133" s="16">
        <f t="shared" si="278"/>
        <v>2133</v>
      </c>
      <c r="B2133" s="15">
        <f t="shared" si="276"/>
        <v>2089</v>
      </c>
      <c r="C2133" t="s">
        <v>5088</v>
      </c>
      <c r="D2133" t="s">
        <v>149</v>
      </c>
      <c r="E2133" t="s">
        <v>5158</v>
      </c>
      <c r="F2133" t="s">
        <v>5075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3700</v>
      </c>
      <c r="L2133" s="22" t="s">
        <v>4353</v>
      </c>
      <c r="M2133" s="22" t="s">
        <v>4408</v>
      </c>
      <c r="N2133" s="22" t="str">
        <f t="shared" si="279"/>
        <v>CAT_FNCT</v>
      </c>
      <c r="O2133" s="22"/>
      <c r="P2133" s="250" t="s">
        <v>5057</v>
      </c>
      <c r="Q2133" s="192"/>
      <c r="R2133" s="1"/>
      <c r="S2133" s="1" t="str">
        <f t="shared" si="280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77"/>
        <v>d/s STD_RIGHT_ARROW RPM</v>
      </c>
    </row>
    <row r="2134" spans="1:23">
      <c r="A2134" s="16">
        <f t="shared" si="278"/>
        <v>2134</v>
      </c>
      <c r="B2134" s="15">
        <f t="shared" si="276"/>
        <v>2090</v>
      </c>
      <c r="C2134" s="74" t="s">
        <v>3969</v>
      </c>
      <c r="D2134" t="s">
        <v>25</v>
      </c>
      <c r="E2134" t="s">
        <v>5151</v>
      </c>
      <c r="F2134" t="s">
        <v>5076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3700</v>
      </c>
      <c r="L2134" s="22" t="s">
        <v>4353</v>
      </c>
      <c r="M2134" s="22" t="s">
        <v>4408</v>
      </c>
      <c r="N2134" s="22" t="str">
        <f t="shared" si="279"/>
        <v>CAT_FNCT</v>
      </c>
      <c r="O2134" s="22"/>
      <c r="P2134" s="250" t="s">
        <v>5058</v>
      </c>
      <c r="Q2134" s="192"/>
      <c r="R2134" s="1"/>
      <c r="S2134" s="1" t="str">
        <f t="shared" si="280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77"/>
        <v>mph STD_RIGHT_SHORT_ARROW kph</v>
      </c>
    </row>
    <row r="2135" spans="1:23">
      <c r="A2135" s="16">
        <f t="shared" si="278"/>
        <v>2135</v>
      </c>
      <c r="B2135" s="15">
        <f t="shared" si="276"/>
        <v>2091</v>
      </c>
      <c r="C2135" s="74" t="s">
        <v>3969</v>
      </c>
      <c r="D2135" t="s">
        <v>149</v>
      </c>
      <c r="E2135" t="s">
        <v>5152</v>
      </c>
      <c r="F2135" t="s">
        <v>5077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3700</v>
      </c>
      <c r="L2135" s="22" t="s">
        <v>4353</v>
      </c>
      <c r="M2135" s="22" t="s">
        <v>4408</v>
      </c>
      <c r="N2135" s="22" t="str">
        <f t="shared" si="279"/>
        <v>CAT_FNCT</v>
      </c>
      <c r="O2135" s="22"/>
      <c r="P2135" s="250" t="s">
        <v>5059</v>
      </c>
      <c r="Q2135" s="192"/>
      <c r="R2135" s="1"/>
      <c r="S2135" s="1" t="str">
        <f t="shared" si="280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77"/>
        <v>kph STD_RIGHT_SHORT_ARROW mph</v>
      </c>
    </row>
    <row r="2136" spans="1:23">
      <c r="A2136" s="16">
        <f t="shared" si="278"/>
        <v>2136</v>
      </c>
      <c r="B2136" s="15">
        <f t="shared" si="276"/>
        <v>2092</v>
      </c>
      <c r="C2136" t="s">
        <v>5089</v>
      </c>
      <c r="D2136" t="s">
        <v>25</v>
      </c>
      <c r="E2136" t="s">
        <v>5153</v>
      </c>
      <c r="F2136" t="s">
        <v>5078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3700</v>
      </c>
      <c r="L2136" s="22" t="s">
        <v>4353</v>
      </c>
      <c r="M2136" s="22" t="s">
        <v>4408</v>
      </c>
      <c r="N2136" s="22" t="str">
        <f t="shared" si="279"/>
        <v>CAT_FNCT</v>
      </c>
      <c r="O2136" s="22"/>
      <c r="P2136" s="250" t="s">
        <v>5060</v>
      </c>
      <c r="Q2136" s="192"/>
      <c r="R2136" s="1"/>
      <c r="S2136" s="1" t="str">
        <f t="shared" si="280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77"/>
        <v>mph STD_RIGHT_SHORT_ARROW m/s</v>
      </c>
    </row>
    <row r="2137" spans="1:23">
      <c r="A2137" s="16">
        <f t="shared" si="278"/>
        <v>2137</v>
      </c>
      <c r="B2137" s="15">
        <f t="shared" si="276"/>
        <v>2093</v>
      </c>
      <c r="C2137" t="s">
        <v>5089</v>
      </c>
      <c r="D2137" t="s">
        <v>149</v>
      </c>
      <c r="E2137" t="s">
        <v>5154</v>
      </c>
      <c r="F2137" t="s">
        <v>5079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3700</v>
      </c>
      <c r="L2137" s="22" t="s">
        <v>4353</v>
      </c>
      <c r="M2137" s="22" t="s">
        <v>4408</v>
      </c>
      <c r="N2137" s="22" t="str">
        <f t="shared" si="279"/>
        <v>CAT_FNCT</v>
      </c>
      <c r="O2137" s="22"/>
      <c r="P2137" s="250" t="s">
        <v>5061</v>
      </c>
      <c r="Q2137" s="192"/>
      <c r="R2137" s="1"/>
      <c r="S2137" s="1" t="str">
        <f t="shared" si="280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77"/>
        <v>m/s STD_RIGHT_SHORT_ARROW mph</v>
      </c>
    </row>
    <row r="2138" spans="1:23">
      <c r="A2138" s="16">
        <f t="shared" si="278"/>
        <v>2138</v>
      </c>
      <c r="B2138" s="15">
        <f t="shared" si="276"/>
        <v>2094</v>
      </c>
      <c r="C2138" t="s">
        <v>5090</v>
      </c>
      <c r="D2138" t="s">
        <v>25</v>
      </c>
      <c r="E2138" t="s">
        <v>5160</v>
      </c>
      <c r="F2138" t="s">
        <v>5080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3700</v>
      </c>
      <c r="L2138" s="22" t="s">
        <v>4353</v>
      </c>
      <c r="M2138" s="22" t="s">
        <v>4408</v>
      </c>
      <c r="N2138" s="22" t="str">
        <f t="shared" si="279"/>
        <v>CAT_FNCT</v>
      </c>
      <c r="O2138" s="22"/>
      <c r="P2138" s="250" t="s">
        <v>5062</v>
      </c>
      <c r="Q2138" s="192"/>
      <c r="R2138" s="1"/>
      <c r="S2138" s="1" t="str">
        <f t="shared" si="280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77"/>
        <v>RPM STD_RIGHT_SHORT_ARROW r/s</v>
      </c>
    </row>
    <row r="2139" spans="1:23">
      <c r="A2139" s="16">
        <f t="shared" si="278"/>
        <v>2139</v>
      </c>
      <c r="B2139" s="15">
        <f t="shared" si="276"/>
        <v>2095</v>
      </c>
      <c r="C2139" t="s">
        <v>5090</v>
      </c>
      <c r="D2139" t="s">
        <v>149</v>
      </c>
      <c r="E2139" t="s">
        <v>5155</v>
      </c>
      <c r="F2139" t="s">
        <v>5081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3700</v>
      </c>
      <c r="L2139" s="22" t="s">
        <v>4353</v>
      </c>
      <c r="M2139" s="22" t="s">
        <v>4408</v>
      </c>
      <c r="N2139" s="22" t="str">
        <f t="shared" si="279"/>
        <v>CAT_FNCT</v>
      </c>
      <c r="O2139" s="22"/>
      <c r="P2139" s="250" t="s">
        <v>5063</v>
      </c>
      <c r="Q2139" s="192"/>
      <c r="R2139" s="1"/>
      <c r="S2139" s="1" t="str">
        <f t="shared" si="280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77"/>
        <v>r/s STD_RIGHT_SHORT_ARROW RPM</v>
      </c>
    </row>
    <row r="2140" spans="1:23">
      <c r="A2140" s="16">
        <f t="shared" si="278"/>
        <v>2140</v>
      </c>
      <c r="B2140" s="15">
        <f t="shared" si="276"/>
        <v>2096</v>
      </c>
      <c r="C2140" t="s">
        <v>5091</v>
      </c>
      <c r="D2140" t="s">
        <v>25</v>
      </c>
      <c r="E2140" t="s">
        <v>5097</v>
      </c>
      <c r="F2140" t="s">
        <v>5082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3700</v>
      </c>
      <c r="L2140" s="22" t="s">
        <v>4353</v>
      </c>
      <c r="M2140" s="22" t="s">
        <v>4408</v>
      </c>
      <c r="N2140" s="22" t="str">
        <f t="shared" si="279"/>
        <v>CAT_FNCT</v>
      </c>
      <c r="O2140" s="22"/>
      <c r="P2140" s="250" t="s">
        <v>5064</v>
      </c>
      <c r="Q2140" s="192"/>
      <c r="R2140" s="1"/>
      <c r="S2140" s="1" t="str">
        <f t="shared" si="280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77"/>
        <v>dg STD_RIGHT_ARROW rd</v>
      </c>
    </row>
    <row r="2141" spans="1:23">
      <c r="A2141" s="16">
        <f t="shared" si="278"/>
        <v>2141</v>
      </c>
      <c r="B2141" s="15">
        <f t="shared" si="276"/>
        <v>2097</v>
      </c>
      <c r="C2141" t="s">
        <v>5091</v>
      </c>
      <c r="D2141" t="s">
        <v>149</v>
      </c>
      <c r="E2141" t="s">
        <v>5098</v>
      </c>
      <c r="F2141" t="s">
        <v>5083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3700</v>
      </c>
      <c r="L2141" s="22" t="s">
        <v>4353</v>
      </c>
      <c r="M2141" s="22" t="s">
        <v>4408</v>
      </c>
      <c r="N2141" s="22" t="str">
        <f t="shared" si="279"/>
        <v>CAT_FNCT</v>
      </c>
      <c r="O2141" s="22"/>
      <c r="P2141" s="250" t="s">
        <v>5065</v>
      </c>
      <c r="Q2141" s="192"/>
      <c r="R2141" s="1"/>
      <c r="S2141" s="1" t="str">
        <f t="shared" si="280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77"/>
        <v>rd STD_RIGHT_ARROW dg</v>
      </c>
    </row>
    <row r="2142" spans="1:23">
      <c r="A2142" s="16">
        <f t="shared" si="278"/>
        <v>2142</v>
      </c>
      <c r="B2142" s="15">
        <f t="shared" si="276"/>
        <v>2098</v>
      </c>
      <c r="C2142" t="s">
        <v>5092</v>
      </c>
      <c r="D2142" t="s">
        <v>25</v>
      </c>
      <c r="E2142" t="s">
        <v>5099</v>
      </c>
      <c r="F2142" t="s">
        <v>5084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3700</v>
      </c>
      <c r="L2142" s="22" t="s">
        <v>4353</v>
      </c>
      <c r="M2142" s="22" t="s">
        <v>4408</v>
      </c>
      <c r="N2142" s="22" t="str">
        <f t="shared" si="279"/>
        <v>CAT_FNCT</v>
      </c>
      <c r="O2142" s="22"/>
      <c r="P2142" s="250" t="s">
        <v>5066</v>
      </c>
      <c r="Q2142" s="192"/>
      <c r="R2142" s="1"/>
      <c r="S2142" s="1" t="str">
        <f t="shared" si="280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77"/>
        <v>dg STD_RIGHT_ARROW gd</v>
      </c>
    </row>
    <row r="2143" spans="1:23">
      <c r="A2143" s="16">
        <f t="shared" si="278"/>
        <v>2143</v>
      </c>
      <c r="B2143" s="15">
        <f t="shared" si="276"/>
        <v>2099</v>
      </c>
      <c r="C2143" t="s">
        <v>5092</v>
      </c>
      <c r="D2143" t="s">
        <v>149</v>
      </c>
      <c r="E2143" t="s">
        <v>5100</v>
      </c>
      <c r="F2143" t="s">
        <v>5085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3700</v>
      </c>
      <c r="L2143" s="22" t="s">
        <v>4353</v>
      </c>
      <c r="M2143" s="22" t="s">
        <v>4408</v>
      </c>
      <c r="N2143" s="22" t="str">
        <f t="shared" si="279"/>
        <v>CAT_FNCT</v>
      </c>
      <c r="O2143" s="22"/>
      <c r="P2143" s="250" t="s">
        <v>5067</v>
      </c>
      <c r="Q2143" s="192"/>
      <c r="R2143" s="1"/>
      <c r="S2143" s="1" t="str">
        <f t="shared" si="280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77"/>
        <v>gd STD_RIGHT_ARROW dg</v>
      </c>
    </row>
    <row r="2144" spans="1:23">
      <c r="A2144" s="16">
        <f t="shared" si="278"/>
        <v>2144</v>
      </c>
      <c r="B2144" s="15">
        <f t="shared" si="276"/>
        <v>2100</v>
      </c>
      <c r="C2144" t="s">
        <v>5094</v>
      </c>
      <c r="D2144" t="s">
        <v>25</v>
      </c>
      <c r="E2144" t="s">
        <v>5101</v>
      </c>
      <c r="F2144" t="s">
        <v>5086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3700</v>
      </c>
      <c r="L2144" s="22" t="s">
        <v>4353</v>
      </c>
      <c r="M2144" s="22" t="s">
        <v>4408</v>
      </c>
      <c r="N2144" s="22" t="str">
        <f t="shared" si="279"/>
        <v>CAT_FNCT</v>
      </c>
      <c r="O2144" s="22"/>
      <c r="P2144" s="250" t="s">
        <v>5068</v>
      </c>
      <c r="Q2144" s="192"/>
      <c r="R2144" s="1"/>
      <c r="S2144" s="1" t="str">
        <f t="shared" si="280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77"/>
        <v>gd STD_RIGHT_ARROW rd</v>
      </c>
    </row>
    <row r="2145" spans="1:23">
      <c r="A2145" s="16">
        <f t="shared" si="278"/>
        <v>2145</v>
      </c>
      <c r="B2145" s="15">
        <f t="shared" si="276"/>
        <v>2101</v>
      </c>
      <c r="C2145" t="s">
        <v>5094</v>
      </c>
      <c r="D2145" t="s">
        <v>149</v>
      </c>
      <c r="E2145" t="s">
        <v>5102</v>
      </c>
      <c r="F2145" t="s">
        <v>5087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3700</v>
      </c>
      <c r="L2145" s="22" t="s">
        <v>4353</v>
      </c>
      <c r="M2145" s="22" t="s">
        <v>4408</v>
      </c>
      <c r="N2145" s="22" t="str">
        <f t="shared" si="279"/>
        <v>CAT_FNCT</v>
      </c>
      <c r="O2145" s="22"/>
      <c r="P2145" s="250" t="s">
        <v>5069</v>
      </c>
      <c r="Q2145" s="192"/>
      <c r="R2145" s="1"/>
      <c r="S2145" s="1" t="str">
        <f t="shared" si="280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77"/>
        <v>rd STD_RIGHT_ARROW gd</v>
      </c>
    </row>
    <row r="2146" spans="1:23">
      <c r="A2146" s="16">
        <f t="shared" si="278"/>
        <v>2146</v>
      </c>
      <c r="B2146" s="15">
        <f t="shared" si="276"/>
        <v>2102</v>
      </c>
      <c r="C2146" s="18" t="s">
        <v>3582</v>
      </c>
      <c r="D2146" s="18" t="s">
        <v>7</v>
      </c>
      <c r="E2146" s="23" t="s">
        <v>4826</v>
      </c>
      <c r="F2146" s="23" t="s">
        <v>4826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3596</v>
      </c>
      <c r="L2146" s="22" t="s">
        <v>4353</v>
      </c>
      <c r="M2146" s="22" t="s">
        <v>4408</v>
      </c>
      <c r="N2146" s="22" t="s">
        <v>2134</v>
      </c>
      <c r="O2146" s="18"/>
      <c r="P2146" s="248" t="s">
        <v>5103</v>
      </c>
      <c r="Q2146" s="192"/>
      <c r="R2146" s="1"/>
      <c r="S2146" s="1" t="str">
        <f t="shared" si="280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77"/>
        <v>#VALUE!</v>
      </c>
    </row>
    <row r="2147" spans="1:23">
      <c r="A2147" s="16">
        <f t="shared" ref="A2147" si="281">IF(B2147=INT(B2147),ROW(),"")</f>
        <v>2147</v>
      </c>
      <c r="B2147" s="15">
        <f t="shared" si="276"/>
        <v>2103</v>
      </c>
      <c r="C2147" s="18" t="s">
        <v>3582</v>
      </c>
      <c r="D2147" s="18" t="s">
        <v>7</v>
      </c>
      <c r="E2147" s="23" t="s">
        <v>5112</v>
      </c>
      <c r="F2147" s="23" t="s">
        <v>5112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3596</v>
      </c>
      <c r="L2147" s="22" t="s">
        <v>4353</v>
      </c>
      <c r="M2147" s="22" t="s">
        <v>4408</v>
      </c>
      <c r="N2147" s="22" t="s">
        <v>2134</v>
      </c>
      <c r="O2147" s="18"/>
      <c r="P2147" s="257" t="s">
        <v>5124</v>
      </c>
      <c r="Q2147" s="192"/>
      <c r="R2147" s="1"/>
      <c r="S2147" s="1" t="str">
        <f t="shared" ref="S2147" si="282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77"/>
        <v>#VALUE!</v>
      </c>
    </row>
    <row r="2148" spans="1:23">
      <c r="A2148" s="16">
        <f t="shared" ref="A2148:A2149" si="283">IF(B2148=INT(B2148),ROW(),"")</f>
        <v>2148</v>
      </c>
      <c r="B2148" s="15">
        <f t="shared" si="276"/>
        <v>2104</v>
      </c>
      <c r="C2148" s="18" t="s">
        <v>3582</v>
      </c>
      <c r="D2148" s="18" t="s">
        <v>7</v>
      </c>
      <c r="E2148" s="23" t="s">
        <v>4472</v>
      </c>
      <c r="F2148" s="23" t="s">
        <v>4472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3596</v>
      </c>
      <c r="L2148" s="22" t="s">
        <v>4353</v>
      </c>
      <c r="M2148" s="22" t="s">
        <v>4408</v>
      </c>
      <c r="N2148" s="22" t="s">
        <v>2134</v>
      </c>
      <c r="O2148" s="18"/>
      <c r="P2148" s="257" t="s">
        <v>5122</v>
      </c>
      <c r="Q2148" s="192"/>
      <c r="R2148" s="1"/>
      <c r="S2148" s="1" t="str">
        <f t="shared" ref="S2148:S2149" si="284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77"/>
        <v>#VALUE!</v>
      </c>
    </row>
    <row r="2149" spans="1:23">
      <c r="A2149" s="16">
        <f t="shared" si="283"/>
        <v>2149</v>
      </c>
      <c r="B2149" s="15">
        <f t="shared" si="276"/>
        <v>2105</v>
      </c>
      <c r="C2149" s="18" t="s">
        <v>3582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3596</v>
      </c>
      <c r="L2149" s="22" t="s">
        <v>4353</v>
      </c>
      <c r="M2149" s="22" t="s">
        <v>4408</v>
      </c>
      <c r="N2149" s="22" t="s">
        <v>2134</v>
      </c>
      <c r="O2149" s="18" t="s">
        <v>348</v>
      </c>
      <c r="P2149" s="248" t="s">
        <v>5123</v>
      </c>
      <c r="Q2149" s="192"/>
      <c r="R2149" s="1"/>
      <c r="S2149" s="1" t="str">
        <f t="shared" si="284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77"/>
        <v>#VALUE!</v>
      </c>
    </row>
    <row r="2150" spans="1:23">
      <c r="A2150" s="16">
        <f t="shared" ref="A2150" si="285">IF(B2150=INT(B2150),ROW(),"")</f>
        <v>2150</v>
      </c>
      <c r="B2150" s="15">
        <f t="shared" si="276"/>
        <v>2106</v>
      </c>
      <c r="C2150" s="18" t="s">
        <v>3582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3596</v>
      </c>
      <c r="L2150" s="22" t="s">
        <v>4353</v>
      </c>
      <c r="M2150" s="22" t="s">
        <v>4408</v>
      </c>
      <c r="N2150" s="22" t="s">
        <v>2134</v>
      </c>
      <c r="O2150" s="18" t="s">
        <v>348</v>
      </c>
      <c r="P2150" s="248" t="s">
        <v>5126</v>
      </c>
      <c r="Q2150" s="192"/>
      <c r="R2150" s="1"/>
      <c r="S2150" s="1" t="str">
        <f t="shared" ref="S2150" si="286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77"/>
        <v>#VALUE!</v>
      </c>
    </row>
    <row r="2151" spans="1:23">
      <c r="A2151" s="16">
        <f t="shared" ref="A2151:A2152" si="287">IF(B2151=INT(B2151),ROW(),"")</f>
        <v>2151</v>
      </c>
      <c r="B2151" s="15">
        <f t="shared" si="276"/>
        <v>2107</v>
      </c>
      <c r="C2151" s="18" t="s">
        <v>3582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3596</v>
      </c>
      <c r="L2151" s="22" t="s">
        <v>4353</v>
      </c>
      <c r="M2151" s="22" t="s">
        <v>4408</v>
      </c>
      <c r="N2151" s="22" t="s">
        <v>2134</v>
      </c>
      <c r="O2151" s="18" t="s">
        <v>348</v>
      </c>
      <c r="P2151" s="248" t="s">
        <v>5130</v>
      </c>
      <c r="Q2151" s="192"/>
      <c r="R2151" s="1"/>
      <c r="S2151" s="1" t="str">
        <f t="shared" ref="S2151:S2152" si="288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77"/>
        <v>#VALUE!</v>
      </c>
    </row>
    <row r="2152" spans="1:23">
      <c r="A2152" s="16">
        <f t="shared" si="287"/>
        <v>2152</v>
      </c>
      <c r="B2152" s="15">
        <f t="shared" si="276"/>
        <v>2108</v>
      </c>
      <c r="C2152" s="18" t="s">
        <v>3582</v>
      </c>
      <c r="D2152" s="23" t="s">
        <v>7</v>
      </c>
      <c r="E2152" s="23" t="s">
        <v>499</v>
      </c>
      <c r="F2152" s="23" t="s">
        <v>5159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3596</v>
      </c>
      <c r="L2152" s="22" t="s">
        <v>4353</v>
      </c>
      <c r="M2152" s="22" t="s">
        <v>4408</v>
      </c>
      <c r="N2152" s="22"/>
      <c r="O2152" s="22"/>
      <c r="P2152" s="256" t="s">
        <v>5143</v>
      </c>
      <c r="Q2152" s="192"/>
      <c r="R2152" s="1"/>
      <c r="S2152" s="1" t="str">
        <f t="shared" si="288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77"/>
        <v>#VALUE!</v>
      </c>
    </row>
    <row r="2153" spans="1:23">
      <c r="A2153" s="16">
        <f t="shared" ref="A2153" si="289">IF(B2153=INT(B2153),ROW(),"")</f>
        <v>2153</v>
      </c>
      <c r="B2153" s="15">
        <f t="shared" si="276"/>
        <v>2109</v>
      </c>
      <c r="C2153" s="18" t="s">
        <v>3453</v>
      </c>
      <c r="D2153" s="23" t="s">
        <v>5161</v>
      </c>
      <c r="E2153" s="23" t="s">
        <v>5163</v>
      </c>
      <c r="F2153" s="23" t="s">
        <v>5163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3700</v>
      </c>
      <c r="L2153" s="22" t="s">
        <v>4353</v>
      </c>
      <c r="M2153" s="22" t="s">
        <v>4408</v>
      </c>
      <c r="N2153" s="22"/>
      <c r="O2153" s="22"/>
      <c r="P2153" s="256" t="s">
        <v>5165</v>
      </c>
      <c r="Q2153" s="192"/>
      <c r="R2153" s="1"/>
      <c r="S2153" s="1" t="str">
        <f t="shared" ref="S2153" si="290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77"/>
        <v>#VALUE!</v>
      </c>
    </row>
    <row r="2154" spans="1:23">
      <c r="A2154" s="16">
        <f t="shared" ref="A2154:A2156" si="291">IF(B2154=INT(B2154),ROW(),"")</f>
        <v>2154</v>
      </c>
      <c r="B2154" s="15">
        <f t="shared" si="276"/>
        <v>2110</v>
      </c>
      <c r="C2154" s="18" t="s">
        <v>3434</v>
      </c>
      <c r="D2154" s="23" t="s">
        <v>5162</v>
      </c>
      <c r="E2154" s="23" t="s">
        <v>5164</v>
      </c>
      <c r="F2154" s="23" t="s">
        <v>5164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5047</v>
      </c>
      <c r="L2154" s="22" t="s">
        <v>4353</v>
      </c>
      <c r="M2154" s="22" t="s">
        <v>4408</v>
      </c>
      <c r="N2154" s="22"/>
      <c r="O2154" s="22"/>
      <c r="P2154" s="256" t="s">
        <v>5166</v>
      </c>
      <c r="Q2154" s="192"/>
      <c r="R2154" s="1"/>
      <c r="S2154" s="1" t="str">
        <f t="shared" ref="S2154:S2156" si="292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77"/>
        <v>#VALUE!</v>
      </c>
    </row>
    <row r="2155" spans="1:23">
      <c r="A2155" s="16">
        <f t="shared" si="291"/>
        <v>2155</v>
      </c>
      <c r="B2155" s="15">
        <f t="shared" si="276"/>
        <v>2111</v>
      </c>
      <c r="C2155" s="18" t="s">
        <v>5446</v>
      </c>
      <c r="D2155" s="227" t="s">
        <v>1451</v>
      </c>
      <c r="E2155" s="226" t="s">
        <v>5486</v>
      </c>
      <c r="F2155" s="226" t="s">
        <v>5503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3596</v>
      </c>
      <c r="L2155" s="22" t="s">
        <v>4353</v>
      </c>
      <c r="M2155" s="22" t="s">
        <v>4408</v>
      </c>
      <c r="N2155" s="22"/>
      <c r="O2155" s="22"/>
      <c r="P2155" s="256" t="s">
        <v>5464</v>
      </c>
      <c r="Q2155" s="192"/>
      <c r="R2155" s="1"/>
      <c r="S2155" s="1" t="str">
        <f t="shared" si="292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77"/>
        <v/>
      </c>
    </row>
    <row r="2156" spans="1:23">
      <c r="A2156" s="16">
        <f t="shared" si="291"/>
        <v>2156</v>
      </c>
      <c r="B2156" s="15">
        <f t="shared" si="276"/>
        <v>2112</v>
      </c>
      <c r="C2156" s="18" t="s">
        <v>5446</v>
      </c>
      <c r="D2156" s="229" t="s">
        <v>5483</v>
      </c>
      <c r="E2156" s="226" t="s">
        <v>5550</v>
      </c>
      <c r="F2156" s="226" t="s">
        <v>5551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3596</v>
      </c>
      <c r="L2156" s="22" t="s">
        <v>4353</v>
      </c>
      <c r="M2156" s="22" t="s">
        <v>4408</v>
      </c>
      <c r="N2156" s="22"/>
      <c r="O2156" s="22"/>
      <c r="P2156" s="258" t="s">
        <v>5512</v>
      </c>
      <c r="Q2156" s="192"/>
      <c r="R2156" s="1"/>
      <c r="S2156" s="1" t="str">
        <f t="shared" si="292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77"/>
        <v>IWDOT STD_SPACE_4_PER_EM STD_WDOT</v>
      </c>
    </row>
    <row r="2157" spans="1:23">
      <c r="A2157" s="16">
        <f t="shared" ref="A2157" si="293">IF(B2157=INT(B2157),ROW(),"")</f>
        <v>2157</v>
      </c>
      <c r="B2157" s="15">
        <f t="shared" si="276"/>
        <v>2113</v>
      </c>
      <c r="C2157" s="18" t="s">
        <v>5446</v>
      </c>
      <c r="D2157" s="226" t="s">
        <v>2943</v>
      </c>
      <c r="E2157" s="226" t="s">
        <v>5487</v>
      </c>
      <c r="F2157" s="226" t="s">
        <v>5504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3596</v>
      </c>
      <c r="L2157" s="22" t="s">
        <v>4353</v>
      </c>
      <c r="M2157" s="22" t="s">
        <v>4408</v>
      </c>
      <c r="N2157" s="22"/>
      <c r="O2157" s="22"/>
      <c r="P2157" s="256" t="s">
        <v>5423</v>
      </c>
      <c r="Q2157" s="192"/>
      <c r="R2157" s="1"/>
      <c r="S2157" s="1" t="str">
        <f t="shared" ref="S2157" si="29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77"/>
        <v>#VALUE!</v>
      </c>
    </row>
    <row r="2158" spans="1:23">
      <c r="A2158" s="16">
        <f t="shared" ref="A2158" si="295">IF(B2158=INT(B2158),ROW(),"")</f>
        <v>2158</v>
      </c>
      <c r="B2158" s="15">
        <f t="shared" si="276"/>
        <v>2114</v>
      </c>
      <c r="C2158" s="18" t="s">
        <v>5446</v>
      </c>
      <c r="D2158" s="229" t="s">
        <v>5489</v>
      </c>
      <c r="E2158" s="226" t="s">
        <v>5552</v>
      </c>
      <c r="F2158" s="226" t="s">
        <v>5553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3596</v>
      </c>
      <c r="L2158" s="22" t="s">
        <v>4353</v>
      </c>
      <c r="M2158" s="22" t="s">
        <v>4408</v>
      </c>
      <c r="N2158" s="22"/>
      <c r="O2158" s="22"/>
      <c r="P2158" s="258" t="s">
        <v>5511</v>
      </c>
      <c r="Q2158" s="192"/>
      <c r="R2158" s="1"/>
      <c r="S2158" s="1" t="str">
        <f t="shared" ref="S2158" si="29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77"/>
        <v>IWPER STD_SPACE_4_PER_EM STD_WPERIOD</v>
      </c>
    </row>
    <row r="2159" spans="1:23">
      <c r="A2159" s="16">
        <f t="shared" ref="A2159:A2171" si="297">IF(B2159=INT(B2159),ROW(),"")</f>
        <v>2159</v>
      </c>
      <c r="B2159" s="15">
        <f t="shared" si="276"/>
        <v>2115</v>
      </c>
      <c r="C2159" s="18" t="s">
        <v>5446</v>
      </c>
      <c r="D2159" s="226" t="s">
        <v>2941</v>
      </c>
      <c r="E2159" s="226" t="s">
        <v>5484</v>
      </c>
      <c r="F2159" s="226" t="s">
        <v>5505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3596</v>
      </c>
      <c r="L2159" s="22" t="s">
        <v>4353</v>
      </c>
      <c r="M2159" s="22" t="s">
        <v>4408</v>
      </c>
      <c r="N2159" s="22"/>
      <c r="O2159" s="22"/>
      <c r="P2159" s="256" t="s">
        <v>5424</v>
      </c>
      <c r="Q2159" s="192"/>
      <c r="R2159" s="1"/>
      <c r="S2159" s="1" t="str">
        <f t="shared" ref="S2159:S2171" si="29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77"/>
        <v>#VALUE!</v>
      </c>
    </row>
    <row r="2160" spans="1:23">
      <c r="A2160" s="16">
        <f t="shared" ref="A2160" si="299">IF(B2160=INT(B2160),ROW(),"")</f>
        <v>2160</v>
      </c>
      <c r="B2160" s="15">
        <f t="shared" si="276"/>
        <v>2116</v>
      </c>
      <c r="C2160" s="18" t="s">
        <v>5446</v>
      </c>
      <c r="D2160" s="229" t="s">
        <v>5488</v>
      </c>
      <c r="E2160" s="226" t="s">
        <v>5554</v>
      </c>
      <c r="F2160" s="226" t="s">
        <v>5555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3596</v>
      </c>
      <c r="L2160" s="22" t="s">
        <v>4353</v>
      </c>
      <c r="M2160" s="22" t="s">
        <v>4408</v>
      </c>
      <c r="N2160" s="22"/>
      <c r="O2160" s="22"/>
      <c r="P2160" s="258" t="s">
        <v>5510</v>
      </c>
      <c r="Q2160" s="192"/>
      <c r="R2160" s="1"/>
      <c r="S2160" s="1" t="str">
        <f t="shared" ref="S2160" si="30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77"/>
        <v>IWCOM STD_SPACE_4_PER_EM STD_WCOMMA</v>
      </c>
    </row>
    <row r="2161" spans="1:23">
      <c r="A2161" s="16">
        <f t="shared" si="297"/>
        <v>2161</v>
      </c>
      <c r="B2161" s="15">
        <f t="shared" si="276"/>
        <v>2117</v>
      </c>
      <c r="C2161" s="18" t="s">
        <v>5446</v>
      </c>
      <c r="D2161" s="227" t="s">
        <v>2936</v>
      </c>
      <c r="E2161" s="229" t="s">
        <v>5561</v>
      </c>
      <c r="F2161" s="229" t="s">
        <v>5562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3596</v>
      </c>
      <c r="L2161" s="22" t="s">
        <v>4353</v>
      </c>
      <c r="M2161" s="22" t="s">
        <v>4408</v>
      </c>
      <c r="N2161" s="22"/>
      <c r="O2161" s="22"/>
      <c r="P2161" s="256" t="s">
        <v>5425</v>
      </c>
      <c r="Q2161" s="192"/>
      <c r="R2161" s="1"/>
      <c r="S2161" s="1" t="str">
        <f t="shared" si="298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77"/>
        <v/>
      </c>
    </row>
    <row r="2162" spans="1:23">
      <c r="A2162" s="16">
        <f t="shared" ref="A2162" si="301">IF(B2162=INT(B2162),ROW(),"")</f>
        <v>2162</v>
      </c>
      <c r="B2162" s="15">
        <f t="shared" si="276"/>
        <v>2118</v>
      </c>
      <c r="C2162" s="18" t="s">
        <v>5446</v>
      </c>
      <c r="D2162" s="229" t="s">
        <v>5490</v>
      </c>
      <c r="E2162" s="229" t="s">
        <v>5564</v>
      </c>
      <c r="F2162" s="229" t="s">
        <v>5545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3596</v>
      </c>
      <c r="L2162" s="22" t="s">
        <v>4353</v>
      </c>
      <c r="M2162" s="22" t="s">
        <v>4408</v>
      </c>
      <c r="N2162" s="22"/>
      <c r="O2162" s="22"/>
      <c r="P2162" s="258" t="s">
        <v>5509</v>
      </c>
      <c r="Q2162" s="192"/>
      <c r="R2162" s="1"/>
      <c r="S2162" s="1" t="str">
        <f t="shared" ref="S2162" si="30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77"/>
        <v>ITICK STD_NQUOTE</v>
      </c>
    </row>
    <row r="2163" spans="1:23">
      <c r="A2163" s="16">
        <f t="shared" si="297"/>
        <v>2163</v>
      </c>
      <c r="B2163" s="15">
        <f t="shared" si="276"/>
        <v>2119</v>
      </c>
      <c r="C2163" s="18" t="s">
        <v>5446</v>
      </c>
      <c r="D2163" s="227" t="s">
        <v>3152</v>
      </c>
      <c r="E2163" s="226" t="s">
        <v>5485</v>
      </c>
      <c r="F2163" s="226" t="s">
        <v>5506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3596</v>
      </c>
      <c r="L2163" s="22" t="s">
        <v>4353</v>
      </c>
      <c r="M2163" s="22" t="s">
        <v>4408</v>
      </c>
      <c r="N2163" s="22"/>
      <c r="O2163" s="22"/>
      <c r="P2163" s="256" t="s">
        <v>5426</v>
      </c>
      <c r="Q2163" s="192"/>
      <c r="R2163" s="1"/>
      <c r="S2163" s="1" t="str">
        <f t="shared" si="298"/>
        <v>NOT EQUAL</v>
      </c>
      <c r="T2163" s="1" t="str">
        <f>IF(ISNA(VLOOKUP(P2163,'NEW XEQM.c'!D:D,1,0)),"--",VLOOKUP(P2163,'NEW XEQM.c'!D:G,3,0))</f>
        <v>ISPC</v>
      </c>
      <c r="U2163" s="1" t="s">
        <v>2134</v>
      </c>
      <c r="W2163" t="str">
        <f t="shared" si="277"/>
        <v/>
      </c>
    </row>
    <row r="2164" spans="1:23">
      <c r="A2164" s="16">
        <f t="shared" si="297"/>
        <v>2164</v>
      </c>
      <c r="B2164" s="15">
        <f t="shared" si="276"/>
        <v>2120</v>
      </c>
      <c r="C2164" s="18" t="s">
        <v>5446</v>
      </c>
      <c r="D2164" s="227" t="s">
        <v>3149</v>
      </c>
      <c r="E2164" s="226" t="s">
        <v>5540</v>
      </c>
      <c r="F2164" s="226" t="s">
        <v>5541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3596</v>
      </c>
      <c r="L2164" s="22" t="s">
        <v>4353</v>
      </c>
      <c r="M2164" s="22" t="s">
        <v>4408</v>
      </c>
      <c r="N2164" s="22"/>
      <c r="O2164" s="22"/>
      <c r="P2164" s="256" t="s">
        <v>5467</v>
      </c>
      <c r="Q2164" s="192"/>
      <c r="R2164" s="1"/>
      <c r="S2164" s="1" t="str">
        <f t="shared" si="298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77"/>
        <v/>
      </c>
    </row>
    <row r="2165" spans="1:23">
      <c r="A2165" s="16">
        <f t="shared" ref="A2165" si="303">IF(B2165=INT(B2165),ROW(),"")</f>
        <v>2165</v>
      </c>
      <c r="B2165" s="15">
        <f t="shared" si="276"/>
        <v>2121</v>
      </c>
      <c r="C2165" s="18" t="s">
        <v>5446</v>
      </c>
      <c r="D2165" s="227" t="s">
        <v>3147</v>
      </c>
      <c r="E2165" s="226" t="s">
        <v>5567</v>
      </c>
      <c r="F2165" s="226" t="s">
        <v>5568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3596</v>
      </c>
      <c r="L2165" s="22" t="s">
        <v>4353</v>
      </c>
      <c r="M2165" s="22" t="s">
        <v>4408</v>
      </c>
      <c r="N2165" s="22"/>
      <c r="O2165" s="22"/>
      <c r="P2165" s="256" t="s">
        <v>5462</v>
      </c>
      <c r="Q2165" s="192"/>
      <c r="R2165" s="1"/>
      <c r="S2165" s="1" t="str">
        <f t="shared" ref="S2165" si="30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77"/>
        <v/>
      </c>
    </row>
    <row r="2166" spans="1:23">
      <c r="A2166" s="16">
        <f t="shared" si="297"/>
        <v>2166</v>
      </c>
      <c r="B2166" s="15">
        <f t="shared" si="276"/>
        <v>2122</v>
      </c>
      <c r="C2166" s="18" t="s">
        <v>5446</v>
      </c>
      <c r="D2166" s="227" t="s">
        <v>2956</v>
      </c>
      <c r="E2166" s="226" t="s">
        <v>5492</v>
      </c>
      <c r="F2166" s="226" t="s">
        <v>5507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3596</v>
      </c>
      <c r="L2166" s="22" t="s">
        <v>4353</v>
      </c>
      <c r="M2166" s="22" t="s">
        <v>4408</v>
      </c>
      <c r="N2166" s="22"/>
      <c r="O2166" s="22"/>
      <c r="P2166" s="256" t="s">
        <v>5427</v>
      </c>
      <c r="Q2166" s="192"/>
      <c r="R2166" s="1"/>
      <c r="S2166" s="1" t="str">
        <f t="shared" si="298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77"/>
        <v/>
      </c>
    </row>
    <row r="2167" spans="1:23">
      <c r="A2167" s="16">
        <f t="shared" si="297"/>
        <v>2167</v>
      </c>
      <c r="B2167" s="15">
        <f t="shared" si="276"/>
        <v>2123</v>
      </c>
      <c r="C2167" s="18" t="s">
        <v>5446</v>
      </c>
      <c r="D2167" s="227" t="s">
        <v>1349</v>
      </c>
      <c r="E2167" s="226" t="s">
        <v>5491</v>
      </c>
      <c r="F2167" s="226" t="s">
        <v>5508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3596</v>
      </c>
      <c r="L2167" s="22" t="s">
        <v>4353</v>
      </c>
      <c r="M2167" s="22" t="s">
        <v>4408</v>
      </c>
      <c r="N2167" s="22"/>
      <c r="O2167" s="22"/>
      <c r="P2167" s="256" t="s">
        <v>5428</v>
      </c>
      <c r="Q2167" s="192"/>
      <c r="R2167" s="1"/>
      <c r="S2167" s="1" t="str">
        <f t="shared" si="298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77"/>
        <v>#VALUE!</v>
      </c>
    </row>
    <row r="2168" spans="1:23">
      <c r="A2168" s="16">
        <f t="shared" si="297"/>
        <v>2168</v>
      </c>
      <c r="B2168" s="15">
        <f t="shared" si="276"/>
        <v>2124</v>
      </c>
      <c r="C2168" s="18" t="s">
        <v>5446</v>
      </c>
      <c r="D2168" s="228" t="s">
        <v>5466</v>
      </c>
      <c r="E2168" s="91" t="s">
        <v>5497</v>
      </c>
      <c r="F2168" s="91" t="s">
        <v>5503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3596</v>
      </c>
      <c r="L2168" s="22" t="s">
        <v>4353</v>
      </c>
      <c r="M2168" s="22" t="s">
        <v>4408</v>
      </c>
      <c r="N2168" s="22"/>
      <c r="O2168" s="22"/>
      <c r="P2168" s="256" t="s">
        <v>5465</v>
      </c>
      <c r="Q2168" s="192"/>
      <c r="R2168" s="1"/>
      <c r="S2168" s="1" t="str">
        <f t="shared" si="298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77"/>
        <v/>
      </c>
    </row>
    <row r="2169" spans="1:23">
      <c r="A2169" s="16">
        <f t="shared" si="297"/>
        <v>2169</v>
      </c>
      <c r="B2169" s="15">
        <f t="shared" si="276"/>
        <v>2125</v>
      </c>
      <c r="C2169" s="18" t="s">
        <v>5446</v>
      </c>
      <c r="D2169" s="228" t="s">
        <v>5493</v>
      </c>
      <c r="E2169" s="91" t="s">
        <v>5556</v>
      </c>
      <c r="F2169" s="91" t="s">
        <v>5551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3596</v>
      </c>
      <c r="L2169" s="22" t="s">
        <v>4353</v>
      </c>
      <c r="M2169" s="22" t="s">
        <v>4408</v>
      </c>
      <c r="N2169" s="22"/>
      <c r="O2169" s="22"/>
      <c r="P2169" s="258" t="s">
        <v>5513</v>
      </c>
      <c r="Q2169" s="192"/>
      <c r="R2169" s="1"/>
      <c r="S2169" s="1" t="str">
        <f t="shared" si="298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77"/>
        <v>FWDOT STD_SPACE_4_PER_EM STD_WDOT</v>
      </c>
    </row>
    <row r="2170" spans="1:23">
      <c r="A2170" s="16">
        <f t="shared" si="297"/>
        <v>2170</v>
      </c>
      <c r="B2170" s="15">
        <f t="shared" si="276"/>
        <v>2126</v>
      </c>
      <c r="C2170" s="18" t="s">
        <v>5446</v>
      </c>
      <c r="D2170" s="91" t="s">
        <v>5447</v>
      </c>
      <c r="E2170" s="91" t="s">
        <v>5498</v>
      </c>
      <c r="F2170" s="91" t="s">
        <v>5504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3596</v>
      </c>
      <c r="L2170" s="22" t="s">
        <v>4353</v>
      </c>
      <c r="M2170" s="22" t="s">
        <v>4408</v>
      </c>
      <c r="N2170" s="22"/>
      <c r="O2170" s="22"/>
      <c r="P2170" s="256" t="s">
        <v>5429</v>
      </c>
      <c r="Q2170" s="192"/>
      <c r="R2170" s="1"/>
      <c r="S2170" s="1" t="str">
        <f t="shared" si="298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77"/>
        <v>#VALUE!</v>
      </c>
    </row>
    <row r="2171" spans="1:23">
      <c r="A2171" s="16">
        <f t="shared" si="297"/>
        <v>2171</v>
      </c>
      <c r="B2171" s="15">
        <f t="shared" si="276"/>
        <v>2127</v>
      </c>
      <c r="C2171" s="18" t="s">
        <v>5446</v>
      </c>
      <c r="D2171" s="91" t="s">
        <v>5494</v>
      </c>
      <c r="E2171" s="91" t="s">
        <v>5557</v>
      </c>
      <c r="F2171" s="91" t="s">
        <v>5553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3596</v>
      </c>
      <c r="L2171" s="22" t="s">
        <v>4353</v>
      </c>
      <c r="M2171" s="22" t="s">
        <v>4408</v>
      </c>
      <c r="N2171" s="22"/>
      <c r="O2171" s="22"/>
      <c r="P2171" s="258" t="s">
        <v>5514</v>
      </c>
      <c r="Q2171" s="192"/>
      <c r="R2171" s="1"/>
      <c r="S2171" s="1" t="str">
        <f t="shared" si="298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77"/>
        <v>FWPER STD_SPACE_4_PER_EM STD_WPERIOD</v>
      </c>
    </row>
    <row r="2172" spans="1:23">
      <c r="A2172" s="16">
        <f t="shared" ref="A2172:A2187" si="305">IF(B2172=INT(B2172),ROW(),"")</f>
        <v>2172</v>
      </c>
      <c r="B2172" s="15">
        <f t="shared" si="276"/>
        <v>2128</v>
      </c>
      <c r="C2172" s="18" t="s">
        <v>5446</v>
      </c>
      <c r="D2172" s="91" t="s">
        <v>5448</v>
      </c>
      <c r="E2172" s="91" t="s">
        <v>5499</v>
      </c>
      <c r="F2172" s="91" t="s">
        <v>5505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3596</v>
      </c>
      <c r="L2172" s="22" t="s">
        <v>4353</v>
      </c>
      <c r="M2172" s="22" t="s">
        <v>4408</v>
      </c>
      <c r="N2172" s="22"/>
      <c r="O2172" s="22"/>
      <c r="P2172" s="256" t="s">
        <v>5430</v>
      </c>
      <c r="Q2172" s="192"/>
      <c r="R2172" s="1"/>
      <c r="S2172" s="1" t="str">
        <f t="shared" ref="S2172:S2187" si="30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77"/>
        <v>#VALUE!</v>
      </c>
    </row>
    <row r="2173" spans="1:23">
      <c r="A2173" s="16">
        <f t="shared" si="305"/>
        <v>2173</v>
      </c>
      <c r="B2173" s="15">
        <f t="shared" si="276"/>
        <v>2129</v>
      </c>
      <c r="C2173" s="18" t="s">
        <v>5446</v>
      </c>
      <c r="D2173" s="91" t="s">
        <v>5495</v>
      </c>
      <c r="E2173" s="91" t="s">
        <v>5558</v>
      </c>
      <c r="F2173" s="91" t="s">
        <v>5555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3596</v>
      </c>
      <c r="L2173" s="22" t="s">
        <v>4353</v>
      </c>
      <c r="M2173" s="22" t="s">
        <v>4408</v>
      </c>
      <c r="N2173" s="22"/>
      <c r="O2173" s="22"/>
      <c r="P2173" s="258" t="s">
        <v>5515</v>
      </c>
      <c r="Q2173" s="192"/>
      <c r="R2173" s="1"/>
      <c r="S2173" s="1" t="str">
        <f t="shared" si="306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77"/>
        <v>FWCOM STD_SPACE_4_PER_EM STD_WCOMMA</v>
      </c>
    </row>
    <row r="2174" spans="1:23">
      <c r="A2174" s="16">
        <f t="shared" si="305"/>
        <v>2174</v>
      </c>
      <c r="B2174" s="15">
        <f t="shared" si="276"/>
        <v>2130</v>
      </c>
      <c r="C2174" s="18" t="s">
        <v>5446</v>
      </c>
      <c r="D2174" s="228" t="s">
        <v>5449</v>
      </c>
      <c r="E2174" s="230" t="s">
        <v>5563</v>
      </c>
      <c r="F2174" s="230" t="s">
        <v>5562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3596</v>
      </c>
      <c r="L2174" s="22" t="s">
        <v>4353</v>
      </c>
      <c r="M2174" s="22" t="s">
        <v>4408</v>
      </c>
      <c r="N2174" s="22"/>
      <c r="O2174" s="22"/>
      <c r="P2174" s="256" t="s">
        <v>5431</v>
      </c>
      <c r="Q2174" s="192"/>
      <c r="R2174" s="1"/>
      <c r="S2174" s="1" t="str">
        <f t="shared" si="306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77"/>
        <v/>
      </c>
    </row>
    <row r="2175" spans="1:23">
      <c r="A2175" s="16">
        <f t="shared" si="305"/>
        <v>2175</v>
      </c>
      <c r="B2175" s="15">
        <f t="shared" si="276"/>
        <v>2131</v>
      </c>
      <c r="C2175" s="18" t="s">
        <v>5446</v>
      </c>
      <c r="D2175" s="228" t="s">
        <v>5496</v>
      </c>
      <c r="E2175" s="230" t="s">
        <v>5565</v>
      </c>
      <c r="F2175" s="230" t="s">
        <v>5545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3596</v>
      </c>
      <c r="L2175" s="22" t="s">
        <v>4353</v>
      </c>
      <c r="M2175" s="22" t="s">
        <v>4408</v>
      </c>
      <c r="N2175" s="22"/>
      <c r="O2175" s="22"/>
      <c r="P2175" s="258" t="s">
        <v>5516</v>
      </c>
      <c r="Q2175" s="192"/>
      <c r="R2175" s="1"/>
      <c r="S2175" s="1" t="str">
        <f t="shared" si="306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77"/>
        <v>FTICK STD_NQUOTE</v>
      </c>
    </row>
    <row r="2176" spans="1:23">
      <c r="A2176" s="16">
        <f t="shared" si="305"/>
        <v>2176</v>
      </c>
      <c r="B2176" s="15">
        <f t="shared" si="276"/>
        <v>2132</v>
      </c>
      <c r="C2176" s="18" t="s">
        <v>5446</v>
      </c>
      <c r="D2176" s="228" t="s">
        <v>5469</v>
      </c>
      <c r="E2176" s="91" t="s">
        <v>5500</v>
      </c>
      <c r="F2176" s="91" t="s">
        <v>5506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3596</v>
      </c>
      <c r="L2176" s="22" t="s">
        <v>4353</v>
      </c>
      <c r="M2176" s="22" t="s">
        <v>4408</v>
      </c>
      <c r="N2176" s="22"/>
      <c r="O2176" s="22"/>
      <c r="P2176" s="256" t="s">
        <v>5432</v>
      </c>
      <c r="Q2176" s="192"/>
      <c r="R2176" s="1"/>
      <c r="S2176" s="1" t="str">
        <f t="shared" si="306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77"/>
        <v/>
      </c>
    </row>
    <row r="2177" spans="1:23">
      <c r="A2177" s="16">
        <f t="shared" si="305"/>
        <v>2177</v>
      </c>
      <c r="B2177" s="15">
        <f t="shared" si="276"/>
        <v>2133</v>
      </c>
      <c r="C2177" s="18" t="s">
        <v>5446</v>
      </c>
      <c r="D2177" s="228" t="s">
        <v>5450</v>
      </c>
      <c r="E2177" s="91" t="s">
        <v>5542</v>
      </c>
      <c r="F2177" s="91" t="s">
        <v>5541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3596</v>
      </c>
      <c r="L2177" s="22" t="s">
        <v>4353</v>
      </c>
      <c r="M2177" s="22" t="s">
        <v>4408</v>
      </c>
      <c r="N2177" s="22"/>
      <c r="O2177" s="22"/>
      <c r="P2177" s="256" t="s">
        <v>5468</v>
      </c>
      <c r="Q2177" s="192"/>
      <c r="R2177" s="1"/>
      <c r="S2177" s="1" t="str">
        <f t="shared" si="306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77"/>
        <v/>
      </c>
    </row>
    <row r="2178" spans="1:23">
      <c r="A2178" s="16">
        <f t="shared" si="305"/>
        <v>2178</v>
      </c>
      <c r="B2178" s="15">
        <f t="shared" si="276"/>
        <v>2134</v>
      </c>
      <c r="C2178" s="18" t="s">
        <v>5446</v>
      </c>
      <c r="D2178" s="228" t="s">
        <v>5482</v>
      </c>
      <c r="E2178" s="91" t="s">
        <v>5569</v>
      </c>
      <c r="F2178" s="91" t="s">
        <v>5568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3596</v>
      </c>
      <c r="L2178" s="22" t="s">
        <v>4353</v>
      </c>
      <c r="M2178" s="22" t="s">
        <v>4408</v>
      </c>
      <c r="N2178" s="22"/>
      <c r="O2178" s="22"/>
      <c r="P2178" s="256" t="s">
        <v>5463</v>
      </c>
      <c r="Q2178" s="192"/>
      <c r="R2178" s="1"/>
      <c r="S2178" s="1" t="str">
        <f t="shared" si="306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77"/>
        <v/>
      </c>
    </row>
    <row r="2179" spans="1:23">
      <c r="A2179" s="16">
        <f t="shared" si="305"/>
        <v>2179</v>
      </c>
      <c r="B2179" s="15">
        <f t="shared" si="276"/>
        <v>2135</v>
      </c>
      <c r="C2179" s="18" t="s">
        <v>5446</v>
      </c>
      <c r="D2179" s="228" t="s">
        <v>5451</v>
      </c>
      <c r="E2179" s="91" t="s">
        <v>5501</v>
      </c>
      <c r="F2179" s="91" t="s">
        <v>5507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3596</v>
      </c>
      <c r="L2179" s="22" t="s">
        <v>4353</v>
      </c>
      <c r="M2179" s="22" t="s">
        <v>4408</v>
      </c>
      <c r="N2179" s="22"/>
      <c r="O2179" s="22"/>
      <c r="P2179" s="256" t="s">
        <v>5433</v>
      </c>
      <c r="Q2179" s="192"/>
      <c r="R2179" s="1"/>
      <c r="S2179" s="1" t="str">
        <f t="shared" si="306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77"/>
        <v/>
      </c>
    </row>
    <row r="2180" spans="1:23">
      <c r="A2180" s="16">
        <f t="shared" si="305"/>
        <v>2180</v>
      </c>
      <c r="B2180" s="15">
        <f t="shared" ref="B2180:B2208" si="307">IF(AND(MID(C2180,2,1)&lt;&gt;"/",MID(C2180,1,1)="/"),INT(B2179)+1,B2179+0.01)</f>
        <v>2136</v>
      </c>
      <c r="C2180" s="18" t="s">
        <v>5446</v>
      </c>
      <c r="D2180" s="228" t="s">
        <v>5452</v>
      </c>
      <c r="E2180" s="91" t="s">
        <v>5502</v>
      </c>
      <c r="F2180" s="91" t="s">
        <v>5508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3596</v>
      </c>
      <c r="L2180" s="22" t="s">
        <v>4353</v>
      </c>
      <c r="M2180" s="22" t="s">
        <v>4408</v>
      </c>
      <c r="N2180" s="22"/>
      <c r="O2180" s="22"/>
      <c r="P2180" s="256" t="s">
        <v>5434</v>
      </c>
      <c r="Q2180" s="192"/>
      <c r="R2180" s="1"/>
      <c r="S2180" s="1" t="str">
        <f t="shared" si="306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77"/>
        <v>#VALUE!</v>
      </c>
    </row>
    <row r="2181" spans="1:23">
      <c r="A2181" s="16">
        <f t="shared" si="305"/>
        <v>2181</v>
      </c>
      <c r="B2181" s="15">
        <f t="shared" si="307"/>
        <v>2137</v>
      </c>
      <c r="C2181" s="18" t="s">
        <v>5446</v>
      </c>
      <c r="D2181" s="227" t="s">
        <v>5530</v>
      </c>
      <c r="E2181" s="226" t="s">
        <v>5517</v>
      </c>
      <c r="F2181" s="226" t="s">
        <v>5503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3596</v>
      </c>
      <c r="L2181" s="22" t="s">
        <v>4353</v>
      </c>
      <c r="M2181" s="22" t="s">
        <v>4408</v>
      </c>
      <c r="N2181" s="22"/>
      <c r="O2181" s="22"/>
      <c r="P2181" s="256" t="s">
        <v>5520</v>
      </c>
      <c r="Q2181" s="192"/>
      <c r="R2181" s="1"/>
      <c r="S2181" s="1" t="str">
        <f t="shared" si="306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08">SUBSTITUTE(IF(AND(T2181="--",FIND("STD",E2181),FIND("fn",C2181)&gt;0,FIND("ITM_",P2181),I2181="CAT_FNCT"),E2181,""),"""","")</f>
        <v>RDOT STD_DOT</v>
      </c>
    </row>
    <row r="2182" spans="1:23">
      <c r="A2182" s="16">
        <f t="shared" si="305"/>
        <v>2182</v>
      </c>
      <c r="B2182" s="15">
        <f t="shared" si="307"/>
        <v>2138</v>
      </c>
      <c r="C2182" s="18" t="s">
        <v>5446</v>
      </c>
      <c r="D2182" s="227" t="s">
        <v>5531</v>
      </c>
      <c r="E2182" s="226" t="s">
        <v>5559</v>
      </c>
      <c r="F2182" s="226" t="s">
        <v>5551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3596</v>
      </c>
      <c r="L2182" s="22" t="s">
        <v>4353</v>
      </c>
      <c r="M2182" s="22" t="s">
        <v>4408</v>
      </c>
      <c r="N2182" s="22"/>
      <c r="O2182" s="22"/>
      <c r="P2182" s="258" t="s">
        <v>5521</v>
      </c>
      <c r="Q2182" s="192"/>
      <c r="R2182" s="1"/>
      <c r="S2182" s="1" t="str">
        <f t="shared" si="306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08"/>
        <v>RWDOT STD_SPACE_4_PER_EM STD_WDOT</v>
      </c>
    </row>
    <row r="2183" spans="1:23">
      <c r="A2183" s="16">
        <f t="shared" si="305"/>
        <v>2183</v>
      </c>
      <c r="B2183" s="15">
        <f t="shared" si="307"/>
        <v>2139</v>
      </c>
      <c r="C2183" s="18" t="s">
        <v>5446</v>
      </c>
      <c r="D2183" s="227" t="s">
        <v>5532</v>
      </c>
      <c r="E2183" s="226" t="s">
        <v>5518</v>
      </c>
      <c r="F2183" s="226" t="s">
        <v>5504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3596</v>
      </c>
      <c r="L2183" s="22" t="s">
        <v>4353</v>
      </c>
      <c r="M2183" s="22" t="s">
        <v>4408</v>
      </c>
      <c r="N2183" s="22"/>
      <c r="O2183" s="22"/>
      <c r="P2183" s="256" t="s">
        <v>5522</v>
      </c>
      <c r="Q2183" s="192"/>
      <c r="R2183" s="1"/>
      <c r="S2183" s="1" t="str">
        <f t="shared" si="306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08"/>
        <v>#VALUE!</v>
      </c>
    </row>
    <row r="2184" spans="1:23">
      <c r="A2184" s="16">
        <f t="shared" si="305"/>
        <v>2184</v>
      </c>
      <c r="B2184" s="15">
        <f t="shared" si="307"/>
        <v>2140</v>
      </c>
      <c r="C2184" s="18" t="s">
        <v>5446</v>
      </c>
      <c r="D2184" s="227" t="s">
        <v>5533</v>
      </c>
      <c r="E2184" s="226" t="s">
        <v>5560</v>
      </c>
      <c r="F2184" s="226" t="s">
        <v>5553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3596</v>
      </c>
      <c r="L2184" s="22" t="s">
        <v>4353</v>
      </c>
      <c r="M2184" s="22" t="s">
        <v>4408</v>
      </c>
      <c r="N2184" s="22"/>
      <c r="O2184" s="22"/>
      <c r="P2184" s="258" t="s">
        <v>5523</v>
      </c>
      <c r="Q2184" s="192"/>
      <c r="R2184" s="1"/>
      <c r="S2184" s="1" t="str">
        <f t="shared" si="306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08"/>
        <v>RWPER STD_SPACE_4_PER_EM STD_WPERIOD</v>
      </c>
    </row>
    <row r="2185" spans="1:23">
      <c r="A2185" s="16">
        <f t="shared" si="305"/>
        <v>2185</v>
      </c>
      <c r="B2185" s="15">
        <f t="shared" si="307"/>
        <v>2141</v>
      </c>
      <c r="C2185" s="18" t="s">
        <v>5446</v>
      </c>
      <c r="D2185" s="227" t="s">
        <v>5534</v>
      </c>
      <c r="E2185" s="226" t="s">
        <v>5519</v>
      </c>
      <c r="F2185" s="226" t="s">
        <v>5505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3596</v>
      </c>
      <c r="L2185" s="22" t="s">
        <v>4353</v>
      </c>
      <c r="M2185" s="22" t="s">
        <v>4408</v>
      </c>
      <c r="N2185" s="22"/>
      <c r="O2185" s="22"/>
      <c r="P2185" s="256" t="s">
        <v>5524</v>
      </c>
      <c r="Q2185" s="192"/>
      <c r="R2185" s="1"/>
      <c r="S2185" s="1" t="str">
        <f t="shared" si="306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08"/>
        <v>#VALUE!</v>
      </c>
    </row>
    <row r="2186" spans="1:23">
      <c r="A2186" s="16">
        <f t="shared" si="305"/>
        <v>2186</v>
      </c>
      <c r="B2186" s="15">
        <f t="shared" si="307"/>
        <v>2142</v>
      </c>
      <c r="C2186" s="18" t="s">
        <v>5446</v>
      </c>
      <c r="D2186" s="227" t="s">
        <v>5535</v>
      </c>
      <c r="E2186" s="226" t="s">
        <v>5566</v>
      </c>
      <c r="F2186" s="226" t="s">
        <v>5555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3596</v>
      </c>
      <c r="L2186" s="22" t="s">
        <v>4353</v>
      </c>
      <c r="M2186" s="22" t="s">
        <v>4408</v>
      </c>
      <c r="N2186" s="22"/>
      <c r="O2186" s="22"/>
      <c r="P2186" s="258" t="s">
        <v>5525</v>
      </c>
      <c r="Q2186" s="192"/>
      <c r="R2186" s="1"/>
      <c r="S2186" s="1" t="str">
        <f t="shared" si="306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08"/>
        <v>RWCOM STD_SPACE_4_PER_EM STD_WCOMMA</v>
      </c>
    </row>
    <row r="2187" spans="1:23">
      <c r="A2187" s="16">
        <f t="shared" si="305"/>
        <v>2187</v>
      </c>
      <c r="B2187" s="15">
        <f t="shared" si="307"/>
        <v>2143</v>
      </c>
      <c r="C2187" s="18" t="s">
        <v>3582</v>
      </c>
      <c r="D2187" s="23" t="s">
        <v>7</v>
      </c>
      <c r="E2187" s="140" t="s">
        <v>499</v>
      </c>
      <c r="F2187" s="140" t="s">
        <v>5538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3596</v>
      </c>
      <c r="L2187" s="148" t="s">
        <v>4353</v>
      </c>
      <c r="M2187" s="148" t="s">
        <v>4410</v>
      </c>
      <c r="N2187" s="22" t="s">
        <v>2134</v>
      </c>
      <c r="O2187" s="22"/>
      <c r="P2187" s="258" t="s">
        <v>5483</v>
      </c>
      <c r="Q2187" s="192"/>
      <c r="R2187" s="1"/>
      <c r="S2187" s="1" t="str">
        <f t="shared" si="306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08"/>
        <v>#VALUE!</v>
      </c>
    </row>
    <row r="2188" spans="1:23">
      <c r="A2188" s="16">
        <f t="shared" ref="A2188:A2190" si="309">IF(B2188=INT(B2188),ROW(),"")</f>
        <v>2188</v>
      </c>
      <c r="B2188" s="15">
        <f t="shared" si="307"/>
        <v>2144</v>
      </c>
      <c r="C2188" s="18" t="s">
        <v>3582</v>
      </c>
      <c r="D2188" s="23" t="s">
        <v>7</v>
      </c>
      <c r="E2188" s="140" t="s">
        <v>499</v>
      </c>
      <c r="F2188" s="140" t="s">
        <v>5536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3596</v>
      </c>
      <c r="L2188" s="148" t="s">
        <v>4353</v>
      </c>
      <c r="M2188" s="148" t="s">
        <v>4410</v>
      </c>
      <c r="N2188" s="22" t="s">
        <v>2134</v>
      </c>
      <c r="O2188" s="22"/>
      <c r="P2188" s="258" t="s">
        <v>5489</v>
      </c>
      <c r="Q2188" s="192"/>
      <c r="R2188" s="1"/>
      <c r="S2188" s="1" t="str">
        <f t="shared" ref="S2188:S2190" si="31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08"/>
        <v>#VALUE!</v>
      </c>
    </row>
    <row r="2189" spans="1:23">
      <c r="A2189" s="16">
        <f t="shared" si="309"/>
        <v>2189</v>
      </c>
      <c r="B2189" s="15">
        <f t="shared" si="307"/>
        <v>2145</v>
      </c>
      <c r="C2189" s="18" t="s">
        <v>3582</v>
      </c>
      <c r="D2189" s="23" t="s">
        <v>7</v>
      </c>
      <c r="E2189" s="140" t="s">
        <v>499</v>
      </c>
      <c r="F2189" s="140" t="s">
        <v>5537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3596</v>
      </c>
      <c r="L2189" s="148" t="s">
        <v>4353</v>
      </c>
      <c r="M2189" s="148" t="s">
        <v>4410</v>
      </c>
      <c r="N2189" s="22" t="s">
        <v>2134</v>
      </c>
      <c r="O2189" s="22"/>
      <c r="P2189" s="258" t="s">
        <v>5488</v>
      </c>
      <c r="Q2189" s="192"/>
      <c r="R2189" s="1"/>
      <c r="S2189" s="1" t="str">
        <f t="shared" si="310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08"/>
        <v>#VALUE!</v>
      </c>
    </row>
    <row r="2190" spans="1:23">
      <c r="A2190" s="16">
        <f t="shared" si="309"/>
        <v>2190</v>
      </c>
      <c r="B2190" s="15">
        <f t="shared" si="307"/>
        <v>2146</v>
      </c>
      <c r="C2190" s="18" t="s">
        <v>3582</v>
      </c>
      <c r="D2190" s="23" t="s">
        <v>7</v>
      </c>
      <c r="E2190" s="140" t="s">
        <v>499</v>
      </c>
      <c r="F2190" s="140" t="s">
        <v>5539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3596</v>
      </c>
      <c r="L2190" s="148" t="s">
        <v>4353</v>
      </c>
      <c r="M2190" s="148" t="s">
        <v>4410</v>
      </c>
      <c r="N2190" s="22" t="s">
        <v>2134</v>
      </c>
      <c r="O2190" s="22"/>
      <c r="P2190" s="258" t="s">
        <v>5490</v>
      </c>
      <c r="Q2190" s="192"/>
      <c r="R2190" s="1"/>
      <c r="S2190" s="1" t="str">
        <f t="shared" si="310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08"/>
        <v>#VALUE!</v>
      </c>
    </row>
    <row r="2191" spans="1:23">
      <c r="A2191" s="16">
        <f t="shared" ref="A2191:A2208" si="311">IF(B2191=INT(B2191),ROW(),"")</f>
        <v>2191</v>
      </c>
      <c r="B2191" s="15">
        <f t="shared" si="307"/>
        <v>2147</v>
      </c>
      <c r="C2191" s="18" t="s">
        <v>3844</v>
      </c>
      <c r="D2191" s="23" t="s">
        <v>5417</v>
      </c>
      <c r="E2191" s="23" t="s">
        <v>5419</v>
      </c>
      <c r="F2191" s="23" t="s">
        <v>5419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3596</v>
      </c>
      <c r="L2191" s="22" t="s">
        <v>4353</v>
      </c>
      <c r="M2191" s="22" t="s">
        <v>4408</v>
      </c>
      <c r="N2191" s="22"/>
      <c r="O2191" s="22"/>
      <c r="P2191" s="256" t="s">
        <v>5417</v>
      </c>
      <c r="Q2191" s="192"/>
      <c r="R2191" s="1"/>
      <c r="S2191" s="1" t="str">
        <f t="shared" ref="S2191:S2212" si="312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08"/>
        <v>#VALUE!</v>
      </c>
    </row>
    <row r="2192" spans="1:23">
      <c r="A2192" s="16">
        <f t="shared" si="311"/>
        <v>2192</v>
      </c>
      <c r="B2192" s="15">
        <f t="shared" si="307"/>
        <v>2148</v>
      </c>
      <c r="C2192" s="18" t="s">
        <v>3844</v>
      </c>
      <c r="D2192" s="23" t="s">
        <v>5415</v>
      </c>
      <c r="E2192" s="23" t="s">
        <v>5420</v>
      </c>
      <c r="F2192" s="23" t="s">
        <v>5420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3596</v>
      </c>
      <c r="L2192" s="22" t="s">
        <v>4353</v>
      </c>
      <c r="M2192" s="22" t="s">
        <v>4408</v>
      </c>
      <c r="N2192" s="22"/>
      <c r="O2192" s="22"/>
      <c r="P2192" s="256" t="s">
        <v>5415</v>
      </c>
      <c r="Q2192" s="192"/>
      <c r="R2192" s="1"/>
      <c r="S2192" s="1" t="str">
        <f t="shared" si="312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08"/>
        <v>#VALUE!</v>
      </c>
    </row>
    <row r="2193" spans="1:23">
      <c r="A2193" s="16">
        <f t="shared" si="311"/>
        <v>2193</v>
      </c>
      <c r="B2193" s="15">
        <f t="shared" si="307"/>
        <v>2149</v>
      </c>
      <c r="C2193" s="18" t="s">
        <v>3844</v>
      </c>
      <c r="D2193" s="23" t="s">
        <v>5418</v>
      </c>
      <c r="E2193" s="23" t="s">
        <v>5421</v>
      </c>
      <c r="F2193" s="23" t="s">
        <v>5421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3596</v>
      </c>
      <c r="L2193" s="22" t="s">
        <v>4353</v>
      </c>
      <c r="M2193" s="22" t="s">
        <v>4408</v>
      </c>
      <c r="N2193" s="22"/>
      <c r="O2193" s="22"/>
      <c r="P2193" s="256" t="s">
        <v>5418</v>
      </c>
      <c r="Q2193" s="192"/>
      <c r="R2193" s="1"/>
      <c r="S2193" s="1" t="str">
        <f t="shared" si="312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08"/>
        <v>#VALUE!</v>
      </c>
    </row>
    <row r="2194" spans="1:23">
      <c r="A2194" s="16">
        <f t="shared" si="311"/>
        <v>2194</v>
      </c>
      <c r="B2194" s="15">
        <f t="shared" si="307"/>
        <v>2150</v>
      </c>
      <c r="C2194" s="18" t="s">
        <v>3844</v>
      </c>
      <c r="D2194" s="23" t="s">
        <v>5416</v>
      </c>
      <c r="E2194" s="23" t="s">
        <v>5422</v>
      </c>
      <c r="F2194" s="23" t="s">
        <v>5422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3596</v>
      </c>
      <c r="L2194" s="22" t="s">
        <v>4353</v>
      </c>
      <c r="M2194" s="22" t="s">
        <v>4408</v>
      </c>
      <c r="N2194" s="22"/>
      <c r="O2194" s="22"/>
      <c r="P2194" s="256" t="s">
        <v>5416</v>
      </c>
      <c r="Q2194" s="192"/>
      <c r="R2194" s="1"/>
      <c r="S2194" s="1" t="str">
        <f t="shared" si="312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08"/>
        <v>#VALUE!</v>
      </c>
    </row>
    <row r="2195" spans="1:23">
      <c r="A2195" s="16">
        <f t="shared" si="311"/>
        <v>2195</v>
      </c>
      <c r="B2195" s="15">
        <f t="shared" si="307"/>
        <v>2151</v>
      </c>
      <c r="C2195" s="18" t="s">
        <v>3582</v>
      </c>
      <c r="D2195" s="23" t="s">
        <v>7</v>
      </c>
      <c r="E2195" s="23" t="s">
        <v>5543</v>
      </c>
      <c r="F2195" s="23" t="s">
        <v>5543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3596</v>
      </c>
      <c r="L2195" s="22" t="s">
        <v>4353</v>
      </c>
      <c r="M2195" s="22" t="s">
        <v>4410</v>
      </c>
      <c r="N2195" s="22" t="s">
        <v>2549</v>
      </c>
      <c r="O2195" s="22"/>
      <c r="P2195" s="256" t="s">
        <v>5435</v>
      </c>
      <c r="Q2195" s="192"/>
      <c r="R2195" s="1"/>
      <c r="S2195" s="1" t="str">
        <f t="shared" si="312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08"/>
        <v>#VALUE!</v>
      </c>
    </row>
    <row r="2196" spans="1:23">
      <c r="A2196" s="16">
        <f t="shared" ref="A2196" si="313">IF(B2196=INT(B2196),ROW(),"")</f>
        <v>2196</v>
      </c>
      <c r="B2196" s="15">
        <f t="shared" si="307"/>
        <v>2152</v>
      </c>
      <c r="C2196" s="18" t="s">
        <v>3582</v>
      </c>
      <c r="D2196" s="23" t="s">
        <v>7</v>
      </c>
      <c r="E2196" s="23" t="s">
        <v>5526</v>
      </c>
      <c r="F2196" s="23" t="s">
        <v>5526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3596</v>
      </c>
      <c r="L2196" s="22" t="s">
        <v>4353</v>
      </c>
      <c r="M2196" s="22" t="s">
        <v>4410</v>
      </c>
      <c r="N2196" s="22" t="s">
        <v>2549</v>
      </c>
      <c r="O2196" s="22"/>
      <c r="P2196" s="256" t="s">
        <v>5528</v>
      </c>
      <c r="Q2196" s="192"/>
      <c r="R2196" s="1"/>
      <c r="S2196" s="1" t="str">
        <f t="shared" ref="S2196" si="314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08"/>
        <v>#VALUE!</v>
      </c>
    </row>
    <row r="2197" spans="1:23">
      <c r="A2197" s="16">
        <f t="shared" si="311"/>
        <v>2197</v>
      </c>
      <c r="B2197" s="15">
        <f t="shared" si="307"/>
        <v>2153</v>
      </c>
      <c r="C2197" s="18" t="s">
        <v>3582</v>
      </c>
      <c r="D2197" s="23" t="s">
        <v>7</v>
      </c>
      <c r="E2197" s="23" t="s">
        <v>5544</v>
      </c>
      <c r="F2197" s="23" t="s">
        <v>5544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3596</v>
      </c>
      <c r="L2197" s="22" t="s">
        <v>4353</v>
      </c>
      <c r="M2197" s="22" t="s">
        <v>4410</v>
      </c>
      <c r="N2197" s="22" t="s">
        <v>2549</v>
      </c>
      <c r="O2197" s="22"/>
      <c r="P2197" s="256" t="s">
        <v>5436</v>
      </c>
      <c r="Q2197" s="192"/>
      <c r="R2197" s="1"/>
      <c r="S2197" s="1" t="str">
        <f t="shared" si="312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08"/>
        <v>#VALUE!</v>
      </c>
    </row>
    <row r="2198" spans="1:23">
      <c r="A2198" s="16">
        <f t="shared" si="311"/>
        <v>2198</v>
      </c>
      <c r="B2198" s="15">
        <f t="shared" si="307"/>
        <v>2154</v>
      </c>
      <c r="C2198" s="18" t="s">
        <v>3582</v>
      </c>
      <c r="D2198" s="23" t="s">
        <v>7</v>
      </c>
      <c r="E2198" s="23" t="s">
        <v>5461</v>
      </c>
      <c r="F2198" s="23" t="s">
        <v>5461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3596</v>
      </c>
      <c r="L2198" s="22" t="s">
        <v>4353</v>
      </c>
      <c r="M2198" s="22" t="s">
        <v>4408</v>
      </c>
      <c r="N2198" s="22"/>
      <c r="O2198" s="22"/>
      <c r="P2198" s="256" t="s">
        <v>5437</v>
      </c>
      <c r="Q2198" s="192"/>
      <c r="R2198" s="1"/>
      <c r="S2198" s="1" t="str">
        <f t="shared" si="312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08"/>
        <v>#VALUE!</v>
      </c>
    </row>
    <row r="2199" spans="1:23">
      <c r="A2199" s="16">
        <f t="shared" si="311"/>
        <v>2199</v>
      </c>
      <c r="B2199" s="15">
        <f t="shared" si="307"/>
        <v>2155</v>
      </c>
      <c r="C2199" s="18" t="s">
        <v>5440</v>
      </c>
      <c r="D2199" s="18" t="s">
        <v>12</v>
      </c>
      <c r="E2199" s="23" t="s">
        <v>5458</v>
      </c>
      <c r="F2199" s="23" t="s">
        <v>5458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3700</v>
      </c>
      <c r="L2199" s="22" t="s">
        <v>4353</v>
      </c>
      <c r="M2199" s="22" t="s">
        <v>4409</v>
      </c>
      <c r="N2199" s="22" t="s">
        <v>2134</v>
      </c>
      <c r="O2199" s="22"/>
      <c r="P2199" s="248" t="s">
        <v>5441</v>
      </c>
      <c r="Q2199" s="192"/>
      <c r="R2199" s="1"/>
      <c r="S2199" s="1" t="str">
        <f t="shared" si="312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08"/>
        <v>#VALUE!</v>
      </c>
    </row>
    <row r="2200" spans="1:23">
      <c r="A2200" s="16">
        <f t="shared" si="311"/>
        <v>2200</v>
      </c>
      <c r="B2200" s="15">
        <f t="shared" si="307"/>
        <v>2156</v>
      </c>
      <c r="C2200" s="18" t="s">
        <v>5456</v>
      </c>
      <c r="D2200" s="18" t="s">
        <v>12</v>
      </c>
      <c r="E2200" s="23" t="s">
        <v>5460</v>
      </c>
      <c r="F2200" s="23" t="s">
        <v>5460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3700</v>
      </c>
      <c r="L2200" s="22" t="s">
        <v>4353</v>
      </c>
      <c r="M2200" s="22" t="s">
        <v>4409</v>
      </c>
      <c r="N2200" s="22" t="s">
        <v>2134</v>
      </c>
      <c r="O2200" s="22"/>
      <c r="P2200" s="248" t="s">
        <v>5457</v>
      </c>
      <c r="Q2200" s="192"/>
      <c r="R2200" s="1"/>
      <c r="S2200" s="1" t="str">
        <f t="shared" si="312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08"/>
        <v>#VALUE!</v>
      </c>
    </row>
    <row r="2201" spans="1:23">
      <c r="A2201" s="16">
        <f t="shared" si="311"/>
        <v>2201</v>
      </c>
      <c r="B2201" s="15">
        <f t="shared" si="307"/>
        <v>2157</v>
      </c>
      <c r="C2201" s="18" t="s">
        <v>5438</v>
      </c>
      <c r="D2201" s="18" t="s">
        <v>12</v>
      </c>
      <c r="E2201" s="23" t="s">
        <v>5459</v>
      </c>
      <c r="F2201" s="23" t="s">
        <v>5459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3700</v>
      </c>
      <c r="L2201" s="22" t="s">
        <v>4353</v>
      </c>
      <c r="M2201" s="22" t="s">
        <v>4409</v>
      </c>
      <c r="N2201" s="22" t="s">
        <v>2134</v>
      </c>
      <c r="O2201" s="22"/>
      <c r="P2201" s="248" t="s">
        <v>5442</v>
      </c>
      <c r="Q2201" s="192"/>
      <c r="R2201" s="1"/>
      <c r="S2201" s="1" t="str">
        <f t="shared" si="312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08"/>
        <v>#VALUE!</v>
      </c>
    </row>
    <row r="2202" spans="1:23">
      <c r="A2202" s="16">
        <f t="shared" si="311"/>
        <v>2202</v>
      </c>
      <c r="B2202" s="15">
        <f t="shared" si="307"/>
        <v>2158</v>
      </c>
      <c r="C2202" s="18" t="s">
        <v>5439</v>
      </c>
      <c r="D2202" s="18" t="s">
        <v>12</v>
      </c>
      <c r="E2202" s="23" t="s">
        <v>5455</v>
      </c>
      <c r="F2202" s="23" t="s">
        <v>5455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3700</v>
      </c>
      <c r="L2202" s="22" t="s">
        <v>4353</v>
      </c>
      <c r="M2202" s="22" t="s">
        <v>4409</v>
      </c>
      <c r="N2202" s="22" t="s">
        <v>2134</v>
      </c>
      <c r="O2202" s="22"/>
      <c r="P2202" s="248" t="s">
        <v>5443</v>
      </c>
      <c r="Q2202" s="192"/>
      <c r="R2202" s="1"/>
      <c r="S2202" s="1" t="str">
        <f t="shared" si="312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08"/>
        <v>#VALUE!</v>
      </c>
    </row>
    <row r="2203" spans="1:23">
      <c r="A2203" s="16">
        <f t="shared" si="311"/>
        <v>2203</v>
      </c>
      <c r="B2203" s="15">
        <f t="shared" si="307"/>
        <v>2159</v>
      </c>
      <c r="C2203" s="18" t="s">
        <v>5454</v>
      </c>
      <c r="D2203" s="23" t="s">
        <v>5435</v>
      </c>
      <c r="E2203" s="23" t="s">
        <v>5543</v>
      </c>
      <c r="F2203" s="23" t="s">
        <v>5543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3596</v>
      </c>
      <c r="L2203" s="22" t="s">
        <v>4353</v>
      </c>
      <c r="M2203" s="22" t="s">
        <v>4410</v>
      </c>
      <c r="N2203" s="22" t="s">
        <v>2549</v>
      </c>
      <c r="O2203" s="22"/>
      <c r="P2203" s="256" t="s">
        <v>5444</v>
      </c>
      <c r="Q2203" s="192"/>
      <c r="R2203" s="1"/>
      <c r="S2203" s="1" t="str">
        <f t="shared" si="312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08"/>
        <v>#VALUE!</v>
      </c>
    </row>
    <row r="2204" spans="1:23">
      <c r="A2204" s="16">
        <f t="shared" ref="A2204" si="315">IF(B2204=INT(B2204),ROW(),"")</f>
        <v>2204</v>
      </c>
      <c r="B2204" s="15">
        <f t="shared" si="307"/>
        <v>2160</v>
      </c>
      <c r="C2204" s="18" t="s">
        <v>5529</v>
      </c>
      <c r="D2204" s="23" t="s">
        <v>5528</v>
      </c>
      <c r="E2204" s="23" t="s">
        <v>5526</v>
      </c>
      <c r="F2204" s="23" t="s">
        <v>5526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3596</v>
      </c>
      <c r="L2204" s="22" t="s">
        <v>4353</v>
      </c>
      <c r="M2204" s="22" t="s">
        <v>4410</v>
      </c>
      <c r="N2204" s="22" t="s">
        <v>2549</v>
      </c>
      <c r="O2204" s="22"/>
      <c r="P2204" s="256" t="s">
        <v>5527</v>
      </c>
      <c r="Q2204" s="192"/>
      <c r="R2204" s="1"/>
      <c r="S2204" s="1" t="str">
        <f t="shared" ref="S2204" si="316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08"/>
        <v>#VALUE!</v>
      </c>
    </row>
    <row r="2205" spans="1:23">
      <c r="A2205" s="16">
        <f t="shared" si="311"/>
        <v>2205</v>
      </c>
      <c r="B2205" s="15">
        <f t="shared" si="307"/>
        <v>2161</v>
      </c>
      <c r="C2205" s="18" t="s">
        <v>5453</v>
      </c>
      <c r="D2205" s="23" t="s">
        <v>5436</v>
      </c>
      <c r="E2205" s="23" t="s">
        <v>5544</v>
      </c>
      <c r="F2205" s="23" t="s">
        <v>5544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3596</v>
      </c>
      <c r="L2205" s="22" t="s">
        <v>4353</v>
      </c>
      <c r="M2205" s="22" t="s">
        <v>4410</v>
      </c>
      <c r="N2205" s="22" t="s">
        <v>2549</v>
      </c>
      <c r="O2205" s="22"/>
      <c r="P2205" s="256" t="s">
        <v>5445</v>
      </c>
      <c r="Q2205" s="192"/>
      <c r="R2205" s="1"/>
      <c r="S2205" s="1" t="str">
        <f t="shared" si="312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08"/>
        <v>#VALUE!</v>
      </c>
    </row>
    <row r="2206" spans="1:23">
      <c r="A2206" s="16">
        <f t="shared" ref="A2206" si="317">IF(B2206=INT(B2206),ROW(),"")</f>
        <v>2206</v>
      </c>
      <c r="B2206" s="15">
        <f t="shared" ref="B2206" si="318">IF(AND(MID(C2206,2,1)&lt;&gt;"/",MID(C2206,1,1)="/"),INT(B2205)+1,B2205+0.01)</f>
        <v>2162</v>
      </c>
      <c r="C2206" s="54" t="s">
        <v>3582</v>
      </c>
      <c r="D2206" s="54" t="s">
        <v>7</v>
      </c>
      <c r="E2206" s="72" t="str">
        <f t="shared" ref="E2206" si="319">CHAR(34)&amp;IF(B2206&lt;10,"000",IF(B2206&lt;100,"00",IF(B2206&lt;1000,"0","")))&amp;$B2206&amp;CHAR(34)</f>
        <v>"2162"</v>
      </c>
      <c r="F2206" s="55" t="str">
        <f t="shared" ref="F2206" si="320">E2206</f>
        <v>"2162"</v>
      </c>
      <c r="G2206" s="100">
        <v>0</v>
      </c>
      <c r="H2206" s="100">
        <v>0</v>
      </c>
      <c r="I2206" s="95" t="s">
        <v>28</v>
      </c>
      <c r="J2206" s="23" t="s">
        <v>1333</v>
      </c>
      <c r="K2206" s="57" t="s">
        <v>3596</v>
      </c>
      <c r="L2206" s="11" t="s">
        <v>4353</v>
      </c>
      <c r="M2206" s="22" t="s">
        <v>4410</v>
      </c>
      <c r="N2206" s="22" t="s">
        <v>2134</v>
      </c>
      <c r="O2206" s="11"/>
      <c r="P2206" s="248" t="str">
        <f t="shared" ref="P2206" si="321">"ITM_"&amp;IF(B2206&lt;10,"000",IF(B2206&lt;100,"00",IF(B2206&lt;1000,"0","")))&amp;$B2206</f>
        <v>ITM_2162</v>
      </c>
      <c r="Q2206" s="192"/>
      <c r="R2206" s="1"/>
      <c r="S2206" s="1" t="str">
        <f t="shared" ref="S2206" si="322">IF(E2206=F2206,"","NOT EQUAL")</f>
        <v/>
      </c>
      <c r="T2206" s="1" t="str">
        <f>IF(ISNA(VLOOKUP(P2206,'NEW XEQM.c'!D:D,1,0)),"--",VLOOKUP(P2206,'NEW XEQM.c'!D:G,3,0))</f>
        <v>--</v>
      </c>
      <c r="U2206" s="1" t="s">
        <v>2134</v>
      </c>
      <c r="W2206" t="e">
        <f t="shared" ref="W2206" si="323">SUBSTITUTE(IF(AND(T2206="--",FIND("STD",E2206),FIND("fn",C2206)&gt;0,FIND("ITM_",P2206),I2206="CAT_FNCT"),E2206,""),"""","")</f>
        <v>#VALUE!</v>
      </c>
    </row>
    <row r="2207" spans="1:23">
      <c r="A2207" s="16">
        <f t="shared" ref="A2207" si="324">IF(B2207=INT(B2207),ROW(),"")</f>
        <v>2207</v>
      </c>
      <c r="B2207" s="15">
        <f t="shared" ref="B2207" si="325">IF(AND(MID(C2207,2,1)&lt;&gt;"/",MID(C2207,1,1)="/"),INT(B2206)+1,B2206+0.01)</f>
        <v>2163</v>
      </c>
      <c r="C2207" s="54" t="s">
        <v>3582</v>
      </c>
      <c r="D2207" s="54" t="s">
        <v>7</v>
      </c>
      <c r="E2207" s="72" t="str">
        <f t="shared" ref="E2207" si="326">CHAR(34)&amp;IF(B2207&lt;10,"000",IF(B2207&lt;100,"00",IF(B2207&lt;1000,"0","")))&amp;$B2207&amp;CHAR(34)</f>
        <v>"2163"</v>
      </c>
      <c r="F2207" s="55" t="str">
        <f t="shared" ref="F2207" si="327">E2207</f>
        <v>"2163"</v>
      </c>
      <c r="G2207" s="100">
        <v>0</v>
      </c>
      <c r="H2207" s="100">
        <v>0</v>
      </c>
      <c r="I2207" s="95" t="s">
        <v>28</v>
      </c>
      <c r="J2207" s="23" t="s">
        <v>1333</v>
      </c>
      <c r="K2207" s="57" t="s">
        <v>3596</v>
      </c>
      <c r="L2207" s="11" t="s">
        <v>4353</v>
      </c>
      <c r="M2207" s="22" t="s">
        <v>4410</v>
      </c>
      <c r="N2207" s="22" t="s">
        <v>2134</v>
      </c>
      <c r="O2207" s="11"/>
      <c r="P2207" s="248" t="str">
        <f t="shared" ref="P2207" si="328">"ITM_"&amp;IF(B2207&lt;10,"000",IF(B2207&lt;100,"00",IF(B2207&lt;1000,"0","")))&amp;$B2207</f>
        <v>ITM_2163</v>
      </c>
      <c r="Q2207" s="192"/>
      <c r="R2207" s="1"/>
      <c r="S2207" s="1" t="str">
        <f t="shared" ref="S2207" si="329">IF(E2207=F2207,"","NOT EQUAL")</f>
        <v/>
      </c>
      <c r="T2207" s="1" t="str">
        <f>IF(ISNA(VLOOKUP(P2207,'NEW XEQM.c'!D:D,1,0)),"--",VLOOKUP(P2207,'NEW XEQM.c'!D:G,3,0))</f>
        <v>--</v>
      </c>
      <c r="U2207" s="1" t="s">
        <v>2134</v>
      </c>
      <c r="W2207" t="e">
        <f t="shared" ref="W2207" si="330">SUBSTITUTE(IF(AND(T2207="--",FIND("STD",E2207),FIND("fn",C2207)&gt;0,FIND("ITM_",P2207),I2207="CAT_FNCT"),E2207,""),"""","")</f>
        <v>#VALUE!</v>
      </c>
    </row>
    <row r="2208" spans="1:23">
      <c r="A2208" s="16">
        <f t="shared" si="311"/>
        <v>2208</v>
      </c>
      <c r="B2208" s="15">
        <f t="shared" si="307"/>
        <v>2164</v>
      </c>
      <c r="C2208" s="54" t="s">
        <v>3582</v>
      </c>
      <c r="D2208" s="54" t="s">
        <v>7</v>
      </c>
      <c r="E2208" s="72" t="str">
        <f t="shared" ref="E2208" si="331">CHAR(34)&amp;IF(B2208&lt;10,"000",IF(B2208&lt;100,"00",IF(B2208&lt;1000,"0","")))&amp;$B2208&amp;CHAR(34)</f>
        <v>"2164"</v>
      </c>
      <c r="F2208" s="55" t="str">
        <f t="shared" ref="F2208" si="332">E2208</f>
        <v>"2164"</v>
      </c>
      <c r="G2208" s="100">
        <v>0</v>
      </c>
      <c r="H2208" s="100">
        <v>0</v>
      </c>
      <c r="I2208" s="95" t="s">
        <v>28</v>
      </c>
      <c r="J2208" s="23" t="s">
        <v>1333</v>
      </c>
      <c r="K2208" s="57" t="s">
        <v>3596</v>
      </c>
      <c r="L2208" s="11" t="s">
        <v>4353</v>
      </c>
      <c r="M2208" s="22" t="s">
        <v>4410</v>
      </c>
      <c r="N2208" s="22" t="s">
        <v>2134</v>
      </c>
      <c r="O2208" s="11"/>
      <c r="P2208" s="248" t="str">
        <f t="shared" ref="P2208" si="333">"ITM_"&amp;IF(B2208&lt;10,"000",IF(B2208&lt;100,"00",IF(B2208&lt;1000,"0","")))&amp;$B2208</f>
        <v>ITM_2164</v>
      </c>
      <c r="Q2208" s="192"/>
      <c r="R2208" s="1"/>
      <c r="S2208" s="1" t="str">
        <f t="shared" si="312"/>
        <v/>
      </c>
      <c r="T2208" s="1" t="str">
        <f>IF(ISNA(VLOOKUP(P2208,'NEW XEQM.c'!D:D,1,0)),"--",VLOOKUP(P2208,'NEW XEQM.c'!D:G,3,0))</f>
        <v>--</v>
      </c>
      <c r="U2208" s="1" t="s">
        <v>2134</v>
      </c>
      <c r="W2208" t="e">
        <f t="shared" si="308"/>
        <v>#VALUE!</v>
      </c>
    </row>
    <row r="2209" spans="1:23">
      <c r="A2209" s="16">
        <f t="shared" ref="A2209:A2237" si="334">IF(B2209=INT(B2209),ROW(),"")</f>
        <v>2209</v>
      </c>
      <c r="B2209" s="15">
        <f t="shared" ref="B2209:B2237" si="335">IF(AND(MID(C2209,2,1)&lt;&gt;"/",MID(C2209,1,1)="/"),INT(B2208)+1,B2208+0.01)</f>
        <v>2165</v>
      </c>
      <c r="C2209" s="45" t="s">
        <v>3583</v>
      </c>
      <c r="D2209" s="45" t="s">
        <v>5581</v>
      </c>
      <c r="E2209" s="46" t="s">
        <v>5548</v>
      </c>
      <c r="F2209" s="46" t="s">
        <v>5549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3596</v>
      </c>
      <c r="L2209" s="49" t="s">
        <v>4353</v>
      </c>
      <c r="M2209" s="49" t="s">
        <v>4410</v>
      </c>
      <c r="N2209" s="22" t="s">
        <v>2549</v>
      </c>
      <c r="O2209" s="49"/>
      <c r="P2209" s="249" t="s">
        <v>5581</v>
      </c>
      <c r="Q2209" s="192"/>
      <c r="R2209" s="1"/>
      <c r="S2209" s="1" t="str">
        <f t="shared" si="312"/>
        <v>NOT EQUAL</v>
      </c>
      <c r="T2209" s="1" t="str">
        <f>IF(ISNA(VLOOKUP(P2209,'NEW XEQM.c'!D:D,1,0)),"--",VLOOKUP(P2209,'NEW XEQM.c'!D:G,3,0))</f>
        <v>--</v>
      </c>
      <c r="U2209" s="1" t="s">
        <v>2516</v>
      </c>
      <c r="W2209" t="e">
        <f t="shared" si="308"/>
        <v>#VALUE!</v>
      </c>
    </row>
    <row r="2210" spans="1:23">
      <c r="A2210" s="16">
        <f t="shared" si="334"/>
        <v>2210</v>
      </c>
      <c r="B2210" s="15">
        <f t="shared" si="335"/>
        <v>2166</v>
      </c>
      <c r="C2210" s="45" t="s">
        <v>3583</v>
      </c>
      <c r="D2210" s="45" t="s">
        <v>5582</v>
      </c>
      <c r="E2210" s="46" t="s">
        <v>5583</v>
      </c>
      <c r="F2210" s="46" t="s">
        <v>5583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3596</v>
      </c>
      <c r="L2210" s="49" t="s">
        <v>4353</v>
      </c>
      <c r="M2210" s="49" t="s">
        <v>4410</v>
      </c>
      <c r="N2210" s="22" t="s">
        <v>2549</v>
      </c>
      <c r="O2210" s="49"/>
      <c r="P2210" s="249" t="s">
        <v>5582</v>
      </c>
      <c r="Q2210" s="192"/>
      <c r="R2210" s="1"/>
      <c r="S2210" s="1" t="str">
        <f t="shared" si="312"/>
        <v/>
      </c>
      <c r="T2210" s="1" t="str">
        <f>IF(ISNA(VLOOKUP(P2210,'NEW XEQM.c'!D:D,1,0)),"--",VLOOKUP(P2210,'NEW XEQM.c'!D:G,3,0))</f>
        <v>--</v>
      </c>
      <c r="U2210" s="1" t="s">
        <v>2516</v>
      </c>
      <c r="W2210" t="e">
        <f t="shared" si="308"/>
        <v>#VALUE!</v>
      </c>
    </row>
    <row r="2211" spans="1:23">
      <c r="A2211" s="16">
        <f t="shared" si="334"/>
        <v>2211</v>
      </c>
      <c r="B2211" s="15">
        <f t="shared" si="335"/>
        <v>2167</v>
      </c>
      <c r="C2211" t="s">
        <v>5982</v>
      </c>
      <c r="D2211" t="s">
        <v>25</v>
      </c>
      <c r="E2211" s="11" t="s">
        <v>5983</v>
      </c>
      <c r="F2211" s="11" t="s">
        <v>5983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3700</v>
      </c>
      <c r="L2211" s="22" t="s">
        <v>4353</v>
      </c>
      <c r="M2211" s="22" t="s">
        <v>4408</v>
      </c>
      <c r="N2211" s="22" t="str">
        <f t="shared" ref="N2211:N2234" si="336">IF(AND(C2211=C2210,D2211=D2210),"CAT_DUPL","CAT_FNCT")</f>
        <v>CAT_FNCT</v>
      </c>
      <c r="O2211" s="22"/>
      <c r="P2211" s="250" t="s">
        <v>5985</v>
      </c>
      <c r="Q2211" s="192"/>
      <c r="R2211" s="1"/>
      <c r="S2211" s="1" t="str">
        <f t="shared" si="312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08"/>
        <v>nmi STD_RIGHT_ARROW mi.</v>
      </c>
    </row>
    <row r="2212" spans="1:23">
      <c r="A2212" s="16">
        <f t="shared" si="334"/>
        <v>2212</v>
      </c>
      <c r="B2212" s="15">
        <f t="shared" si="335"/>
        <v>2168</v>
      </c>
      <c r="C2212" t="s">
        <v>5982</v>
      </c>
      <c r="D2212" t="s">
        <v>149</v>
      </c>
      <c r="E2212" s="11" t="s">
        <v>5984</v>
      </c>
      <c r="F2212" s="11" t="s">
        <v>5984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3700</v>
      </c>
      <c r="L2212" s="22" t="s">
        <v>4353</v>
      </c>
      <c r="M2212" s="22" t="s">
        <v>4408</v>
      </c>
      <c r="N2212" s="22" t="str">
        <f t="shared" si="336"/>
        <v>CAT_FNCT</v>
      </c>
      <c r="O2212" s="22"/>
      <c r="P2212" s="250" t="s">
        <v>5986</v>
      </c>
      <c r="Q2212" s="192"/>
      <c r="R2212" s="1"/>
      <c r="S2212" s="1" t="str">
        <f t="shared" si="312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08"/>
        <v>mi. STD_RIGHT_ARROW nmi</v>
      </c>
    </row>
    <row r="2213" spans="1:23">
      <c r="A2213" s="16">
        <f t="shared" si="334"/>
        <v>2213</v>
      </c>
      <c r="B2213" s="15">
        <f t="shared" si="335"/>
        <v>2169</v>
      </c>
      <c r="C2213" t="s">
        <v>6039</v>
      </c>
      <c r="D2213" t="s">
        <v>25</v>
      </c>
      <c r="E2213" s="135" t="s">
        <v>6005</v>
      </c>
      <c r="F2213" s="135" t="s">
        <v>6005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3700</v>
      </c>
      <c r="L2213" s="22" t="s">
        <v>4353</v>
      </c>
      <c r="M2213" s="22" t="s">
        <v>4408</v>
      </c>
      <c r="N2213" s="22" t="str">
        <f t="shared" si="336"/>
        <v>CAT_FNCT</v>
      </c>
      <c r="O2213" s="22"/>
      <c r="P2213" s="250" t="s">
        <v>5987</v>
      </c>
      <c r="Q2213" s="192"/>
      <c r="R2213" s="1"/>
      <c r="S2213" s="1" t="str">
        <f t="shared" ref="S2213:S2231" si="337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38">SUBSTITUTE(IF(AND(T2213="--",FIND("STD",E2213),FIND("fn",C2213)&gt;0,FIND("ITM_",P2213),I2213="CAT_FNCT"),E2213,""),"""","")</f>
        <v>fur STD_RIGHT_ARROW m</v>
      </c>
    </row>
    <row r="2214" spans="1:23">
      <c r="A2214" s="16">
        <f t="shared" si="334"/>
        <v>2214</v>
      </c>
      <c r="B2214" s="15">
        <f t="shared" si="335"/>
        <v>2170</v>
      </c>
      <c r="C2214" t="s">
        <v>6039</v>
      </c>
      <c r="D2214" t="s">
        <v>149</v>
      </c>
      <c r="E2214" s="135" t="s">
        <v>6006</v>
      </c>
      <c r="F2214" s="135" t="s">
        <v>6006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3700</v>
      </c>
      <c r="L2214" s="22" t="s">
        <v>4353</v>
      </c>
      <c r="M2214" s="22" t="s">
        <v>4408</v>
      </c>
      <c r="N2214" s="22" t="str">
        <f t="shared" si="336"/>
        <v>CAT_FNCT</v>
      </c>
      <c r="O2214" s="22"/>
      <c r="P2214" s="250" t="s">
        <v>5988</v>
      </c>
      <c r="Q2214" s="192"/>
      <c r="R2214" s="1"/>
      <c r="S2214" s="1" t="str">
        <f t="shared" si="337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38"/>
        <v>m STD_RIGHT_ARROW fur</v>
      </c>
    </row>
    <row r="2215" spans="1:23">
      <c r="A2215" s="16">
        <f t="shared" si="334"/>
        <v>2215</v>
      </c>
      <c r="B2215" s="15">
        <f t="shared" si="335"/>
        <v>2171</v>
      </c>
      <c r="C2215" t="s">
        <v>6040</v>
      </c>
      <c r="D2215" t="s">
        <v>25</v>
      </c>
      <c r="E2215" s="135" t="s">
        <v>6007</v>
      </c>
      <c r="F2215" s="135" t="s">
        <v>6007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3700</v>
      </c>
      <c r="L2215" s="22" t="s">
        <v>4353</v>
      </c>
      <c r="M2215" s="22" t="s">
        <v>4408</v>
      </c>
      <c r="N2215" s="22" t="str">
        <f t="shared" si="336"/>
        <v>CAT_FNCT</v>
      </c>
      <c r="O2215" s="22"/>
      <c r="P2215" s="250" t="s">
        <v>5989</v>
      </c>
      <c r="Q2215" s="192"/>
      <c r="R2215" s="1"/>
      <c r="S2215" s="1" t="str">
        <f t="shared" si="337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38"/>
        <v>ftn STD_RIGHT_ARROW s</v>
      </c>
    </row>
    <row r="2216" spans="1:23">
      <c r="A2216" s="16">
        <f t="shared" si="334"/>
        <v>2216</v>
      </c>
      <c r="B2216" s="15">
        <f t="shared" si="335"/>
        <v>2172</v>
      </c>
      <c r="C2216" t="s">
        <v>6040</v>
      </c>
      <c r="D2216" t="s">
        <v>149</v>
      </c>
      <c r="E2216" s="135" t="s">
        <v>6008</v>
      </c>
      <c r="F2216" s="135" t="s">
        <v>6008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3700</v>
      </c>
      <c r="L2216" s="22" t="s">
        <v>4353</v>
      </c>
      <c r="M2216" s="22" t="s">
        <v>4408</v>
      </c>
      <c r="N2216" s="22" t="str">
        <f t="shared" si="336"/>
        <v>CAT_FNCT</v>
      </c>
      <c r="O2216" s="22"/>
      <c r="P2216" s="250" t="s">
        <v>5990</v>
      </c>
      <c r="Q2216" s="192"/>
      <c r="R2216" s="1"/>
      <c r="S2216" s="1" t="str">
        <f t="shared" si="337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38"/>
        <v>s STD_RIGHT_ARROW ftn</v>
      </c>
    </row>
    <row r="2217" spans="1:23">
      <c r="A2217" s="16">
        <f t="shared" si="334"/>
        <v>2217</v>
      </c>
      <c r="B2217" s="15">
        <f t="shared" si="335"/>
        <v>2173</v>
      </c>
      <c r="C2217" t="s">
        <v>6041</v>
      </c>
      <c r="D2217" t="s">
        <v>25</v>
      </c>
      <c r="E2217" s="135" t="s">
        <v>6009</v>
      </c>
      <c r="F2217" s="284" t="s">
        <v>6032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3700</v>
      </c>
      <c r="L2217" s="22" t="s">
        <v>4353</v>
      </c>
      <c r="M2217" s="22" t="s">
        <v>4408</v>
      </c>
      <c r="N2217" s="22" t="str">
        <f t="shared" si="336"/>
        <v>CAT_FNCT</v>
      </c>
      <c r="O2217" s="22"/>
      <c r="P2217" s="250" t="s">
        <v>5991</v>
      </c>
      <c r="Q2217" s="192"/>
      <c r="R2217" s="1"/>
      <c r="S2217" s="1" t="str">
        <f t="shared" si="337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38"/>
        <v>fur/ftn STD_RIGHT_ARROW m/s</v>
      </c>
    </row>
    <row r="2218" spans="1:23">
      <c r="A2218" s="16">
        <f t="shared" si="334"/>
        <v>2218</v>
      </c>
      <c r="B2218" s="15">
        <f t="shared" si="335"/>
        <v>2174</v>
      </c>
      <c r="C2218" t="s">
        <v>6041</v>
      </c>
      <c r="D2218" t="s">
        <v>149</v>
      </c>
      <c r="E2218" s="135" t="s">
        <v>6010</v>
      </c>
      <c r="F2218" s="284" t="s">
        <v>6031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3700</v>
      </c>
      <c r="L2218" s="22" t="s">
        <v>4353</v>
      </c>
      <c r="M2218" s="22" t="s">
        <v>4408</v>
      </c>
      <c r="N2218" s="22" t="str">
        <f t="shared" si="336"/>
        <v>CAT_FNCT</v>
      </c>
      <c r="O2218" s="22"/>
      <c r="P2218" s="250" t="s">
        <v>5992</v>
      </c>
      <c r="Q2218" s="192"/>
      <c r="R2218" s="1"/>
      <c r="S2218" s="1" t="str">
        <f t="shared" si="337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38"/>
        <v>m/s STD_RIGHT_ARROW fur/ftn</v>
      </c>
    </row>
    <row r="2219" spans="1:23">
      <c r="A2219" s="16">
        <f t="shared" si="334"/>
        <v>2219</v>
      </c>
      <c r="B2219" s="15">
        <f t="shared" si="335"/>
        <v>2175</v>
      </c>
      <c r="C2219" t="s">
        <v>6042</v>
      </c>
      <c r="D2219" t="s">
        <v>25</v>
      </c>
      <c r="E2219" s="135" t="s">
        <v>6011</v>
      </c>
      <c r="F2219" s="135" t="s">
        <v>6011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3700</v>
      </c>
      <c r="L2219" s="22" t="s">
        <v>4353</v>
      </c>
      <c r="M2219" s="22" t="s">
        <v>4408</v>
      </c>
      <c r="N2219" s="22" t="str">
        <f t="shared" si="336"/>
        <v>CAT_FNCT</v>
      </c>
      <c r="O2219" s="22"/>
      <c r="P2219" s="250" t="s">
        <v>5993</v>
      </c>
      <c r="Q2219" s="192"/>
      <c r="R2219" s="1"/>
      <c r="S2219" s="1" t="str">
        <f t="shared" si="337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38"/>
        <v>brds STD_RIGHT_ARROW m</v>
      </c>
    </row>
    <row r="2220" spans="1:23">
      <c r="A2220" s="16">
        <f t="shared" si="334"/>
        <v>2220</v>
      </c>
      <c r="B2220" s="15">
        <f t="shared" si="335"/>
        <v>2176</v>
      </c>
      <c r="C2220" t="s">
        <v>6042</v>
      </c>
      <c r="D2220" t="s">
        <v>149</v>
      </c>
      <c r="E2220" s="135" t="s">
        <v>6012</v>
      </c>
      <c r="F2220" s="135" t="s">
        <v>6012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3700</v>
      </c>
      <c r="L2220" s="22" t="s">
        <v>4353</v>
      </c>
      <c r="M2220" s="22" t="s">
        <v>4408</v>
      </c>
      <c r="N2220" s="22" t="str">
        <f t="shared" si="336"/>
        <v>CAT_FNCT</v>
      </c>
      <c r="O2220" s="22"/>
      <c r="P2220" s="250" t="s">
        <v>5994</v>
      </c>
      <c r="Q2220" s="192"/>
      <c r="R2220" s="1"/>
      <c r="S2220" s="1" t="str">
        <f t="shared" si="337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38"/>
        <v>m STD_RIGHT_ARROW brds</v>
      </c>
    </row>
    <row r="2221" spans="1:23">
      <c r="A2221" s="16">
        <f t="shared" si="334"/>
        <v>2221</v>
      </c>
      <c r="B2221" s="15">
        <f t="shared" si="335"/>
        <v>2177</v>
      </c>
      <c r="C2221" t="s">
        <v>6043</v>
      </c>
      <c r="D2221" t="s">
        <v>25</v>
      </c>
      <c r="E2221" s="135" t="s">
        <v>6013</v>
      </c>
      <c r="F2221" s="135" t="s">
        <v>6013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3700</v>
      </c>
      <c r="L2221" s="22" t="s">
        <v>4353</v>
      </c>
      <c r="M2221" s="22" t="s">
        <v>4408</v>
      </c>
      <c r="N2221" s="22" t="str">
        <f t="shared" si="336"/>
        <v>CAT_FNCT</v>
      </c>
      <c r="O2221" s="22"/>
      <c r="P2221" s="250" t="s">
        <v>5995</v>
      </c>
      <c r="Q2221" s="192"/>
      <c r="R2221" s="1"/>
      <c r="S2221" s="1" t="str">
        <f t="shared" si="337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38"/>
        <v>fir STD_RIGHT_ARROW kg</v>
      </c>
    </row>
    <row r="2222" spans="1:23">
      <c r="A2222" s="16">
        <f t="shared" si="334"/>
        <v>2222</v>
      </c>
      <c r="B2222" s="15">
        <f t="shared" si="335"/>
        <v>2178</v>
      </c>
      <c r="C2222" t="s">
        <v>6043</v>
      </c>
      <c r="D2222" t="s">
        <v>149</v>
      </c>
      <c r="E2222" s="135" t="s">
        <v>6014</v>
      </c>
      <c r="F2222" s="135" t="s">
        <v>6014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3700</v>
      </c>
      <c r="L2222" s="22" t="s">
        <v>4353</v>
      </c>
      <c r="M2222" s="22" t="s">
        <v>4408</v>
      </c>
      <c r="N2222" s="22" t="str">
        <f t="shared" si="336"/>
        <v>CAT_FNCT</v>
      </c>
      <c r="O2222" s="22"/>
      <c r="P2222" s="250" t="s">
        <v>5996</v>
      </c>
      <c r="Q2222" s="192"/>
      <c r="R2222" s="1"/>
      <c r="S2222" s="1" t="str">
        <f t="shared" si="337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38"/>
        <v>kg STD_RIGHT_ARROW fir</v>
      </c>
    </row>
    <row r="2223" spans="1:23">
      <c r="A2223" s="16">
        <f t="shared" si="334"/>
        <v>2223</v>
      </c>
      <c r="B2223" s="15">
        <f t="shared" si="335"/>
        <v>2179</v>
      </c>
      <c r="C2223" t="s">
        <v>6044</v>
      </c>
      <c r="D2223" t="s">
        <v>25</v>
      </c>
      <c r="E2223" s="135" t="s">
        <v>6015</v>
      </c>
      <c r="F2223" s="284" t="s">
        <v>6033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3700</v>
      </c>
      <c r="L2223" s="22" t="s">
        <v>4353</v>
      </c>
      <c r="M2223" s="22" t="s">
        <v>4408</v>
      </c>
      <c r="N2223" s="22" t="str">
        <f t="shared" si="336"/>
        <v>CAT_FNCT</v>
      </c>
      <c r="O2223" s="22"/>
      <c r="P2223" s="250" t="s">
        <v>5997</v>
      </c>
      <c r="Q2223" s="192"/>
      <c r="R2223" s="1"/>
      <c r="S2223" s="1" t="str">
        <f t="shared" si="337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38"/>
        <v>fur/ftn STD_RIGHT_ARROW km/h</v>
      </c>
    </row>
    <row r="2224" spans="1:23">
      <c r="A2224" s="16">
        <f t="shared" si="334"/>
        <v>2224</v>
      </c>
      <c r="B2224" s="15">
        <f t="shared" si="335"/>
        <v>2180</v>
      </c>
      <c r="C2224" t="s">
        <v>6044</v>
      </c>
      <c r="D2224" t="s">
        <v>149</v>
      </c>
      <c r="E2224" s="135" t="s">
        <v>6016</v>
      </c>
      <c r="F2224" s="284" t="s">
        <v>6034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3700</v>
      </c>
      <c r="L2224" s="22" t="s">
        <v>4353</v>
      </c>
      <c r="M2224" s="22" t="s">
        <v>4408</v>
      </c>
      <c r="N2224" s="22" t="str">
        <f t="shared" si="336"/>
        <v>CAT_FNCT</v>
      </c>
      <c r="O2224" s="22"/>
      <c r="P2224" s="250" t="s">
        <v>5998</v>
      </c>
      <c r="Q2224" s="192"/>
      <c r="R2224" s="1"/>
      <c r="S2224" s="1" t="str">
        <f t="shared" si="337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38"/>
        <v>km/h STD_RIGHT_ARROW fur/ftn</v>
      </c>
    </row>
    <row r="2225" spans="1:23">
      <c r="A2225" s="16">
        <f t="shared" si="334"/>
        <v>2225</v>
      </c>
      <c r="B2225" s="15">
        <f t="shared" si="335"/>
        <v>2181</v>
      </c>
      <c r="C2225" t="s">
        <v>6045</v>
      </c>
      <c r="D2225" t="s">
        <v>25</v>
      </c>
      <c r="E2225" s="135" t="s">
        <v>6017</v>
      </c>
      <c r="F2225" s="135" t="s">
        <v>6017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3700</v>
      </c>
      <c r="L2225" s="22" t="s">
        <v>4353</v>
      </c>
      <c r="M2225" s="22" t="s">
        <v>4408</v>
      </c>
      <c r="N2225" s="22" t="str">
        <f t="shared" si="336"/>
        <v>CAT_FNCT</v>
      </c>
      <c r="O2225" s="22"/>
      <c r="P2225" s="250" t="s">
        <v>5999</v>
      </c>
      <c r="Q2225" s="192"/>
      <c r="R2225" s="1"/>
      <c r="S2225" s="1" t="str">
        <f t="shared" si="337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38"/>
        <v>brds STD_RIGHT_ARROW in.</v>
      </c>
    </row>
    <row r="2226" spans="1:23">
      <c r="A2226" s="16">
        <f t="shared" si="334"/>
        <v>2226</v>
      </c>
      <c r="B2226" s="15">
        <f t="shared" si="335"/>
        <v>2182</v>
      </c>
      <c r="C2226" t="s">
        <v>6045</v>
      </c>
      <c r="D2226" t="s">
        <v>149</v>
      </c>
      <c r="E2226" s="135" t="s">
        <v>6018</v>
      </c>
      <c r="F2226" s="135" t="s">
        <v>6018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3700</v>
      </c>
      <c r="L2226" s="22" t="s">
        <v>4353</v>
      </c>
      <c r="M2226" s="22" t="s">
        <v>4408</v>
      </c>
      <c r="N2226" s="22" t="str">
        <f t="shared" si="336"/>
        <v>CAT_FNCT</v>
      </c>
      <c r="O2226" s="22"/>
      <c r="P2226" s="250" t="s">
        <v>6000</v>
      </c>
      <c r="Q2226" s="192"/>
      <c r="R2226" s="1"/>
      <c r="S2226" s="1" t="str">
        <f t="shared" si="337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38"/>
        <v>in. STD_RIGHT_ARROW brds</v>
      </c>
    </row>
    <row r="2227" spans="1:23">
      <c r="A2227" s="16">
        <f t="shared" si="334"/>
        <v>2227</v>
      </c>
      <c r="B2227" s="15">
        <f t="shared" si="335"/>
        <v>2183</v>
      </c>
      <c r="C2227" t="s">
        <v>6046</v>
      </c>
      <c r="D2227" t="s">
        <v>25</v>
      </c>
      <c r="E2227" s="135" t="s">
        <v>6019</v>
      </c>
      <c r="F2227" s="135" t="s">
        <v>6019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3700</v>
      </c>
      <c r="L2227" s="22" t="s">
        <v>4353</v>
      </c>
      <c r="M2227" s="22" t="s">
        <v>4408</v>
      </c>
      <c r="N2227" s="22" t="str">
        <f t="shared" si="336"/>
        <v>CAT_FNCT</v>
      </c>
      <c r="O2227" s="22"/>
      <c r="P2227" s="250" t="s">
        <v>6001</v>
      </c>
      <c r="Q2227" s="192"/>
      <c r="R2227" s="1"/>
      <c r="S2227" s="1" t="str">
        <f t="shared" si="337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38"/>
        <v>fir STD_RIGHT_ARROW lb.</v>
      </c>
    </row>
    <row r="2228" spans="1:23">
      <c r="A2228" s="16">
        <f t="shared" si="334"/>
        <v>2228</v>
      </c>
      <c r="B2228" s="15">
        <f t="shared" si="335"/>
        <v>2184</v>
      </c>
      <c r="C2228" t="s">
        <v>6046</v>
      </c>
      <c r="D2228" t="s">
        <v>149</v>
      </c>
      <c r="E2228" s="135" t="s">
        <v>6020</v>
      </c>
      <c r="F2228" s="135" t="s">
        <v>6020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3700</v>
      </c>
      <c r="L2228" s="22" t="s">
        <v>4353</v>
      </c>
      <c r="M2228" s="22" t="s">
        <v>4408</v>
      </c>
      <c r="N2228" s="22" t="str">
        <f t="shared" si="336"/>
        <v>CAT_FNCT</v>
      </c>
      <c r="O2228" s="22"/>
      <c r="P2228" s="250" t="s">
        <v>6002</v>
      </c>
      <c r="Q2228" s="192"/>
      <c r="R2228" s="1"/>
      <c r="S2228" s="1" t="str">
        <f t="shared" si="337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38"/>
        <v>lb. STD_RIGHT_ARROW fir</v>
      </c>
    </row>
    <row r="2229" spans="1:23">
      <c r="A2229" s="16">
        <f t="shared" si="334"/>
        <v>2229</v>
      </c>
      <c r="B2229" s="15">
        <f t="shared" si="335"/>
        <v>2185</v>
      </c>
      <c r="C2229" t="s">
        <v>6047</v>
      </c>
      <c r="D2229" t="s">
        <v>25</v>
      </c>
      <c r="E2229" s="135" t="s">
        <v>6021</v>
      </c>
      <c r="F2229" s="284" t="s">
        <v>6035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3700</v>
      </c>
      <c r="L2229" s="22" t="s">
        <v>4353</v>
      </c>
      <c r="M2229" s="22" t="s">
        <v>4408</v>
      </c>
      <c r="N2229" s="22" t="str">
        <f t="shared" si="336"/>
        <v>CAT_FNCT</v>
      </c>
      <c r="O2229" s="22"/>
      <c r="P2229" s="250" t="s">
        <v>6003</v>
      </c>
      <c r="Q2229" s="192"/>
      <c r="R2229" s="1"/>
      <c r="S2229" s="1" t="str">
        <f t="shared" si="337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38"/>
        <v>fur/ftn STD_RIGHT_ARROW mph</v>
      </c>
    </row>
    <row r="2230" spans="1:23">
      <c r="A2230" s="16">
        <f t="shared" si="334"/>
        <v>2230</v>
      </c>
      <c r="B2230" s="15">
        <f t="shared" si="335"/>
        <v>2186</v>
      </c>
      <c r="C2230" t="s">
        <v>6047</v>
      </c>
      <c r="D2230" t="s">
        <v>149</v>
      </c>
      <c r="E2230" s="135" t="s">
        <v>6022</v>
      </c>
      <c r="F2230" s="284" t="s">
        <v>6036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3700</v>
      </c>
      <c r="L2230" s="22" t="s">
        <v>4353</v>
      </c>
      <c r="M2230" s="22" t="s">
        <v>4408</v>
      </c>
      <c r="N2230" s="22" t="str">
        <f t="shared" si="336"/>
        <v>CAT_FNCT</v>
      </c>
      <c r="O2230" s="22"/>
      <c r="P2230" s="250" t="s">
        <v>6004</v>
      </c>
      <c r="Q2230" s="192"/>
      <c r="R2230" s="1"/>
      <c r="S2230" s="1" t="str">
        <f t="shared" si="337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38"/>
        <v>mph STD_RIGHT_ARROW fur/ftn</v>
      </c>
    </row>
    <row r="2231" spans="1:23">
      <c r="A2231" s="16">
        <f t="shared" si="334"/>
        <v>2231</v>
      </c>
      <c r="B2231" s="15">
        <f t="shared" si="335"/>
        <v>2187</v>
      </c>
      <c r="C2231" t="s">
        <v>6048</v>
      </c>
      <c r="D2231" t="s">
        <v>25</v>
      </c>
      <c r="E2231" s="135" t="s">
        <v>6027</v>
      </c>
      <c r="F2231" s="284" t="s">
        <v>6050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3700</v>
      </c>
      <c r="L2231" s="22" t="s">
        <v>4353</v>
      </c>
      <c r="M2231" s="22" t="s">
        <v>4408</v>
      </c>
      <c r="N2231" s="22" t="str">
        <f t="shared" si="336"/>
        <v>CAT_FNCT</v>
      </c>
      <c r="O2231" s="22"/>
      <c r="P2231" s="250" t="s">
        <v>6023</v>
      </c>
      <c r="Q2231" s="192"/>
      <c r="R2231" s="1"/>
      <c r="S2231" s="1" t="str">
        <f t="shared" si="337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38"/>
        <v>ft/s STD_RIGHT_ARROW km/h</v>
      </c>
    </row>
    <row r="2232" spans="1:23">
      <c r="A2232" s="16">
        <f t="shared" si="334"/>
        <v>2232</v>
      </c>
      <c r="B2232" s="15">
        <f t="shared" si="335"/>
        <v>2188</v>
      </c>
      <c r="C2232" t="s">
        <v>6048</v>
      </c>
      <c r="D2232" t="s">
        <v>149</v>
      </c>
      <c r="E2232" s="135" t="s">
        <v>6028</v>
      </c>
      <c r="F2232" s="284" t="s">
        <v>6051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3700</v>
      </c>
      <c r="L2232" s="22" t="s">
        <v>4353</v>
      </c>
      <c r="M2232" s="22" t="s">
        <v>4408</v>
      </c>
      <c r="N2232" s="22" t="str">
        <f t="shared" si="336"/>
        <v>CAT_FNCT</v>
      </c>
      <c r="O2232" s="22"/>
      <c r="P2232" s="250" t="s">
        <v>6024</v>
      </c>
      <c r="Q2232" s="192"/>
      <c r="R2232" s="1"/>
      <c r="S2232" s="1" t="str">
        <f t="shared" ref="S2232:S2237" si="33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7" si="340">SUBSTITUTE(IF(AND(T2232="--",FIND("STD",E2232),FIND("fn",C2232)&gt;0,FIND("ITM_",P2232),I2232="CAT_FNCT"),E2232,""),"""","")</f>
        <v>km/h STD_RIGHT_ARROW ft/s</v>
      </c>
    </row>
    <row r="2233" spans="1:23">
      <c r="A2233" s="16">
        <f t="shared" si="334"/>
        <v>2233</v>
      </c>
      <c r="B2233" s="15">
        <f t="shared" si="335"/>
        <v>2189</v>
      </c>
      <c r="C2233" t="s">
        <v>6049</v>
      </c>
      <c r="D2233" t="s">
        <v>25</v>
      </c>
      <c r="E2233" s="135" t="s">
        <v>6029</v>
      </c>
      <c r="F2233" s="284" t="s">
        <v>6052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3700</v>
      </c>
      <c r="L2233" s="22" t="s">
        <v>4353</v>
      </c>
      <c r="M2233" s="22" t="s">
        <v>4408</v>
      </c>
      <c r="N2233" s="22" t="str">
        <f t="shared" si="336"/>
        <v>CAT_FNCT</v>
      </c>
      <c r="O2233" s="22"/>
      <c r="P2233" s="250" t="s">
        <v>6025</v>
      </c>
      <c r="Q2233" s="192"/>
      <c r="R2233" s="1"/>
      <c r="S2233" s="1" t="str">
        <f t="shared" si="339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40"/>
        <v>ft/s STD_RIGHT_ARROW m/s</v>
      </c>
    </row>
    <row r="2234" spans="1:23">
      <c r="A2234" s="16">
        <f t="shared" si="334"/>
        <v>2234</v>
      </c>
      <c r="B2234" s="15">
        <f t="shared" si="335"/>
        <v>2190</v>
      </c>
      <c r="C2234" t="s">
        <v>6049</v>
      </c>
      <c r="D2234" t="s">
        <v>149</v>
      </c>
      <c r="E2234" s="135" t="s">
        <v>6030</v>
      </c>
      <c r="F2234" s="284" t="s">
        <v>6053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3700</v>
      </c>
      <c r="L2234" s="22" t="s">
        <v>4353</v>
      </c>
      <c r="M2234" s="22" t="s">
        <v>4408</v>
      </c>
      <c r="N2234" s="22" t="str">
        <f t="shared" si="336"/>
        <v>CAT_FNCT</v>
      </c>
      <c r="O2234" s="22"/>
      <c r="P2234" s="250" t="s">
        <v>6026</v>
      </c>
      <c r="Q2234" s="192"/>
      <c r="R2234" s="1"/>
      <c r="S2234" s="1" t="str">
        <f t="shared" si="339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40"/>
        <v>m/s STD_RIGHT_ARROW ft/s</v>
      </c>
    </row>
    <row r="2235" spans="1:23">
      <c r="A2235" s="16">
        <f t="shared" si="334"/>
        <v>2235</v>
      </c>
      <c r="B2235" s="15">
        <f t="shared" si="335"/>
        <v>2191</v>
      </c>
      <c r="C2235" s="45" t="s">
        <v>5147</v>
      </c>
      <c r="D2235" s="45" t="s">
        <v>6069</v>
      </c>
      <c r="E2235" s="46" t="s">
        <v>6075</v>
      </c>
      <c r="F2235" s="46" t="s">
        <v>6075</v>
      </c>
      <c r="G2235" s="47">
        <v>0</v>
      </c>
      <c r="H2235" s="47">
        <v>0</v>
      </c>
      <c r="I2235" s="198" t="s">
        <v>1</v>
      </c>
      <c r="J2235" s="46" t="s">
        <v>1334</v>
      </c>
      <c r="K2235" s="48" t="s">
        <v>3596</v>
      </c>
      <c r="L2235" s="49" t="s">
        <v>4353</v>
      </c>
      <c r="M2235" s="49" t="s">
        <v>4410</v>
      </c>
      <c r="N2235" s="22" t="s">
        <v>5272</v>
      </c>
      <c r="O2235" s="45"/>
      <c r="P2235" s="249" t="s">
        <v>6076</v>
      </c>
      <c r="Q2235" s="192"/>
      <c r="R2235" s="1"/>
      <c r="S2235" s="1" t="str">
        <f t="shared" si="339"/>
        <v/>
      </c>
      <c r="T2235" s="1" t="str">
        <f>IF(ISNA(VLOOKUP(P2235,'NEW XEQM.c'!D:D,1,0)),"--",VLOOKUP(P2235,'NEW XEQM.c'!D:G,3,0))</f>
        <v>--</v>
      </c>
      <c r="U2235" s="1"/>
      <c r="W2235" t="e">
        <f t="shared" si="340"/>
        <v>#VALUE!</v>
      </c>
    </row>
    <row r="2236" spans="1:23">
      <c r="A2236" s="16">
        <f t="shared" si="334"/>
        <v>2236</v>
      </c>
      <c r="B2236" s="15">
        <f t="shared" si="335"/>
        <v>2192</v>
      </c>
      <c r="C2236" s="45" t="s">
        <v>3582</v>
      </c>
      <c r="D2236" s="45" t="s">
        <v>7</v>
      </c>
      <c r="E2236" s="122" t="s">
        <v>499</v>
      </c>
      <c r="F2236" s="46" t="s">
        <v>6068</v>
      </c>
      <c r="G2236" s="47">
        <v>0</v>
      </c>
      <c r="H2236" s="47">
        <v>0</v>
      </c>
      <c r="I2236" s="197" t="s">
        <v>1</v>
      </c>
      <c r="J2236" s="46" t="s">
        <v>1334</v>
      </c>
      <c r="K2236" s="48" t="s">
        <v>3596</v>
      </c>
      <c r="L2236" s="49" t="s">
        <v>4353</v>
      </c>
      <c r="M2236" s="22" t="s">
        <v>4408</v>
      </c>
      <c r="N2236" s="22" t="s">
        <v>2549</v>
      </c>
      <c r="O2236" s="45"/>
      <c r="P2236" s="249" t="s">
        <v>6070</v>
      </c>
      <c r="Q2236" s="192"/>
      <c r="R2236" s="1"/>
      <c r="S2236" s="1" t="str">
        <f t="shared" si="33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40"/>
        <v>#VALUE!</v>
      </c>
    </row>
    <row r="2237" spans="1:23">
      <c r="A2237" s="16">
        <f t="shared" si="334"/>
        <v>2237</v>
      </c>
      <c r="B2237" s="15">
        <f t="shared" si="335"/>
        <v>2193</v>
      </c>
      <c r="C2237" s="45" t="s">
        <v>3582</v>
      </c>
      <c r="D2237" s="45" t="s">
        <v>7</v>
      </c>
      <c r="E2237" s="122" t="s">
        <v>499</v>
      </c>
      <c r="F2237" s="46" t="s">
        <v>6066</v>
      </c>
      <c r="G2237" s="47">
        <v>0</v>
      </c>
      <c r="H2237" s="47">
        <v>0</v>
      </c>
      <c r="I2237" s="197" t="s">
        <v>1</v>
      </c>
      <c r="J2237" s="46" t="s">
        <v>1334</v>
      </c>
      <c r="K2237" s="48" t="s">
        <v>3596</v>
      </c>
      <c r="L2237" s="49" t="s">
        <v>4353</v>
      </c>
      <c r="M2237" s="22" t="s">
        <v>4408</v>
      </c>
      <c r="N2237" s="22" t="s">
        <v>2549</v>
      </c>
      <c r="O2237" s="45"/>
      <c r="P2237" s="249" t="s">
        <v>6071</v>
      </c>
      <c r="Q2237" s="192"/>
      <c r="R2237" s="1"/>
      <c r="S2237" s="1" t="str">
        <f t="shared" si="33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40"/>
        <v>#VALUE!</v>
      </c>
    </row>
    <row r="2238" spans="1:23">
      <c r="A2238" s="16">
        <f t="shared" ref="A2238" si="341">IF(B2238=INT(B2238),ROW(),"")</f>
        <v>2238</v>
      </c>
      <c r="B2238" s="15">
        <f t="shared" ref="B2238" si="342">IF(AND(MID(C2238,2,1)&lt;&gt;"/",MID(C2238,1,1)="/"),INT(B2237)+1,B2237+0.01)</f>
        <v>2194</v>
      </c>
      <c r="C2238" s="45" t="s">
        <v>3582</v>
      </c>
      <c r="D2238" s="45" t="s">
        <v>7</v>
      </c>
      <c r="E2238" s="122" t="s">
        <v>499</v>
      </c>
      <c r="F2238" s="46" t="s">
        <v>6067</v>
      </c>
      <c r="G2238" s="47">
        <v>0</v>
      </c>
      <c r="H2238" s="47">
        <v>0</v>
      </c>
      <c r="I2238" s="197" t="s">
        <v>1</v>
      </c>
      <c r="J2238" s="46" t="s">
        <v>1334</v>
      </c>
      <c r="K2238" s="48" t="s">
        <v>3596</v>
      </c>
      <c r="L2238" s="49" t="s">
        <v>4353</v>
      </c>
      <c r="M2238" s="22" t="s">
        <v>4408</v>
      </c>
      <c r="N2238" s="22" t="s">
        <v>2549</v>
      </c>
      <c r="O2238" s="45"/>
      <c r="P2238" s="249" t="s">
        <v>6072</v>
      </c>
      <c r="Q2238" s="192"/>
      <c r="R2238" s="1"/>
      <c r="S2238" s="1" t="str">
        <f t="shared" ref="S2238" si="34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" si="344">SUBSTITUTE(IF(AND(T2238="--",FIND("STD",E2238),FIND("fn",C2238)&gt;0,FIND("ITM_",P2238),I2238="CAT_FNCT"),E2238,""),"""","")</f>
        <v>#VALUE!</v>
      </c>
    </row>
    <row r="2239" spans="1:23">
      <c r="A2239" s="16">
        <f t="shared" ref="A2239:A2244" si="345">IF(B2239=INT(B2239),ROW(),"")</f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08"/>
        <v>#VALUE!</v>
      </c>
    </row>
    <row r="2240" spans="1:23">
      <c r="A2240" s="16">
        <f t="shared" si="345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08"/>
        <v>#VALUE!</v>
      </c>
    </row>
    <row r="2241" spans="1:23">
      <c r="A2241" s="16">
        <f t="shared" si="345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08"/>
        <v>#VALUE!</v>
      </c>
    </row>
    <row r="2242" spans="1:23">
      <c r="A2242" s="16">
        <f t="shared" si="345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08"/>
        <v>#VALUE!</v>
      </c>
    </row>
    <row r="2243" spans="1:23">
      <c r="A2243" s="16">
        <f t="shared" si="34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08"/>
        <v>#VALUE!</v>
      </c>
    </row>
    <row r="2244" spans="1:23">
      <c r="A2244" s="16" t="str">
        <f t="shared" si="345"/>
        <v/>
      </c>
      <c r="B2244" s="15">
        <f t="shared" ref="B2244" si="34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0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0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08"/>
        <v>#VALUE!</v>
      </c>
    </row>
    <row r="2247" spans="1:23">
      <c r="I2247" s="61"/>
      <c r="N2247" s="22" t="s">
        <v>2134</v>
      </c>
      <c r="R2247" s="1"/>
      <c r="S2247" s="1" t="str">
        <f t="shared" ref="S2247:S2310" si="34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08"/>
        <v>#VALUE!</v>
      </c>
    </row>
    <row r="2248" spans="1:23">
      <c r="I2248" s="61"/>
      <c r="N2248" s="22" t="s">
        <v>2134</v>
      </c>
      <c r="R2248" s="1"/>
      <c r="S2248" s="1" t="str">
        <f t="shared" si="347"/>
        <v/>
      </c>
      <c r="T2248" s="1" t="str">
        <f>IF(ISNA(VLOOKUP(P2248,'NEW XEQM.c'!D:D,1,0)),"--",VLOOKUP(P2248,'NEW XEQM.c'!D:G,3,0))</f>
        <v>--</v>
      </c>
      <c r="W2248" t="e">
        <f t="shared" si="308"/>
        <v>#VALUE!</v>
      </c>
    </row>
    <row r="2249" spans="1:23">
      <c r="I2249" s="61"/>
      <c r="N2249" s="22" t="s">
        <v>2134</v>
      </c>
      <c r="R2249" s="1"/>
      <c r="S2249" s="1" t="str">
        <f t="shared" si="347"/>
        <v/>
      </c>
      <c r="T2249" s="1" t="str">
        <f>IF(ISNA(VLOOKUP(P2249,'NEW XEQM.c'!D:D,1,0)),"--",VLOOKUP(P2249,'NEW XEQM.c'!D:G,3,0))</f>
        <v>--</v>
      </c>
      <c r="W2249" t="e">
        <f t="shared" si="308"/>
        <v>#VALUE!</v>
      </c>
    </row>
    <row r="2250" spans="1:23">
      <c r="I2250" s="61"/>
      <c r="N2250" s="22" t="s">
        <v>2134</v>
      </c>
      <c r="R2250" s="1"/>
      <c r="S2250" s="1" t="str">
        <f t="shared" si="347"/>
        <v/>
      </c>
      <c r="T2250" s="1" t="str">
        <f>IF(ISNA(VLOOKUP(P2250,'NEW XEQM.c'!D:D,1,0)),"--",VLOOKUP(P2250,'NEW XEQM.c'!D:G,3,0))</f>
        <v>--</v>
      </c>
      <c r="W2250" t="e">
        <f t="shared" si="308"/>
        <v>#VALUE!</v>
      </c>
    </row>
    <row r="2251" spans="1:23">
      <c r="I2251" s="61"/>
      <c r="N2251" s="22" t="s">
        <v>2134</v>
      </c>
      <c r="R2251" s="1"/>
      <c r="S2251" s="1" t="str">
        <f t="shared" si="347"/>
        <v/>
      </c>
      <c r="T2251" s="1" t="str">
        <f>IF(ISNA(VLOOKUP(P2251,'NEW XEQM.c'!D:D,1,0)),"--",VLOOKUP(P2251,'NEW XEQM.c'!D:G,3,0))</f>
        <v>--</v>
      </c>
      <c r="W2251" t="e">
        <f t="shared" si="308"/>
        <v>#VALUE!</v>
      </c>
    </row>
    <row r="2252" spans="1:23">
      <c r="I2252" s="61"/>
      <c r="N2252" s="22" t="s">
        <v>2134</v>
      </c>
      <c r="R2252" s="1"/>
      <c r="S2252" s="1" t="str">
        <f t="shared" si="347"/>
        <v/>
      </c>
      <c r="T2252" s="1" t="str">
        <f>IF(ISNA(VLOOKUP(P2252,'NEW XEQM.c'!D:D,1,0)),"--",VLOOKUP(P2252,'NEW XEQM.c'!D:G,3,0))</f>
        <v>--</v>
      </c>
      <c r="W2252" t="e">
        <f t="shared" si="308"/>
        <v>#VALUE!</v>
      </c>
    </row>
    <row r="2253" spans="1:23">
      <c r="I2253" s="61"/>
      <c r="N2253" s="22" t="s">
        <v>2134</v>
      </c>
      <c r="R2253" s="1"/>
      <c r="S2253" s="1" t="str">
        <f t="shared" si="347"/>
        <v/>
      </c>
      <c r="T2253" s="1" t="str">
        <f>IF(ISNA(VLOOKUP(P2253,'NEW XEQM.c'!D:D,1,0)),"--",VLOOKUP(P2253,'NEW XEQM.c'!D:G,3,0))</f>
        <v>--</v>
      </c>
      <c r="W2253" t="e">
        <f t="shared" si="308"/>
        <v>#VALUE!</v>
      </c>
    </row>
    <row r="2254" spans="1:23">
      <c r="I2254" s="61"/>
      <c r="N2254" s="22" t="s">
        <v>2134</v>
      </c>
      <c r="R2254" s="1"/>
      <c r="S2254" s="1" t="str">
        <f t="shared" si="347"/>
        <v/>
      </c>
      <c r="T2254" s="1" t="str">
        <f>IF(ISNA(VLOOKUP(P2254,'NEW XEQM.c'!D:D,1,0)),"--",VLOOKUP(P2254,'NEW XEQM.c'!D:G,3,0))</f>
        <v>--</v>
      </c>
      <c r="W2254" t="e">
        <f t="shared" si="308"/>
        <v>#VALUE!</v>
      </c>
    </row>
    <row r="2255" spans="1:23">
      <c r="I2255" s="61"/>
      <c r="N2255" s="22" t="s">
        <v>2134</v>
      </c>
      <c r="R2255" s="1"/>
      <c r="S2255" s="1" t="str">
        <f t="shared" si="347"/>
        <v/>
      </c>
      <c r="T2255" s="1" t="str">
        <f>IF(ISNA(VLOOKUP(P2255,'NEW XEQM.c'!D:D,1,0)),"--",VLOOKUP(P2255,'NEW XEQM.c'!D:G,3,0))</f>
        <v>--</v>
      </c>
      <c r="W2255" t="e">
        <f t="shared" si="308"/>
        <v>#VALUE!</v>
      </c>
    </row>
    <row r="2256" spans="1:23">
      <c r="I2256" s="61"/>
      <c r="N2256" s="22" t="s">
        <v>2134</v>
      </c>
      <c r="R2256" s="1"/>
      <c r="S2256" s="1" t="str">
        <f t="shared" si="347"/>
        <v/>
      </c>
      <c r="T2256" s="1" t="str">
        <f>IF(ISNA(VLOOKUP(P2256,'NEW XEQM.c'!D:D,1,0)),"--",VLOOKUP(P2256,'NEW XEQM.c'!D:G,3,0))</f>
        <v>--</v>
      </c>
      <c r="W2256" t="e">
        <f t="shared" si="308"/>
        <v>#VALUE!</v>
      </c>
    </row>
    <row r="2257" spans="9:23">
      <c r="I2257" s="61"/>
      <c r="N2257" s="22" t="s">
        <v>2134</v>
      </c>
      <c r="R2257" s="1"/>
      <c r="S2257" s="1" t="str">
        <f t="shared" si="347"/>
        <v/>
      </c>
      <c r="T2257" s="1" t="str">
        <f>IF(ISNA(VLOOKUP(P2257,'NEW XEQM.c'!D:D,1,0)),"--",VLOOKUP(P2257,'NEW XEQM.c'!D:G,3,0))</f>
        <v>--</v>
      </c>
      <c r="W2257" t="e">
        <f t="shared" si="308"/>
        <v>#VALUE!</v>
      </c>
    </row>
    <row r="2258" spans="9:23">
      <c r="I2258" s="61"/>
      <c r="N2258" s="22" t="s">
        <v>2134</v>
      </c>
      <c r="R2258" s="1"/>
      <c r="S2258" s="1" t="str">
        <f t="shared" si="347"/>
        <v/>
      </c>
      <c r="T2258" s="1" t="str">
        <f>IF(ISNA(VLOOKUP(P2258,'NEW XEQM.c'!D:D,1,0)),"--",VLOOKUP(P2258,'NEW XEQM.c'!D:G,3,0))</f>
        <v>--</v>
      </c>
      <c r="W2258" t="e">
        <f t="shared" si="308"/>
        <v>#VALUE!</v>
      </c>
    </row>
    <row r="2259" spans="9:23">
      <c r="I2259" s="61"/>
      <c r="N2259" s="22" t="s">
        <v>2134</v>
      </c>
      <c r="R2259" s="1"/>
      <c r="S2259" s="1" t="str">
        <f t="shared" si="347"/>
        <v/>
      </c>
      <c r="T2259" s="1" t="str">
        <f>IF(ISNA(VLOOKUP(P2259,'NEW XEQM.c'!D:D,1,0)),"--",VLOOKUP(P2259,'NEW XEQM.c'!D:G,3,0))</f>
        <v>--</v>
      </c>
      <c r="W2259" t="e">
        <f t="shared" si="308"/>
        <v>#VALUE!</v>
      </c>
    </row>
    <row r="2260" spans="9:23">
      <c r="I2260" s="61"/>
      <c r="N2260" s="22" t="s">
        <v>2134</v>
      </c>
      <c r="R2260" s="1"/>
      <c r="S2260" s="1" t="str">
        <f t="shared" si="347"/>
        <v/>
      </c>
      <c r="T2260" s="1" t="str">
        <f>IF(ISNA(VLOOKUP(P2260,'NEW XEQM.c'!D:D,1,0)),"--",VLOOKUP(P2260,'NEW XEQM.c'!D:G,3,0))</f>
        <v>--</v>
      </c>
      <c r="W2260" t="e">
        <f t="shared" si="308"/>
        <v>#VALUE!</v>
      </c>
    </row>
    <row r="2261" spans="9:23">
      <c r="I2261" s="61"/>
      <c r="N2261" s="22" t="s">
        <v>2134</v>
      </c>
      <c r="R2261" s="1"/>
      <c r="S2261" s="1" t="str">
        <f t="shared" si="347"/>
        <v/>
      </c>
      <c r="T2261" s="1" t="str">
        <f>IF(ISNA(VLOOKUP(P2261,'NEW XEQM.c'!D:D,1,0)),"--",VLOOKUP(P2261,'NEW XEQM.c'!D:G,3,0))</f>
        <v>--</v>
      </c>
      <c r="W2261" t="e">
        <f t="shared" si="308"/>
        <v>#VALUE!</v>
      </c>
    </row>
    <row r="2262" spans="9:23">
      <c r="I2262" s="61"/>
      <c r="N2262" s="22" t="s">
        <v>2134</v>
      </c>
      <c r="R2262" s="1"/>
      <c r="S2262" s="1" t="str">
        <f t="shared" si="347"/>
        <v/>
      </c>
      <c r="T2262" s="1" t="str">
        <f>IF(ISNA(VLOOKUP(P2262,'NEW XEQM.c'!D:D,1,0)),"--",VLOOKUP(P2262,'NEW XEQM.c'!D:G,3,0))</f>
        <v>--</v>
      </c>
      <c r="W2262" t="e">
        <f t="shared" si="308"/>
        <v>#VALUE!</v>
      </c>
    </row>
    <row r="2263" spans="9:23">
      <c r="I2263" s="61"/>
      <c r="N2263" s="22" t="s">
        <v>2134</v>
      </c>
      <c r="R2263" s="1"/>
      <c r="S2263" s="1" t="str">
        <f t="shared" si="347"/>
        <v/>
      </c>
      <c r="T2263" s="1" t="str">
        <f>IF(ISNA(VLOOKUP(P2263,'NEW XEQM.c'!D:D,1,0)),"--",VLOOKUP(P2263,'NEW XEQM.c'!D:G,3,0))</f>
        <v>--</v>
      </c>
      <c r="W2263" t="e">
        <f t="shared" si="308"/>
        <v>#VALUE!</v>
      </c>
    </row>
    <row r="2264" spans="9:23">
      <c r="I2264" s="61"/>
      <c r="N2264" s="22" t="s">
        <v>2134</v>
      </c>
      <c r="R2264" s="1"/>
      <c r="S2264" s="1" t="str">
        <f t="shared" si="347"/>
        <v/>
      </c>
      <c r="T2264" s="1" t="str">
        <f>IF(ISNA(VLOOKUP(P2264,'NEW XEQM.c'!D:D,1,0)),"--",VLOOKUP(P2264,'NEW XEQM.c'!D:G,3,0))</f>
        <v>--</v>
      </c>
      <c r="W2264" t="e">
        <f t="shared" si="308"/>
        <v>#VALUE!</v>
      </c>
    </row>
    <row r="2265" spans="9:23">
      <c r="I2265" s="61"/>
      <c r="N2265" s="22" t="s">
        <v>2134</v>
      </c>
      <c r="R2265" s="1"/>
      <c r="S2265" s="1" t="str">
        <f t="shared" si="347"/>
        <v/>
      </c>
      <c r="T2265" s="1" t="str">
        <f>IF(ISNA(VLOOKUP(P2265,'NEW XEQM.c'!D:D,1,0)),"--",VLOOKUP(P2265,'NEW XEQM.c'!D:G,3,0))</f>
        <v>--</v>
      </c>
      <c r="W2265" t="e">
        <f t="shared" si="308"/>
        <v>#VALUE!</v>
      </c>
    </row>
    <row r="2266" spans="9:23">
      <c r="I2266" s="61"/>
      <c r="N2266" s="22" t="s">
        <v>2134</v>
      </c>
      <c r="R2266" s="1"/>
      <c r="S2266" s="1" t="str">
        <f t="shared" si="347"/>
        <v/>
      </c>
      <c r="T2266" s="1" t="str">
        <f>IF(ISNA(VLOOKUP(P2266,'NEW XEQM.c'!D:D,1,0)),"--",VLOOKUP(P2266,'NEW XEQM.c'!D:G,3,0))</f>
        <v>--</v>
      </c>
      <c r="W2266" t="e">
        <f t="shared" si="308"/>
        <v>#VALUE!</v>
      </c>
    </row>
    <row r="2267" spans="9:23">
      <c r="I2267" s="61"/>
      <c r="N2267" s="22" t="s">
        <v>2134</v>
      </c>
      <c r="R2267" s="1"/>
      <c r="S2267" s="1" t="str">
        <f t="shared" si="347"/>
        <v/>
      </c>
      <c r="T2267" s="1" t="str">
        <f>IF(ISNA(VLOOKUP(P2267,'NEW XEQM.c'!D:D,1,0)),"--",VLOOKUP(P2267,'NEW XEQM.c'!D:G,3,0))</f>
        <v>--</v>
      </c>
      <c r="W2267" t="e">
        <f t="shared" si="308"/>
        <v>#VALUE!</v>
      </c>
    </row>
    <row r="2268" spans="9:23">
      <c r="I2268" s="61"/>
      <c r="N2268" s="22" t="s">
        <v>2134</v>
      </c>
      <c r="R2268" s="1"/>
      <c r="S2268" s="1" t="str">
        <f t="shared" si="347"/>
        <v/>
      </c>
      <c r="T2268" s="1" t="str">
        <f>IF(ISNA(VLOOKUP(P2268,'NEW XEQM.c'!D:D,1,0)),"--",VLOOKUP(P2268,'NEW XEQM.c'!D:G,3,0))</f>
        <v>--</v>
      </c>
      <c r="W2268" t="e">
        <f t="shared" si="308"/>
        <v>#VALUE!</v>
      </c>
    </row>
    <row r="2269" spans="9:23">
      <c r="I2269" s="61"/>
      <c r="N2269" s="22" t="s">
        <v>2134</v>
      </c>
      <c r="R2269" s="1"/>
      <c r="S2269" s="1" t="str">
        <f t="shared" si="347"/>
        <v/>
      </c>
      <c r="T2269" s="1" t="str">
        <f>IF(ISNA(VLOOKUP(P2269,'NEW XEQM.c'!D:D,1,0)),"--",VLOOKUP(P2269,'NEW XEQM.c'!D:G,3,0))</f>
        <v>--</v>
      </c>
      <c r="W2269" t="e">
        <f t="shared" si="308"/>
        <v>#VALUE!</v>
      </c>
    </row>
    <row r="2270" spans="9:23">
      <c r="I2270" s="61"/>
      <c r="N2270" s="22" t="s">
        <v>2134</v>
      </c>
      <c r="R2270" s="1"/>
      <c r="S2270" s="1" t="str">
        <f t="shared" si="347"/>
        <v/>
      </c>
      <c r="T2270" s="1" t="str">
        <f>IF(ISNA(VLOOKUP(P2270,'NEW XEQM.c'!D:D,1,0)),"--",VLOOKUP(P2270,'NEW XEQM.c'!D:G,3,0))</f>
        <v>--</v>
      </c>
      <c r="W2270" t="e">
        <f t="shared" ref="W2270:W2333" si="34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47"/>
        <v/>
      </c>
      <c r="T2271" s="1" t="str">
        <f>IF(ISNA(VLOOKUP(P2271,'NEW XEQM.c'!D:D,1,0)),"--",VLOOKUP(P2271,'NEW XEQM.c'!D:G,3,0))</f>
        <v>--</v>
      </c>
      <c r="W2271" t="e">
        <f t="shared" si="348"/>
        <v>#VALUE!</v>
      </c>
    </row>
    <row r="2272" spans="9:23">
      <c r="I2272" s="61"/>
      <c r="N2272" s="22" t="s">
        <v>2134</v>
      </c>
      <c r="R2272" s="1"/>
      <c r="S2272" s="1" t="str">
        <f t="shared" si="347"/>
        <v/>
      </c>
      <c r="T2272" s="1" t="str">
        <f>IF(ISNA(VLOOKUP(P2272,'NEW XEQM.c'!D:D,1,0)),"--",VLOOKUP(P2272,'NEW XEQM.c'!D:G,3,0))</f>
        <v>--</v>
      </c>
      <c r="W2272" t="e">
        <f t="shared" si="348"/>
        <v>#VALUE!</v>
      </c>
    </row>
    <row r="2273" spans="9:23">
      <c r="I2273" s="61"/>
      <c r="N2273" s="22" t="s">
        <v>2134</v>
      </c>
      <c r="R2273" s="1"/>
      <c r="S2273" s="1" t="str">
        <f t="shared" si="347"/>
        <v/>
      </c>
      <c r="T2273" s="1" t="str">
        <f>IF(ISNA(VLOOKUP(P2273,'NEW XEQM.c'!D:D,1,0)),"--",VLOOKUP(P2273,'NEW XEQM.c'!D:G,3,0))</f>
        <v>--</v>
      </c>
      <c r="W2273" t="e">
        <f t="shared" si="348"/>
        <v>#VALUE!</v>
      </c>
    </row>
    <row r="2274" spans="9:23">
      <c r="I2274" s="61"/>
      <c r="N2274" s="22" t="s">
        <v>2134</v>
      </c>
      <c r="R2274" s="1"/>
      <c r="S2274" s="1" t="str">
        <f t="shared" si="347"/>
        <v/>
      </c>
      <c r="T2274" s="1" t="str">
        <f>IF(ISNA(VLOOKUP(P2274,'NEW XEQM.c'!D:D,1,0)),"--",VLOOKUP(P2274,'NEW XEQM.c'!D:G,3,0))</f>
        <v>--</v>
      </c>
      <c r="W2274" t="e">
        <f t="shared" si="348"/>
        <v>#VALUE!</v>
      </c>
    </row>
    <row r="2275" spans="9:23">
      <c r="I2275" s="61"/>
      <c r="N2275" s="22" t="s">
        <v>2134</v>
      </c>
      <c r="R2275" s="1"/>
      <c r="S2275" s="1" t="str">
        <f t="shared" si="347"/>
        <v/>
      </c>
      <c r="T2275" s="1" t="str">
        <f>IF(ISNA(VLOOKUP(P2275,'NEW XEQM.c'!D:D,1,0)),"--",VLOOKUP(P2275,'NEW XEQM.c'!D:G,3,0))</f>
        <v>--</v>
      </c>
      <c r="W2275" t="e">
        <f t="shared" si="348"/>
        <v>#VALUE!</v>
      </c>
    </row>
    <row r="2276" spans="9:23">
      <c r="I2276" s="61"/>
      <c r="N2276" s="22" t="s">
        <v>2134</v>
      </c>
      <c r="R2276" s="1"/>
      <c r="S2276" s="1" t="str">
        <f t="shared" si="347"/>
        <v/>
      </c>
      <c r="T2276" s="1" t="str">
        <f>IF(ISNA(VLOOKUP(P2276,'NEW XEQM.c'!D:D,1,0)),"--",VLOOKUP(P2276,'NEW XEQM.c'!D:G,3,0))</f>
        <v>--</v>
      </c>
      <c r="W2276" t="e">
        <f t="shared" si="348"/>
        <v>#VALUE!</v>
      </c>
    </row>
    <row r="2277" spans="9:23">
      <c r="I2277" s="61"/>
      <c r="N2277" s="22" t="s">
        <v>2134</v>
      </c>
      <c r="R2277" s="1"/>
      <c r="S2277" s="1" t="str">
        <f t="shared" si="347"/>
        <v/>
      </c>
      <c r="T2277" s="1" t="str">
        <f>IF(ISNA(VLOOKUP(P2277,'NEW XEQM.c'!D:D,1,0)),"--",VLOOKUP(P2277,'NEW XEQM.c'!D:G,3,0))</f>
        <v>--</v>
      </c>
      <c r="W2277" t="e">
        <f t="shared" si="348"/>
        <v>#VALUE!</v>
      </c>
    </row>
    <row r="2278" spans="9:23">
      <c r="I2278" s="61"/>
      <c r="N2278" s="22" t="s">
        <v>2134</v>
      </c>
      <c r="R2278" s="1"/>
      <c r="S2278" s="1" t="str">
        <f t="shared" si="347"/>
        <v/>
      </c>
      <c r="T2278" s="1" t="str">
        <f>IF(ISNA(VLOOKUP(P2278,'NEW XEQM.c'!D:D,1,0)),"--",VLOOKUP(P2278,'NEW XEQM.c'!D:G,3,0))</f>
        <v>--</v>
      </c>
      <c r="W2278" t="e">
        <f t="shared" si="348"/>
        <v>#VALUE!</v>
      </c>
    </row>
    <row r="2279" spans="9:23">
      <c r="I2279" s="61"/>
      <c r="N2279" s="22" t="s">
        <v>2134</v>
      </c>
      <c r="R2279" s="1"/>
      <c r="S2279" s="1" t="str">
        <f t="shared" si="347"/>
        <v/>
      </c>
      <c r="T2279" s="1" t="str">
        <f>IF(ISNA(VLOOKUP(P2279,'NEW XEQM.c'!D:D,1,0)),"--",VLOOKUP(P2279,'NEW XEQM.c'!D:G,3,0))</f>
        <v>--</v>
      </c>
      <c r="W2279" t="e">
        <f t="shared" si="348"/>
        <v>#VALUE!</v>
      </c>
    </row>
    <row r="2280" spans="9:23">
      <c r="I2280" s="61"/>
      <c r="N2280" s="22" t="s">
        <v>2134</v>
      </c>
      <c r="R2280" s="1"/>
      <c r="S2280" s="1" t="str">
        <f t="shared" si="347"/>
        <v/>
      </c>
      <c r="T2280" s="1" t="str">
        <f>IF(ISNA(VLOOKUP(P2280,'NEW XEQM.c'!D:D,1,0)),"--",VLOOKUP(P2280,'NEW XEQM.c'!D:G,3,0))</f>
        <v>--</v>
      </c>
      <c r="W2280" t="e">
        <f t="shared" si="348"/>
        <v>#VALUE!</v>
      </c>
    </row>
    <row r="2281" spans="9:23">
      <c r="I2281" s="61"/>
      <c r="N2281" s="22" t="s">
        <v>2134</v>
      </c>
      <c r="R2281" s="1"/>
      <c r="S2281" s="1" t="str">
        <f t="shared" si="347"/>
        <v/>
      </c>
      <c r="T2281" s="1" t="str">
        <f>IF(ISNA(VLOOKUP(P2281,'NEW XEQM.c'!D:D,1,0)),"--",VLOOKUP(P2281,'NEW XEQM.c'!D:G,3,0))</f>
        <v>--</v>
      </c>
      <c r="W2281" t="e">
        <f t="shared" si="348"/>
        <v>#VALUE!</v>
      </c>
    </row>
    <row r="2282" spans="9:23">
      <c r="I2282" s="61"/>
      <c r="N2282" s="22" t="s">
        <v>2134</v>
      </c>
      <c r="R2282" s="1"/>
      <c r="S2282" s="1" t="str">
        <f t="shared" si="347"/>
        <v/>
      </c>
      <c r="T2282" s="1" t="str">
        <f>IF(ISNA(VLOOKUP(P2282,'NEW XEQM.c'!D:D,1,0)),"--",VLOOKUP(P2282,'NEW XEQM.c'!D:G,3,0))</f>
        <v>--</v>
      </c>
      <c r="W2282" t="e">
        <f t="shared" si="348"/>
        <v>#VALUE!</v>
      </c>
    </row>
    <row r="2283" spans="9:23">
      <c r="I2283" s="61"/>
      <c r="N2283" s="22" t="s">
        <v>2134</v>
      </c>
      <c r="R2283" s="1"/>
      <c r="S2283" s="1" t="str">
        <f t="shared" si="347"/>
        <v/>
      </c>
      <c r="T2283" s="1" t="str">
        <f>IF(ISNA(VLOOKUP(P2283,'NEW XEQM.c'!D:D,1,0)),"--",VLOOKUP(P2283,'NEW XEQM.c'!D:G,3,0))</f>
        <v>--</v>
      </c>
      <c r="W2283" t="e">
        <f t="shared" si="348"/>
        <v>#VALUE!</v>
      </c>
    </row>
    <row r="2284" spans="9:23">
      <c r="I2284" s="61"/>
      <c r="N2284" s="22" t="s">
        <v>2134</v>
      </c>
      <c r="R2284" s="1"/>
      <c r="S2284" s="1" t="str">
        <f t="shared" si="347"/>
        <v/>
      </c>
      <c r="T2284" s="1" t="str">
        <f>IF(ISNA(VLOOKUP(P2284,'NEW XEQM.c'!D:D,1,0)),"--",VLOOKUP(P2284,'NEW XEQM.c'!D:G,3,0))</f>
        <v>--</v>
      </c>
      <c r="W2284" t="e">
        <f t="shared" si="348"/>
        <v>#VALUE!</v>
      </c>
    </row>
    <row r="2285" spans="9:23">
      <c r="I2285" s="61"/>
      <c r="N2285" s="22" t="s">
        <v>2134</v>
      </c>
      <c r="R2285" s="1"/>
      <c r="S2285" s="1" t="str">
        <f t="shared" si="347"/>
        <v/>
      </c>
      <c r="T2285" s="1" t="str">
        <f>IF(ISNA(VLOOKUP(P2285,'NEW XEQM.c'!D:D,1,0)),"--",VLOOKUP(P2285,'NEW XEQM.c'!D:G,3,0))</f>
        <v>--</v>
      </c>
      <c r="W2285" t="e">
        <f t="shared" si="348"/>
        <v>#VALUE!</v>
      </c>
    </row>
    <row r="2286" spans="9:23">
      <c r="I2286" s="61"/>
      <c r="N2286" s="22" t="s">
        <v>2134</v>
      </c>
      <c r="R2286" s="1"/>
      <c r="S2286" s="1" t="str">
        <f t="shared" si="347"/>
        <v/>
      </c>
      <c r="T2286" s="1" t="str">
        <f>IF(ISNA(VLOOKUP(P2286,'NEW XEQM.c'!D:D,1,0)),"--",VLOOKUP(P2286,'NEW XEQM.c'!D:G,3,0))</f>
        <v>--</v>
      </c>
      <c r="W2286" t="e">
        <f t="shared" si="348"/>
        <v>#VALUE!</v>
      </c>
    </row>
    <row r="2287" spans="9:23">
      <c r="I2287" s="61"/>
      <c r="N2287" s="22" t="s">
        <v>2134</v>
      </c>
      <c r="R2287" s="1"/>
      <c r="S2287" s="1" t="str">
        <f t="shared" si="347"/>
        <v/>
      </c>
      <c r="T2287" s="1" t="str">
        <f>IF(ISNA(VLOOKUP(P2287,'NEW XEQM.c'!D:D,1,0)),"--",VLOOKUP(P2287,'NEW XEQM.c'!D:G,3,0))</f>
        <v>--</v>
      </c>
      <c r="W2287" t="e">
        <f t="shared" si="348"/>
        <v>#VALUE!</v>
      </c>
    </row>
    <row r="2288" spans="9:23">
      <c r="I2288" s="61"/>
      <c r="N2288" s="22" t="s">
        <v>2134</v>
      </c>
      <c r="R2288" s="1"/>
      <c r="S2288" s="1" t="str">
        <f t="shared" si="347"/>
        <v/>
      </c>
      <c r="T2288" s="1" t="str">
        <f>IF(ISNA(VLOOKUP(P2288,'NEW XEQM.c'!D:D,1,0)),"--",VLOOKUP(P2288,'NEW XEQM.c'!D:G,3,0))</f>
        <v>--</v>
      </c>
      <c r="W2288" t="e">
        <f t="shared" si="348"/>
        <v>#VALUE!</v>
      </c>
    </row>
    <row r="2289" spans="9:23">
      <c r="I2289" s="61"/>
      <c r="N2289" s="22" t="s">
        <v>2134</v>
      </c>
      <c r="R2289" s="1"/>
      <c r="S2289" s="1" t="str">
        <f t="shared" si="347"/>
        <v/>
      </c>
      <c r="T2289" s="1" t="str">
        <f>IF(ISNA(VLOOKUP(P2289,'NEW XEQM.c'!D:D,1,0)),"--",VLOOKUP(P2289,'NEW XEQM.c'!D:G,3,0))</f>
        <v>--</v>
      </c>
      <c r="W2289" t="e">
        <f t="shared" si="348"/>
        <v>#VALUE!</v>
      </c>
    </row>
    <row r="2290" spans="9:23">
      <c r="I2290" s="61"/>
      <c r="N2290" s="22" t="s">
        <v>2134</v>
      </c>
      <c r="R2290" s="1"/>
      <c r="S2290" s="1" t="str">
        <f t="shared" si="347"/>
        <v/>
      </c>
      <c r="T2290" s="1" t="str">
        <f>IF(ISNA(VLOOKUP(P2290,'NEW XEQM.c'!D:D,1,0)),"--",VLOOKUP(P2290,'NEW XEQM.c'!D:G,3,0))</f>
        <v>--</v>
      </c>
      <c r="W2290" t="e">
        <f t="shared" si="348"/>
        <v>#VALUE!</v>
      </c>
    </row>
    <row r="2291" spans="9:23">
      <c r="I2291" s="61"/>
      <c r="N2291" s="22" t="s">
        <v>2134</v>
      </c>
      <c r="R2291" s="1"/>
      <c r="S2291" s="1" t="str">
        <f t="shared" si="347"/>
        <v/>
      </c>
      <c r="T2291" s="1" t="str">
        <f>IF(ISNA(VLOOKUP(P2291,'NEW XEQM.c'!D:D,1,0)),"--",VLOOKUP(P2291,'NEW XEQM.c'!D:G,3,0))</f>
        <v>--</v>
      </c>
      <c r="W2291" t="e">
        <f t="shared" si="348"/>
        <v>#VALUE!</v>
      </c>
    </row>
    <row r="2292" spans="9:23">
      <c r="I2292" s="61"/>
      <c r="N2292" s="22" t="s">
        <v>2134</v>
      </c>
      <c r="R2292" s="1"/>
      <c r="S2292" s="1" t="str">
        <f t="shared" si="347"/>
        <v/>
      </c>
      <c r="T2292" s="1" t="str">
        <f>IF(ISNA(VLOOKUP(P2292,'NEW XEQM.c'!D:D,1,0)),"--",VLOOKUP(P2292,'NEW XEQM.c'!D:G,3,0))</f>
        <v>--</v>
      </c>
      <c r="W2292" t="e">
        <f t="shared" si="348"/>
        <v>#VALUE!</v>
      </c>
    </row>
    <row r="2293" spans="9:23">
      <c r="I2293" s="61"/>
      <c r="N2293" s="22" t="s">
        <v>2134</v>
      </c>
      <c r="R2293" s="1"/>
      <c r="S2293" s="1" t="str">
        <f t="shared" si="347"/>
        <v/>
      </c>
      <c r="T2293" s="1" t="str">
        <f>IF(ISNA(VLOOKUP(P2293,'NEW XEQM.c'!D:D,1,0)),"--",VLOOKUP(P2293,'NEW XEQM.c'!D:G,3,0))</f>
        <v>--</v>
      </c>
      <c r="W2293" t="e">
        <f t="shared" si="348"/>
        <v>#VALUE!</v>
      </c>
    </row>
    <row r="2294" spans="9:23">
      <c r="I2294" s="61"/>
      <c r="N2294" s="22" t="s">
        <v>2134</v>
      </c>
      <c r="R2294" s="1"/>
      <c r="S2294" s="1" t="str">
        <f t="shared" si="347"/>
        <v/>
      </c>
      <c r="T2294" s="1" t="str">
        <f>IF(ISNA(VLOOKUP(P2294,'NEW XEQM.c'!D:D,1,0)),"--",VLOOKUP(P2294,'NEW XEQM.c'!D:G,3,0))</f>
        <v>--</v>
      </c>
      <c r="W2294" t="e">
        <f t="shared" si="348"/>
        <v>#VALUE!</v>
      </c>
    </row>
    <row r="2295" spans="9:23">
      <c r="I2295" s="61"/>
      <c r="N2295" s="22" t="s">
        <v>2134</v>
      </c>
      <c r="R2295" s="1"/>
      <c r="S2295" s="1" t="str">
        <f t="shared" si="347"/>
        <v/>
      </c>
      <c r="T2295" s="1" t="str">
        <f>IF(ISNA(VLOOKUP(P2295,'NEW XEQM.c'!D:D,1,0)),"--",VLOOKUP(P2295,'NEW XEQM.c'!D:G,3,0))</f>
        <v>--</v>
      </c>
      <c r="W2295" t="e">
        <f t="shared" si="348"/>
        <v>#VALUE!</v>
      </c>
    </row>
    <row r="2296" spans="9:23">
      <c r="I2296" s="61"/>
      <c r="N2296" s="22" t="s">
        <v>2134</v>
      </c>
      <c r="R2296" s="1"/>
      <c r="S2296" s="1" t="str">
        <f t="shared" si="347"/>
        <v/>
      </c>
      <c r="T2296" s="1" t="str">
        <f>IF(ISNA(VLOOKUP(P2296,'NEW XEQM.c'!D:D,1,0)),"--",VLOOKUP(P2296,'NEW XEQM.c'!D:G,3,0))</f>
        <v>--</v>
      </c>
      <c r="W2296" t="e">
        <f t="shared" si="348"/>
        <v>#VALUE!</v>
      </c>
    </row>
    <row r="2297" spans="9:23">
      <c r="I2297" s="61"/>
      <c r="N2297" s="22" t="s">
        <v>2134</v>
      </c>
      <c r="R2297" s="1"/>
      <c r="S2297" s="1" t="str">
        <f t="shared" si="347"/>
        <v/>
      </c>
      <c r="T2297" s="1" t="str">
        <f>IF(ISNA(VLOOKUP(P2297,'NEW XEQM.c'!D:D,1,0)),"--",VLOOKUP(P2297,'NEW XEQM.c'!D:G,3,0))</f>
        <v>--</v>
      </c>
      <c r="W2297" t="e">
        <f t="shared" si="348"/>
        <v>#VALUE!</v>
      </c>
    </row>
    <row r="2298" spans="9:23">
      <c r="I2298" s="61"/>
      <c r="N2298" s="22" t="s">
        <v>2134</v>
      </c>
      <c r="R2298" s="1"/>
      <c r="S2298" s="1" t="str">
        <f t="shared" si="347"/>
        <v/>
      </c>
      <c r="T2298" s="1" t="str">
        <f>IF(ISNA(VLOOKUP(P2298,'NEW XEQM.c'!D:D,1,0)),"--",VLOOKUP(P2298,'NEW XEQM.c'!D:G,3,0))</f>
        <v>--</v>
      </c>
      <c r="W2298" t="e">
        <f t="shared" si="348"/>
        <v>#VALUE!</v>
      </c>
    </row>
    <row r="2299" spans="9:23">
      <c r="I2299" s="61"/>
      <c r="N2299" s="22" t="s">
        <v>2134</v>
      </c>
      <c r="R2299" s="1"/>
      <c r="S2299" s="1" t="str">
        <f t="shared" si="347"/>
        <v/>
      </c>
      <c r="T2299" s="1" t="str">
        <f>IF(ISNA(VLOOKUP(P2299,'NEW XEQM.c'!D:D,1,0)),"--",VLOOKUP(P2299,'NEW XEQM.c'!D:G,3,0))</f>
        <v>--</v>
      </c>
      <c r="W2299" t="e">
        <f t="shared" si="348"/>
        <v>#VALUE!</v>
      </c>
    </row>
    <row r="2300" spans="9:23">
      <c r="I2300" s="61"/>
      <c r="N2300" s="22" t="s">
        <v>2134</v>
      </c>
      <c r="R2300" s="1"/>
      <c r="S2300" s="1" t="str">
        <f t="shared" si="347"/>
        <v/>
      </c>
      <c r="T2300" s="1" t="str">
        <f>IF(ISNA(VLOOKUP(P2300,'NEW XEQM.c'!D:D,1,0)),"--",VLOOKUP(P2300,'NEW XEQM.c'!D:G,3,0))</f>
        <v>--</v>
      </c>
      <c r="W2300" t="e">
        <f t="shared" si="348"/>
        <v>#VALUE!</v>
      </c>
    </row>
    <row r="2301" spans="9:23">
      <c r="I2301" s="61"/>
      <c r="N2301" s="22" t="s">
        <v>2134</v>
      </c>
      <c r="R2301" s="1"/>
      <c r="S2301" s="1" t="str">
        <f t="shared" si="347"/>
        <v/>
      </c>
      <c r="T2301" s="1" t="str">
        <f>IF(ISNA(VLOOKUP(P2301,'NEW XEQM.c'!D:D,1,0)),"--",VLOOKUP(P2301,'NEW XEQM.c'!D:G,3,0))</f>
        <v>--</v>
      </c>
      <c r="W2301" t="e">
        <f t="shared" si="348"/>
        <v>#VALUE!</v>
      </c>
    </row>
    <row r="2302" spans="9:23">
      <c r="I2302" s="61"/>
      <c r="N2302" s="22" t="s">
        <v>2134</v>
      </c>
      <c r="R2302" s="1"/>
      <c r="S2302" s="1" t="str">
        <f t="shared" si="347"/>
        <v/>
      </c>
      <c r="T2302" s="1" t="str">
        <f>IF(ISNA(VLOOKUP(P2302,'NEW XEQM.c'!D:D,1,0)),"--",VLOOKUP(P2302,'NEW XEQM.c'!D:G,3,0))</f>
        <v>--</v>
      </c>
      <c r="W2302" t="e">
        <f t="shared" si="348"/>
        <v>#VALUE!</v>
      </c>
    </row>
    <row r="2303" spans="9:23">
      <c r="I2303" s="61"/>
      <c r="N2303" s="22" t="s">
        <v>2134</v>
      </c>
      <c r="R2303" s="1"/>
      <c r="S2303" s="1" t="str">
        <f t="shared" si="347"/>
        <v/>
      </c>
      <c r="T2303" s="1" t="str">
        <f>IF(ISNA(VLOOKUP(P2303,'NEW XEQM.c'!D:D,1,0)),"--",VLOOKUP(P2303,'NEW XEQM.c'!D:G,3,0))</f>
        <v>--</v>
      </c>
      <c r="W2303" t="e">
        <f t="shared" si="348"/>
        <v>#VALUE!</v>
      </c>
    </row>
    <row r="2304" spans="9:23">
      <c r="I2304" s="61"/>
      <c r="N2304" s="22" t="s">
        <v>2134</v>
      </c>
      <c r="R2304" s="1"/>
      <c r="S2304" s="1" t="str">
        <f t="shared" si="347"/>
        <v/>
      </c>
      <c r="T2304" s="1" t="str">
        <f>IF(ISNA(VLOOKUP(P2304,'NEW XEQM.c'!D:D,1,0)),"--",VLOOKUP(P2304,'NEW XEQM.c'!D:G,3,0))</f>
        <v>--</v>
      </c>
      <c r="W2304" t="e">
        <f t="shared" si="348"/>
        <v>#VALUE!</v>
      </c>
    </row>
    <row r="2305" spans="9:23">
      <c r="I2305" s="61"/>
      <c r="N2305" s="22" t="s">
        <v>2134</v>
      </c>
      <c r="R2305" s="1"/>
      <c r="S2305" s="1" t="str">
        <f t="shared" si="347"/>
        <v/>
      </c>
      <c r="T2305" s="1" t="str">
        <f>IF(ISNA(VLOOKUP(P2305,'NEW XEQM.c'!D:D,1,0)),"--",VLOOKUP(P2305,'NEW XEQM.c'!D:G,3,0))</f>
        <v>--</v>
      </c>
      <c r="W2305" t="e">
        <f t="shared" si="348"/>
        <v>#VALUE!</v>
      </c>
    </row>
    <row r="2306" spans="9:23">
      <c r="I2306" s="61"/>
      <c r="N2306" s="22" t="s">
        <v>2134</v>
      </c>
      <c r="R2306" s="1"/>
      <c r="S2306" s="1" t="str">
        <f t="shared" si="347"/>
        <v/>
      </c>
      <c r="T2306" s="1" t="str">
        <f>IF(ISNA(VLOOKUP(P2306,'NEW XEQM.c'!D:D,1,0)),"--",VLOOKUP(P2306,'NEW XEQM.c'!D:G,3,0))</f>
        <v>--</v>
      </c>
      <c r="W2306" t="e">
        <f t="shared" si="348"/>
        <v>#VALUE!</v>
      </c>
    </row>
    <row r="2307" spans="9:23">
      <c r="I2307" s="61"/>
      <c r="N2307" s="22" t="s">
        <v>2134</v>
      </c>
      <c r="R2307" s="1"/>
      <c r="S2307" s="1" t="str">
        <f t="shared" si="347"/>
        <v/>
      </c>
      <c r="T2307" s="1" t="str">
        <f>IF(ISNA(VLOOKUP(P2307,'NEW XEQM.c'!D:D,1,0)),"--",VLOOKUP(P2307,'NEW XEQM.c'!D:G,3,0))</f>
        <v>--</v>
      </c>
      <c r="W2307" t="e">
        <f t="shared" si="348"/>
        <v>#VALUE!</v>
      </c>
    </row>
    <row r="2308" spans="9:23">
      <c r="I2308" s="61"/>
      <c r="N2308" s="22" t="s">
        <v>2134</v>
      </c>
      <c r="R2308" s="1"/>
      <c r="S2308" s="1" t="str">
        <f t="shared" si="347"/>
        <v/>
      </c>
      <c r="T2308" s="1" t="str">
        <f>IF(ISNA(VLOOKUP(P2308,'NEW XEQM.c'!D:D,1,0)),"--",VLOOKUP(P2308,'NEW XEQM.c'!D:G,3,0))</f>
        <v>--</v>
      </c>
      <c r="W2308" t="e">
        <f t="shared" si="348"/>
        <v>#VALUE!</v>
      </c>
    </row>
    <row r="2309" spans="9:23">
      <c r="I2309" s="61"/>
      <c r="N2309" s="22" t="s">
        <v>2134</v>
      </c>
      <c r="R2309" s="1"/>
      <c r="S2309" s="1" t="str">
        <f t="shared" si="347"/>
        <v/>
      </c>
      <c r="T2309" s="1" t="str">
        <f>IF(ISNA(VLOOKUP(P2309,'NEW XEQM.c'!D:D,1,0)),"--",VLOOKUP(P2309,'NEW XEQM.c'!D:G,3,0))</f>
        <v>--</v>
      </c>
      <c r="W2309" t="e">
        <f t="shared" si="348"/>
        <v>#VALUE!</v>
      </c>
    </row>
    <row r="2310" spans="9:23">
      <c r="I2310" s="61"/>
      <c r="N2310" s="22" t="s">
        <v>2134</v>
      </c>
      <c r="R2310" s="1"/>
      <c r="S2310" s="1" t="str">
        <f t="shared" si="347"/>
        <v/>
      </c>
      <c r="T2310" s="1" t="str">
        <f>IF(ISNA(VLOOKUP(P2310,'NEW XEQM.c'!D:D,1,0)),"--",VLOOKUP(P2310,'NEW XEQM.c'!D:G,3,0))</f>
        <v>--</v>
      </c>
      <c r="W2310" t="e">
        <f t="shared" si="348"/>
        <v>#VALUE!</v>
      </c>
    </row>
    <row r="2311" spans="9:23">
      <c r="I2311" s="61"/>
      <c r="N2311" s="22" t="s">
        <v>2134</v>
      </c>
      <c r="R2311" s="1"/>
      <c r="S2311" s="1" t="str">
        <f t="shared" ref="S2311:S2374" si="34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48"/>
        <v>#VALUE!</v>
      </c>
    </row>
    <row r="2312" spans="9:23">
      <c r="I2312" s="61"/>
      <c r="N2312" s="22" t="s">
        <v>2134</v>
      </c>
      <c r="R2312" s="1"/>
      <c r="S2312" s="1" t="str">
        <f t="shared" si="349"/>
        <v/>
      </c>
      <c r="T2312" s="1" t="str">
        <f>IF(ISNA(VLOOKUP(P2312,'NEW XEQM.c'!D:D,1,0)),"--",VLOOKUP(P2312,'NEW XEQM.c'!D:G,3,0))</f>
        <v>--</v>
      </c>
      <c r="W2312" t="e">
        <f t="shared" si="348"/>
        <v>#VALUE!</v>
      </c>
    </row>
    <row r="2313" spans="9:23">
      <c r="I2313" s="61"/>
      <c r="N2313" s="22" t="s">
        <v>2134</v>
      </c>
      <c r="R2313" s="1"/>
      <c r="S2313" s="1" t="str">
        <f t="shared" si="349"/>
        <v/>
      </c>
      <c r="T2313" s="1" t="str">
        <f>IF(ISNA(VLOOKUP(P2313,'NEW XEQM.c'!D:D,1,0)),"--",VLOOKUP(P2313,'NEW XEQM.c'!D:G,3,0))</f>
        <v>--</v>
      </c>
      <c r="W2313" t="e">
        <f t="shared" si="348"/>
        <v>#VALUE!</v>
      </c>
    </row>
    <row r="2314" spans="9:23">
      <c r="I2314" s="61"/>
      <c r="N2314" s="22" t="s">
        <v>2134</v>
      </c>
      <c r="R2314" s="1"/>
      <c r="S2314" s="1" t="str">
        <f t="shared" si="349"/>
        <v/>
      </c>
      <c r="T2314" s="1" t="str">
        <f>IF(ISNA(VLOOKUP(P2314,'NEW XEQM.c'!D:D,1,0)),"--",VLOOKUP(P2314,'NEW XEQM.c'!D:G,3,0))</f>
        <v>--</v>
      </c>
      <c r="W2314" t="e">
        <f t="shared" si="348"/>
        <v>#VALUE!</v>
      </c>
    </row>
    <row r="2315" spans="9:23">
      <c r="I2315" s="61"/>
      <c r="N2315" s="22" t="s">
        <v>2134</v>
      </c>
      <c r="R2315" s="1"/>
      <c r="S2315" s="1" t="str">
        <f t="shared" si="349"/>
        <v/>
      </c>
      <c r="T2315" s="1" t="str">
        <f>IF(ISNA(VLOOKUP(P2315,'NEW XEQM.c'!D:D,1,0)),"--",VLOOKUP(P2315,'NEW XEQM.c'!D:G,3,0))</f>
        <v>--</v>
      </c>
      <c r="W2315" t="e">
        <f t="shared" si="348"/>
        <v>#VALUE!</v>
      </c>
    </row>
    <row r="2316" spans="9:23">
      <c r="I2316" s="61"/>
      <c r="N2316" s="22" t="s">
        <v>2134</v>
      </c>
      <c r="R2316" s="1"/>
      <c r="S2316" s="1" t="str">
        <f t="shared" si="349"/>
        <v/>
      </c>
      <c r="T2316" s="1" t="str">
        <f>IF(ISNA(VLOOKUP(P2316,'NEW XEQM.c'!D:D,1,0)),"--",VLOOKUP(P2316,'NEW XEQM.c'!D:G,3,0))</f>
        <v>--</v>
      </c>
      <c r="W2316" t="e">
        <f t="shared" si="348"/>
        <v>#VALUE!</v>
      </c>
    </row>
    <row r="2317" spans="9:23">
      <c r="I2317" s="61"/>
      <c r="N2317" s="22" t="s">
        <v>2134</v>
      </c>
      <c r="R2317" s="1"/>
      <c r="S2317" s="1" t="str">
        <f t="shared" si="349"/>
        <v/>
      </c>
      <c r="T2317" s="1" t="str">
        <f>IF(ISNA(VLOOKUP(P2317,'NEW XEQM.c'!D:D,1,0)),"--",VLOOKUP(P2317,'NEW XEQM.c'!D:G,3,0))</f>
        <v>--</v>
      </c>
      <c r="W2317" t="e">
        <f t="shared" si="348"/>
        <v>#VALUE!</v>
      </c>
    </row>
    <row r="2318" spans="9:23">
      <c r="I2318" s="61"/>
      <c r="N2318" s="22" t="s">
        <v>2134</v>
      </c>
      <c r="R2318" s="1"/>
      <c r="S2318" s="1" t="str">
        <f t="shared" si="349"/>
        <v/>
      </c>
      <c r="T2318" s="1" t="str">
        <f>IF(ISNA(VLOOKUP(P2318,'NEW XEQM.c'!D:D,1,0)),"--",VLOOKUP(P2318,'NEW XEQM.c'!D:G,3,0))</f>
        <v>--</v>
      </c>
      <c r="W2318" t="e">
        <f t="shared" si="348"/>
        <v>#VALUE!</v>
      </c>
    </row>
    <row r="2319" spans="9:23">
      <c r="I2319" s="61"/>
      <c r="N2319" s="22" t="s">
        <v>2134</v>
      </c>
      <c r="R2319" s="1"/>
      <c r="S2319" s="1" t="str">
        <f t="shared" si="349"/>
        <v/>
      </c>
      <c r="T2319" s="1" t="str">
        <f>IF(ISNA(VLOOKUP(P2319,'NEW XEQM.c'!D:D,1,0)),"--",VLOOKUP(P2319,'NEW XEQM.c'!D:G,3,0))</f>
        <v>--</v>
      </c>
      <c r="W2319" t="e">
        <f t="shared" si="348"/>
        <v>#VALUE!</v>
      </c>
    </row>
    <row r="2320" spans="9:23">
      <c r="I2320" s="61"/>
      <c r="N2320" s="22" t="s">
        <v>2134</v>
      </c>
      <c r="R2320" s="1"/>
      <c r="S2320" s="1" t="str">
        <f t="shared" si="349"/>
        <v/>
      </c>
      <c r="T2320" s="1" t="str">
        <f>IF(ISNA(VLOOKUP(P2320,'NEW XEQM.c'!D:D,1,0)),"--",VLOOKUP(P2320,'NEW XEQM.c'!D:G,3,0))</f>
        <v>--</v>
      </c>
      <c r="W2320" t="e">
        <f t="shared" si="348"/>
        <v>#VALUE!</v>
      </c>
    </row>
    <row r="2321" spans="9:23">
      <c r="I2321" s="61"/>
      <c r="N2321" s="22" t="s">
        <v>2134</v>
      </c>
      <c r="R2321" s="1"/>
      <c r="S2321" s="1" t="str">
        <f t="shared" si="349"/>
        <v/>
      </c>
      <c r="T2321" s="1" t="str">
        <f>IF(ISNA(VLOOKUP(P2321,'NEW XEQM.c'!D:D,1,0)),"--",VLOOKUP(P2321,'NEW XEQM.c'!D:G,3,0))</f>
        <v>--</v>
      </c>
      <c r="W2321" t="e">
        <f t="shared" si="348"/>
        <v>#VALUE!</v>
      </c>
    </row>
    <row r="2322" spans="9:23">
      <c r="I2322" s="61"/>
      <c r="N2322" s="22" t="s">
        <v>2134</v>
      </c>
      <c r="R2322" s="1"/>
      <c r="S2322" s="1" t="str">
        <f t="shared" si="349"/>
        <v/>
      </c>
      <c r="T2322" s="1" t="str">
        <f>IF(ISNA(VLOOKUP(P2322,'NEW XEQM.c'!D:D,1,0)),"--",VLOOKUP(P2322,'NEW XEQM.c'!D:G,3,0))</f>
        <v>--</v>
      </c>
      <c r="W2322" t="e">
        <f t="shared" si="348"/>
        <v>#VALUE!</v>
      </c>
    </row>
    <row r="2323" spans="9:23">
      <c r="I2323" s="61"/>
      <c r="N2323" s="22" t="s">
        <v>2134</v>
      </c>
      <c r="R2323" s="1"/>
      <c r="S2323" s="1" t="str">
        <f t="shared" si="349"/>
        <v/>
      </c>
      <c r="T2323" s="1" t="str">
        <f>IF(ISNA(VLOOKUP(P2323,'NEW XEQM.c'!D:D,1,0)),"--",VLOOKUP(P2323,'NEW XEQM.c'!D:G,3,0))</f>
        <v>--</v>
      </c>
      <c r="W2323" t="e">
        <f t="shared" si="348"/>
        <v>#VALUE!</v>
      </c>
    </row>
    <row r="2324" spans="9:23">
      <c r="I2324" s="61"/>
      <c r="N2324" s="22" t="s">
        <v>2134</v>
      </c>
      <c r="R2324" s="1"/>
      <c r="S2324" s="1" t="str">
        <f t="shared" si="349"/>
        <v/>
      </c>
      <c r="T2324" s="1" t="str">
        <f>IF(ISNA(VLOOKUP(P2324,'NEW XEQM.c'!D:D,1,0)),"--",VLOOKUP(P2324,'NEW XEQM.c'!D:G,3,0))</f>
        <v>--</v>
      </c>
      <c r="W2324" t="e">
        <f t="shared" si="348"/>
        <v>#VALUE!</v>
      </c>
    </row>
    <row r="2325" spans="9:23">
      <c r="I2325" s="61"/>
      <c r="N2325" s="22" t="s">
        <v>2134</v>
      </c>
      <c r="R2325" s="1"/>
      <c r="S2325" s="1" t="str">
        <f t="shared" si="349"/>
        <v/>
      </c>
      <c r="T2325" s="1" t="str">
        <f>IF(ISNA(VLOOKUP(P2325,'NEW XEQM.c'!D:D,1,0)),"--",VLOOKUP(P2325,'NEW XEQM.c'!D:G,3,0))</f>
        <v>--</v>
      </c>
      <c r="W2325" t="e">
        <f t="shared" si="348"/>
        <v>#VALUE!</v>
      </c>
    </row>
    <row r="2326" spans="9:23">
      <c r="I2326" s="61"/>
      <c r="N2326" s="22" t="s">
        <v>2134</v>
      </c>
      <c r="R2326" s="1"/>
      <c r="S2326" s="1" t="str">
        <f t="shared" si="349"/>
        <v/>
      </c>
      <c r="T2326" s="1" t="str">
        <f>IF(ISNA(VLOOKUP(P2326,'NEW XEQM.c'!D:D,1,0)),"--",VLOOKUP(P2326,'NEW XEQM.c'!D:G,3,0))</f>
        <v>--</v>
      </c>
      <c r="W2326" t="e">
        <f t="shared" si="348"/>
        <v>#VALUE!</v>
      </c>
    </row>
    <row r="2327" spans="9:23">
      <c r="I2327" s="61"/>
      <c r="N2327" s="22" t="s">
        <v>2134</v>
      </c>
      <c r="R2327" s="1"/>
      <c r="S2327" s="1" t="str">
        <f t="shared" si="349"/>
        <v/>
      </c>
      <c r="T2327" s="1" t="str">
        <f>IF(ISNA(VLOOKUP(P2327,'NEW XEQM.c'!D:D,1,0)),"--",VLOOKUP(P2327,'NEW XEQM.c'!D:G,3,0))</f>
        <v>--</v>
      </c>
      <c r="W2327" t="e">
        <f t="shared" si="348"/>
        <v>#VALUE!</v>
      </c>
    </row>
    <row r="2328" spans="9:23">
      <c r="I2328" s="61"/>
      <c r="N2328" s="22" t="s">
        <v>2134</v>
      </c>
      <c r="R2328" s="1"/>
      <c r="S2328" s="1" t="str">
        <f t="shared" si="349"/>
        <v/>
      </c>
      <c r="T2328" s="1" t="str">
        <f>IF(ISNA(VLOOKUP(P2328,'NEW XEQM.c'!D:D,1,0)),"--",VLOOKUP(P2328,'NEW XEQM.c'!D:G,3,0))</f>
        <v>--</v>
      </c>
      <c r="W2328" t="e">
        <f t="shared" si="348"/>
        <v>#VALUE!</v>
      </c>
    </row>
    <row r="2329" spans="9:23">
      <c r="I2329" s="61"/>
      <c r="N2329" s="22" t="s">
        <v>2134</v>
      </c>
      <c r="R2329" s="1"/>
      <c r="S2329" s="1" t="str">
        <f t="shared" si="349"/>
        <v/>
      </c>
      <c r="T2329" s="1" t="str">
        <f>IF(ISNA(VLOOKUP(P2329,'NEW XEQM.c'!D:D,1,0)),"--",VLOOKUP(P2329,'NEW XEQM.c'!D:G,3,0))</f>
        <v>--</v>
      </c>
      <c r="W2329" t="e">
        <f t="shared" si="348"/>
        <v>#VALUE!</v>
      </c>
    </row>
    <row r="2330" spans="9:23">
      <c r="I2330" s="61"/>
      <c r="N2330" s="22" t="s">
        <v>2134</v>
      </c>
      <c r="R2330" s="1"/>
      <c r="S2330" s="1" t="str">
        <f t="shared" si="349"/>
        <v/>
      </c>
      <c r="T2330" s="1" t="str">
        <f>IF(ISNA(VLOOKUP(P2330,'NEW XEQM.c'!D:D,1,0)),"--",VLOOKUP(P2330,'NEW XEQM.c'!D:G,3,0))</f>
        <v>--</v>
      </c>
      <c r="W2330" t="e">
        <f t="shared" si="348"/>
        <v>#VALUE!</v>
      </c>
    </row>
    <row r="2331" spans="9:23">
      <c r="I2331" s="61"/>
      <c r="N2331" s="22" t="s">
        <v>2134</v>
      </c>
      <c r="R2331" s="1"/>
      <c r="S2331" s="1" t="str">
        <f t="shared" si="349"/>
        <v/>
      </c>
      <c r="T2331" s="1" t="str">
        <f>IF(ISNA(VLOOKUP(P2331,'NEW XEQM.c'!D:D,1,0)),"--",VLOOKUP(P2331,'NEW XEQM.c'!D:G,3,0))</f>
        <v>--</v>
      </c>
      <c r="W2331" t="e">
        <f t="shared" si="348"/>
        <v>#VALUE!</v>
      </c>
    </row>
    <row r="2332" spans="9:23">
      <c r="I2332" s="61"/>
      <c r="N2332" s="22" t="s">
        <v>2134</v>
      </c>
      <c r="R2332" s="1"/>
      <c r="S2332" s="1" t="str">
        <f t="shared" si="349"/>
        <v/>
      </c>
      <c r="T2332" s="1" t="str">
        <f>IF(ISNA(VLOOKUP(P2332,'NEW XEQM.c'!D:D,1,0)),"--",VLOOKUP(P2332,'NEW XEQM.c'!D:G,3,0))</f>
        <v>--</v>
      </c>
      <c r="W2332" t="e">
        <f t="shared" si="348"/>
        <v>#VALUE!</v>
      </c>
    </row>
    <row r="2333" spans="9:23">
      <c r="I2333" s="61"/>
      <c r="N2333" s="22" t="s">
        <v>2134</v>
      </c>
      <c r="R2333" s="1"/>
      <c r="S2333" s="1" t="str">
        <f t="shared" si="349"/>
        <v/>
      </c>
      <c r="T2333" s="1" t="str">
        <f>IF(ISNA(VLOOKUP(P2333,'NEW XEQM.c'!D:D,1,0)),"--",VLOOKUP(P2333,'NEW XEQM.c'!D:G,3,0))</f>
        <v>--</v>
      </c>
      <c r="W2333" t="e">
        <f t="shared" si="348"/>
        <v>#VALUE!</v>
      </c>
    </row>
    <row r="2334" spans="9:23">
      <c r="I2334" s="61"/>
      <c r="N2334" s="22" t="s">
        <v>2134</v>
      </c>
      <c r="R2334" s="1"/>
      <c r="S2334" s="1" t="str">
        <f t="shared" si="349"/>
        <v/>
      </c>
      <c r="T2334" s="1" t="str">
        <f>IF(ISNA(VLOOKUP(P2334,'NEW XEQM.c'!D:D,1,0)),"--",VLOOKUP(P2334,'NEW XEQM.c'!D:G,3,0))</f>
        <v>--</v>
      </c>
      <c r="W2334" t="e">
        <f t="shared" ref="W2334:W2397" si="35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49"/>
        <v/>
      </c>
      <c r="T2335" s="1" t="str">
        <f>IF(ISNA(VLOOKUP(P2335,'NEW XEQM.c'!D:D,1,0)),"--",VLOOKUP(P2335,'NEW XEQM.c'!D:G,3,0))</f>
        <v>--</v>
      </c>
      <c r="W2335" t="e">
        <f t="shared" si="350"/>
        <v>#VALUE!</v>
      </c>
    </row>
    <row r="2336" spans="9:23">
      <c r="I2336" s="61"/>
      <c r="N2336" s="22" t="s">
        <v>2134</v>
      </c>
      <c r="R2336" s="1"/>
      <c r="S2336" s="1" t="str">
        <f t="shared" si="349"/>
        <v/>
      </c>
      <c r="T2336" s="1" t="str">
        <f>IF(ISNA(VLOOKUP(P2336,'NEW XEQM.c'!D:D,1,0)),"--",VLOOKUP(P2336,'NEW XEQM.c'!D:G,3,0))</f>
        <v>--</v>
      </c>
      <c r="W2336" t="e">
        <f t="shared" si="350"/>
        <v>#VALUE!</v>
      </c>
    </row>
    <row r="2337" spans="9:23">
      <c r="I2337" s="61"/>
      <c r="N2337" s="22" t="s">
        <v>2134</v>
      </c>
      <c r="R2337" s="1"/>
      <c r="S2337" s="1" t="str">
        <f t="shared" si="349"/>
        <v/>
      </c>
      <c r="T2337" s="1" t="str">
        <f>IF(ISNA(VLOOKUP(P2337,'NEW XEQM.c'!D:D,1,0)),"--",VLOOKUP(P2337,'NEW XEQM.c'!D:G,3,0))</f>
        <v>--</v>
      </c>
      <c r="W2337" t="e">
        <f t="shared" si="350"/>
        <v>#VALUE!</v>
      </c>
    </row>
    <row r="2338" spans="9:23">
      <c r="I2338" s="61"/>
      <c r="N2338" s="22" t="s">
        <v>2134</v>
      </c>
      <c r="R2338" s="1"/>
      <c r="S2338" s="1" t="str">
        <f t="shared" si="349"/>
        <v/>
      </c>
      <c r="T2338" s="1" t="str">
        <f>IF(ISNA(VLOOKUP(P2338,'NEW XEQM.c'!D:D,1,0)),"--",VLOOKUP(P2338,'NEW XEQM.c'!D:G,3,0))</f>
        <v>--</v>
      </c>
      <c r="W2338" t="e">
        <f t="shared" si="350"/>
        <v>#VALUE!</v>
      </c>
    </row>
    <row r="2339" spans="9:23">
      <c r="I2339" s="61"/>
      <c r="N2339" s="22" t="s">
        <v>2134</v>
      </c>
      <c r="R2339" s="1"/>
      <c r="S2339" s="1" t="str">
        <f t="shared" si="349"/>
        <v/>
      </c>
      <c r="T2339" s="1" t="str">
        <f>IF(ISNA(VLOOKUP(P2339,'NEW XEQM.c'!D:D,1,0)),"--",VLOOKUP(P2339,'NEW XEQM.c'!D:G,3,0))</f>
        <v>--</v>
      </c>
      <c r="W2339" t="e">
        <f t="shared" si="350"/>
        <v>#VALUE!</v>
      </c>
    </row>
    <row r="2340" spans="9:23">
      <c r="I2340" s="61"/>
      <c r="N2340" s="22" t="s">
        <v>2134</v>
      </c>
      <c r="R2340" s="1"/>
      <c r="S2340" s="1" t="str">
        <f t="shared" si="349"/>
        <v/>
      </c>
      <c r="T2340" s="1" t="str">
        <f>IF(ISNA(VLOOKUP(P2340,'NEW XEQM.c'!D:D,1,0)),"--",VLOOKUP(P2340,'NEW XEQM.c'!D:G,3,0))</f>
        <v>--</v>
      </c>
      <c r="W2340" t="e">
        <f t="shared" si="350"/>
        <v>#VALUE!</v>
      </c>
    </row>
    <row r="2341" spans="9:23">
      <c r="I2341" s="61"/>
      <c r="N2341" s="22" t="s">
        <v>2134</v>
      </c>
      <c r="R2341" s="1"/>
      <c r="S2341" s="1" t="str">
        <f t="shared" si="349"/>
        <v/>
      </c>
      <c r="T2341" s="1" t="str">
        <f>IF(ISNA(VLOOKUP(P2341,'NEW XEQM.c'!D:D,1,0)),"--",VLOOKUP(P2341,'NEW XEQM.c'!D:G,3,0))</f>
        <v>--</v>
      </c>
      <c r="W2341" t="e">
        <f t="shared" si="350"/>
        <v>#VALUE!</v>
      </c>
    </row>
    <row r="2342" spans="9:23">
      <c r="I2342" s="61"/>
      <c r="N2342" s="22" t="s">
        <v>2134</v>
      </c>
      <c r="R2342" s="1"/>
      <c r="S2342" s="1" t="str">
        <f t="shared" si="349"/>
        <v/>
      </c>
      <c r="T2342" s="1" t="str">
        <f>IF(ISNA(VLOOKUP(P2342,'NEW XEQM.c'!D:D,1,0)),"--",VLOOKUP(P2342,'NEW XEQM.c'!D:G,3,0))</f>
        <v>--</v>
      </c>
      <c r="W2342" t="e">
        <f t="shared" si="350"/>
        <v>#VALUE!</v>
      </c>
    </row>
    <row r="2343" spans="9:23">
      <c r="I2343" s="61"/>
      <c r="N2343" s="22" t="s">
        <v>2134</v>
      </c>
      <c r="R2343" s="1"/>
      <c r="S2343" s="1" t="str">
        <f t="shared" si="349"/>
        <v/>
      </c>
      <c r="T2343" s="1" t="str">
        <f>IF(ISNA(VLOOKUP(P2343,'NEW XEQM.c'!D:D,1,0)),"--",VLOOKUP(P2343,'NEW XEQM.c'!D:G,3,0))</f>
        <v>--</v>
      </c>
      <c r="W2343" t="e">
        <f t="shared" si="350"/>
        <v>#VALUE!</v>
      </c>
    </row>
    <row r="2344" spans="9:23">
      <c r="I2344" s="61"/>
      <c r="N2344" s="22" t="s">
        <v>2134</v>
      </c>
      <c r="R2344" s="1"/>
      <c r="S2344" s="1" t="str">
        <f t="shared" si="349"/>
        <v/>
      </c>
      <c r="T2344" s="1" t="str">
        <f>IF(ISNA(VLOOKUP(P2344,'NEW XEQM.c'!D:D,1,0)),"--",VLOOKUP(P2344,'NEW XEQM.c'!D:G,3,0))</f>
        <v>--</v>
      </c>
      <c r="W2344" t="e">
        <f t="shared" si="350"/>
        <v>#VALUE!</v>
      </c>
    </row>
    <row r="2345" spans="9:23">
      <c r="I2345" s="61"/>
      <c r="N2345" s="22" t="s">
        <v>2134</v>
      </c>
      <c r="R2345" s="1"/>
      <c r="S2345" s="1" t="str">
        <f t="shared" si="349"/>
        <v/>
      </c>
      <c r="T2345" s="1" t="str">
        <f>IF(ISNA(VLOOKUP(P2345,'NEW XEQM.c'!D:D,1,0)),"--",VLOOKUP(P2345,'NEW XEQM.c'!D:G,3,0))</f>
        <v>--</v>
      </c>
      <c r="W2345" t="e">
        <f t="shared" si="350"/>
        <v>#VALUE!</v>
      </c>
    </row>
    <row r="2346" spans="9:23">
      <c r="I2346" s="61"/>
      <c r="N2346" s="22" t="s">
        <v>2134</v>
      </c>
      <c r="R2346" s="1"/>
      <c r="S2346" s="1" t="str">
        <f t="shared" si="349"/>
        <v/>
      </c>
      <c r="T2346" s="1" t="str">
        <f>IF(ISNA(VLOOKUP(P2346,'NEW XEQM.c'!D:D,1,0)),"--",VLOOKUP(P2346,'NEW XEQM.c'!D:G,3,0))</f>
        <v>--</v>
      </c>
      <c r="W2346" t="e">
        <f t="shared" si="350"/>
        <v>#VALUE!</v>
      </c>
    </row>
    <row r="2347" spans="9:23">
      <c r="I2347" s="61"/>
      <c r="N2347" s="22" t="s">
        <v>2134</v>
      </c>
      <c r="R2347" s="1"/>
      <c r="S2347" s="1" t="str">
        <f t="shared" si="349"/>
        <v/>
      </c>
      <c r="T2347" s="1" t="str">
        <f>IF(ISNA(VLOOKUP(P2347,'NEW XEQM.c'!D:D,1,0)),"--",VLOOKUP(P2347,'NEW XEQM.c'!D:G,3,0))</f>
        <v>--</v>
      </c>
      <c r="W2347" t="e">
        <f t="shared" si="350"/>
        <v>#VALUE!</v>
      </c>
    </row>
    <row r="2348" spans="9:23">
      <c r="I2348" s="61"/>
      <c r="N2348" s="22" t="s">
        <v>2134</v>
      </c>
      <c r="R2348" s="1"/>
      <c r="S2348" s="1" t="str">
        <f t="shared" si="349"/>
        <v/>
      </c>
      <c r="T2348" s="1" t="str">
        <f>IF(ISNA(VLOOKUP(P2348,'NEW XEQM.c'!D:D,1,0)),"--",VLOOKUP(P2348,'NEW XEQM.c'!D:G,3,0))</f>
        <v>--</v>
      </c>
      <c r="W2348" t="e">
        <f t="shared" si="350"/>
        <v>#VALUE!</v>
      </c>
    </row>
    <row r="2349" spans="9:23">
      <c r="I2349" s="61"/>
      <c r="N2349" s="22" t="s">
        <v>2134</v>
      </c>
      <c r="R2349" s="1"/>
      <c r="S2349" s="1" t="str">
        <f t="shared" si="349"/>
        <v/>
      </c>
      <c r="T2349" s="1" t="str">
        <f>IF(ISNA(VLOOKUP(P2349,'NEW XEQM.c'!D:D,1,0)),"--",VLOOKUP(P2349,'NEW XEQM.c'!D:G,3,0))</f>
        <v>--</v>
      </c>
      <c r="W2349" t="e">
        <f t="shared" si="350"/>
        <v>#VALUE!</v>
      </c>
    </row>
    <row r="2350" spans="9:23">
      <c r="I2350" s="61"/>
      <c r="N2350" s="22" t="s">
        <v>2134</v>
      </c>
      <c r="R2350" s="1"/>
      <c r="S2350" s="1" t="str">
        <f t="shared" si="349"/>
        <v/>
      </c>
      <c r="T2350" s="1" t="str">
        <f>IF(ISNA(VLOOKUP(P2350,'NEW XEQM.c'!D:D,1,0)),"--",VLOOKUP(P2350,'NEW XEQM.c'!D:G,3,0))</f>
        <v>--</v>
      </c>
      <c r="W2350" t="e">
        <f t="shared" si="350"/>
        <v>#VALUE!</v>
      </c>
    </row>
    <row r="2351" spans="9:23">
      <c r="I2351" s="61"/>
      <c r="N2351" s="22" t="s">
        <v>2134</v>
      </c>
      <c r="R2351" s="1"/>
      <c r="S2351" s="1" t="str">
        <f t="shared" si="349"/>
        <v/>
      </c>
      <c r="T2351" s="1" t="str">
        <f>IF(ISNA(VLOOKUP(P2351,'NEW XEQM.c'!D:D,1,0)),"--",VLOOKUP(P2351,'NEW XEQM.c'!D:G,3,0))</f>
        <v>--</v>
      </c>
      <c r="W2351" t="e">
        <f t="shared" si="350"/>
        <v>#VALUE!</v>
      </c>
    </row>
    <row r="2352" spans="9:23">
      <c r="I2352" s="61"/>
      <c r="N2352" s="22" t="s">
        <v>2134</v>
      </c>
      <c r="R2352" s="1"/>
      <c r="S2352" s="1" t="str">
        <f t="shared" si="349"/>
        <v/>
      </c>
      <c r="T2352" s="1" t="str">
        <f>IF(ISNA(VLOOKUP(P2352,'NEW XEQM.c'!D:D,1,0)),"--",VLOOKUP(P2352,'NEW XEQM.c'!D:G,3,0))</f>
        <v>--</v>
      </c>
      <c r="W2352" t="e">
        <f t="shared" si="350"/>
        <v>#VALUE!</v>
      </c>
    </row>
    <row r="2353" spans="9:23">
      <c r="I2353" s="61"/>
      <c r="N2353" s="22" t="s">
        <v>2134</v>
      </c>
      <c r="R2353" s="1"/>
      <c r="S2353" s="1" t="str">
        <f t="shared" si="349"/>
        <v/>
      </c>
      <c r="T2353" s="1" t="str">
        <f>IF(ISNA(VLOOKUP(P2353,'NEW XEQM.c'!D:D,1,0)),"--",VLOOKUP(P2353,'NEW XEQM.c'!D:G,3,0))</f>
        <v>--</v>
      </c>
      <c r="W2353" t="e">
        <f t="shared" si="350"/>
        <v>#VALUE!</v>
      </c>
    </row>
    <row r="2354" spans="9:23">
      <c r="I2354" s="61"/>
      <c r="N2354" s="22" t="s">
        <v>2134</v>
      </c>
      <c r="R2354" s="1"/>
      <c r="S2354" s="1" t="str">
        <f t="shared" si="349"/>
        <v/>
      </c>
      <c r="T2354" s="1" t="str">
        <f>IF(ISNA(VLOOKUP(P2354,'NEW XEQM.c'!D:D,1,0)),"--",VLOOKUP(P2354,'NEW XEQM.c'!D:G,3,0))</f>
        <v>--</v>
      </c>
      <c r="W2354" t="e">
        <f t="shared" si="350"/>
        <v>#VALUE!</v>
      </c>
    </row>
    <row r="2355" spans="9:23">
      <c r="I2355" s="61"/>
      <c r="N2355" s="22" t="s">
        <v>2134</v>
      </c>
      <c r="R2355" s="1"/>
      <c r="S2355" s="1" t="str">
        <f t="shared" si="349"/>
        <v/>
      </c>
      <c r="T2355" s="1" t="str">
        <f>IF(ISNA(VLOOKUP(P2355,'NEW XEQM.c'!D:D,1,0)),"--",VLOOKUP(P2355,'NEW XEQM.c'!D:G,3,0))</f>
        <v>--</v>
      </c>
      <c r="W2355" t="e">
        <f t="shared" si="350"/>
        <v>#VALUE!</v>
      </c>
    </row>
    <row r="2356" spans="9:23">
      <c r="I2356" s="61"/>
      <c r="N2356" s="22" t="s">
        <v>2134</v>
      </c>
      <c r="R2356" s="1"/>
      <c r="S2356" s="1" t="str">
        <f t="shared" si="349"/>
        <v/>
      </c>
      <c r="T2356" s="1" t="str">
        <f>IF(ISNA(VLOOKUP(P2356,'NEW XEQM.c'!D:D,1,0)),"--",VLOOKUP(P2356,'NEW XEQM.c'!D:G,3,0))</f>
        <v>--</v>
      </c>
      <c r="W2356" t="e">
        <f t="shared" si="350"/>
        <v>#VALUE!</v>
      </c>
    </row>
    <row r="2357" spans="9:23">
      <c r="I2357" s="61"/>
      <c r="N2357" s="22" t="s">
        <v>2134</v>
      </c>
      <c r="R2357" s="1"/>
      <c r="S2357" s="1" t="str">
        <f t="shared" si="349"/>
        <v/>
      </c>
      <c r="T2357" s="1" t="str">
        <f>IF(ISNA(VLOOKUP(P2357,'NEW XEQM.c'!D:D,1,0)),"--",VLOOKUP(P2357,'NEW XEQM.c'!D:G,3,0))</f>
        <v>--</v>
      </c>
      <c r="W2357" t="e">
        <f t="shared" si="350"/>
        <v>#VALUE!</v>
      </c>
    </row>
    <row r="2358" spans="9:23">
      <c r="I2358" s="61"/>
      <c r="N2358" s="22" t="s">
        <v>2134</v>
      </c>
      <c r="R2358" s="1"/>
      <c r="S2358" s="1" t="str">
        <f t="shared" si="349"/>
        <v/>
      </c>
      <c r="T2358" s="1" t="str">
        <f>IF(ISNA(VLOOKUP(P2358,'NEW XEQM.c'!D:D,1,0)),"--",VLOOKUP(P2358,'NEW XEQM.c'!D:G,3,0))</f>
        <v>--</v>
      </c>
      <c r="W2358" t="e">
        <f t="shared" si="350"/>
        <v>#VALUE!</v>
      </c>
    </row>
    <row r="2359" spans="9:23">
      <c r="I2359" s="61"/>
      <c r="N2359" s="22" t="s">
        <v>2134</v>
      </c>
      <c r="R2359" s="1"/>
      <c r="S2359" s="1" t="str">
        <f t="shared" si="349"/>
        <v/>
      </c>
      <c r="T2359" s="1" t="str">
        <f>IF(ISNA(VLOOKUP(P2359,'NEW XEQM.c'!D:D,1,0)),"--",VLOOKUP(P2359,'NEW XEQM.c'!D:G,3,0))</f>
        <v>--</v>
      </c>
      <c r="W2359" t="e">
        <f t="shared" si="350"/>
        <v>#VALUE!</v>
      </c>
    </row>
    <row r="2360" spans="9:23">
      <c r="I2360" s="61"/>
      <c r="N2360" s="22" t="s">
        <v>2134</v>
      </c>
      <c r="R2360" s="1"/>
      <c r="S2360" s="1" t="str">
        <f t="shared" si="349"/>
        <v/>
      </c>
      <c r="T2360" s="1" t="str">
        <f>IF(ISNA(VLOOKUP(P2360,'NEW XEQM.c'!D:D,1,0)),"--",VLOOKUP(P2360,'NEW XEQM.c'!D:G,3,0))</f>
        <v>--</v>
      </c>
      <c r="W2360" t="e">
        <f t="shared" si="350"/>
        <v>#VALUE!</v>
      </c>
    </row>
    <row r="2361" spans="9:23">
      <c r="I2361" s="61"/>
      <c r="N2361" s="22" t="s">
        <v>2134</v>
      </c>
      <c r="R2361" s="1"/>
      <c r="S2361" s="1" t="str">
        <f t="shared" si="349"/>
        <v/>
      </c>
      <c r="T2361" s="1" t="str">
        <f>IF(ISNA(VLOOKUP(P2361,'NEW XEQM.c'!D:D,1,0)),"--",VLOOKUP(P2361,'NEW XEQM.c'!D:G,3,0))</f>
        <v>--</v>
      </c>
      <c r="W2361" t="e">
        <f t="shared" si="350"/>
        <v>#VALUE!</v>
      </c>
    </row>
    <row r="2362" spans="9:23">
      <c r="I2362" s="61"/>
      <c r="N2362" s="22" t="s">
        <v>2134</v>
      </c>
      <c r="R2362" s="1"/>
      <c r="S2362" s="1" t="str">
        <f t="shared" si="349"/>
        <v/>
      </c>
      <c r="T2362" s="1" t="str">
        <f>IF(ISNA(VLOOKUP(P2362,'NEW XEQM.c'!D:D,1,0)),"--",VLOOKUP(P2362,'NEW XEQM.c'!D:G,3,0))</f>
        <v>--</v>
      </c>
      <c r="W2362" t="e">
        <f t="shared" si="350"/>
        <v>#VALUE!</v>
      </c>
    </row>
    <row r="2363" spans="9:23">
      <c r="I2363" s="61"/>
      <c r="N2363" s="22" t="s">
        <v>2134</v>
      </c>
      <c r="R2363" s="1"/>
      <c r="S2363" s="1" t="str">
        <f t="shared" si="349"/>
        <v/>
      </c>
      <c r="T2363" s="1" t="str">
        <f>IF(ISNA(VLOOKUP(P2363,'NEW XEQM.c'!D:D,1,0)),"--",VLOOKUP(P2363,'NEW XEQM.c'!D:G,3,0))</f>
        <v>--</v>
      </c>
      <c r="W2363" t="e">
        <f t="shared" si="350"/>
        <v>#VALUE!</v>
      </c>
    </row>
    <row r="2364" spans="9:23">
      <c r="I2364" s="61"/>
      <c r="N2364" s="22" t="s">
        <v>2134</v>
      </c>
      <c r="R2364" s="1"/>
      <c r="S2364" s="1" t="str">
        <f t="shared" si="349"/>
        <v/>
      </c>
      <c r="T2364" s="1" t="str">
        <f>IF(ISNA(VLOOKUP(P2364,'NEW XEQM.c'!D:D,1,0)),"--",VLOOKUP(P2364,'NEW XEQM.c'!D:G,3,0))</f>
        <v>--</v>
      </c>
      <c r="W2364" t="e">
        <f t="shared" si="350"/>
        <v>#VALUE!</v>
      </c>
    </row>
    <row r="2365" spans="9:23">
      <c r="I2365" s="61"/>
      <c r="N2365" s="22" t="s">
        <v>2134</v>
      </c>
      <c r="R2365" s="1"/>
      <c r="S2365" s="1" t="str">
        <f t="shared" si="349"/>
        <v/>
      </c>
      <c r="T2365" s="1" t="str">
        <f>IF(ISNA(VLOOKUP(P2365,'NEW XEQM.c'!D:D,1,0)),"--",VLOOKUP(P2365,'NEW XEQM.c'!D:G,3,0))</f>
        <v>--</v>
      </c>
      <c r="W2365" t="e">
        <f t="shared" si="350"/>
        <v>#VALUE!</v>
      </c>
    </row>
    <row r="2366" spans="9:23">
      <c r="I2366" s="61"/>
      <c r="N2366" s="22" t="s">
        <v>2134</v>
      </c>
      <c r="R2366" s="1"/>
      <c r="S2366" s="1" t="str">
        <f t="shared" si="349"/>
        <v/>
      </c>
      <c r="T2366" s="1" t="str">
        <f>IF(ISNA(VLOOKUP(P2366,'NEW XEQM.c'!D:D,1,0)),"--",VLOOKUP(P2366,'NEW XEQM.c'!D:G,3,0))</f>
        <v>--</v>
      </c>
      <c r="W2366" t="e">
        <f t="shared" si="350"/>
        <v>#VALUE!</v>
      </c>
    </row>
    <row r="2367" spans="9:23">
      <c r="I2367" s="61"/>
      <c r="N2367" s="22" t="s">
        <v>2134</v>
      </c>
      <c r="R2367" s="1"/>
      <c r="S2367" s="1" t="str">
        <f t="shared" si="349"/>
        <v/>
      </c>
      <c r="T2367" s="1" t="str">
        <f>IF(ISNA(VLOOKUP(P2367,'NEW XEQM.c'!D:D,1,0)),"--",VLOOKUP(P2367,'NEW XEQM.c'!D:G,3,0))</f>
        <v>--</v>
      </c>
      <c r="W2367" t="e">
        <f t="shared" si="350"/>
        <v>#VALUE!</v>
      </c>
    </row>
    <row r="2368" spans="9:23">
      <c r="I2368" s="61"/>
      <c r="N2368" s="22" t="s">
        <v>2134</v>
      </c>
      <c r="R2368" s="1"/>
      <c r="S2368" s="1" t="str">
        <f t="shared" si="349"/>
        <v/>
      </c>
      <c r="T2368" s="1" t="str">
        <f>IF(ISNA(VLOOKUP(P2368,'NEW XEQM.c'!D:D,1,0)),"--",VLOOKUP(P2368,'NEW XEQM.c'!D:G,3,0))</f>
        <v>--</v>
      </c>
      <c r="W2368" t="e">
        <f t="shared" si="350"/>
        <v>#VALUE!</v>
      </c>
    </row>
    <row r="2369" spans="9:23">
      <c r="I2369" s="61"/>
      <c r="N2369" s="22" t="s">
        <v>2134</v>
      </c>
      <c r="R2369" s="1"/>
      <c r="S2369" s="1" t="str">
        <f t="shared" si="349"/>
        <v/>
      </c>
      <c r="T2369" s="1" t="str">
        <f>IF(ISNA(VLOOKUP(P2369,'NEW XEQM.c'!D:D,1,0)),"--",VLOOKUP(P2369,'NEW XEQM.c'!D:G,3,0))</f>
        <v>--</v>
      </c>
      <c r="W2369" t="e">
        <f t="shared" si="350"/>
        <v>#VALUE!</v>
      </c>
    </row>
    <row r="2370" spans="9:23">
      <c r="I2370" s="61"/>
      <c r="N2370" s="22" t="s">
        <v>2134</v>
      </c>
      <c r="R2370" s="1"/>
      <c r="S2370" s="1" t="str">
        <f t="shared" si="349"/>
        <v/>
      </c>
      <c r="T2370" s="1" t="str">
        <f>IF(ISNA(VLOOKUP(P2370,'NEW XEQM.c'!D:D,1,0)),"--",VLOOKUP(P2370,'NEW XEQM.c'!D:G,3,0))</f>
        <v>--</v>
      </c>
      <c r="W2370" t="e">
        <f t="shared" si="350"/>
        <v>#VALUE!</v>
      </c>
    </row>
    <row r="2371" spans="9:23">
      <c r="I2371" s="61"/>
      <c r="N2371" s="22" t="s">
        <v>2134</v>
      </c>
      <c r="R2371" s="1"/>
      <c r="S2371" s="1" t="str">
        <f t="shared" si="349"/>
        <v/>
      </c>
      <c r="T2371" s="1" t="str">
        <f>IF(ISNA(VLOOKUP(P2371,'NEW XEQM.c'!D:D,1,0)),"--",VLOOKUP(P2371,'NEW XEQM.c'!D:G,3,0))</f>
        <v>--</v>
      </c>
      <c r="W2371" t="e">
        <f t="shared" si="350"/>
        <v>#VALUE!</v>
      </c>
    </row>
    <row r="2372" spans="9:23">
      <c r="I2372" s="61"/>
      <c r="N2372" s="22" t="s">
        <v>2134</v>
      </c>
      <c r="R2372" s="1"/>
      <c r="S2372" s="1" t="str">
        <f t="shared" si="349"/>
        <v/>
      </c>
      <c r="T2372" s="1" t="str">
        <f>IF(ISNA(VLOOKUP(P2372,'NEW XEQM.c'!D:D,1,0)),"--",VLOOKUP(P2372,'NEW XEQM.c'!D:G,3,0))</f>
        <v>--</v>
      </c>
      <c r="W2372" t="e">
        <f t="shared" si="350"/>
        <v>#VALUE!</v>
      </c>
    </row>
    <row r="2373" spans="9:23">
      <c r="I2373" s="61"/>
      <c r="N2373" s="22" t="s">
        <v>2134</v>
      </c>
      <c r="R2373" s="1"/>
      <c r="S2373" s="1" t="str">
        <f t="shared" si="349"/>
        <v/>
      </c>
      <c r="T2373" s="1" t="str">
        <f>IF(ISNA(VLOOKUP(P2373,'NEW XEQM.c'!D:D,1,0)),"--",VLOOKUP(P2373,'NEW XEQM.c'!D:G,3,0))</f>
        <v>--</v>
      </c>
      <c r="W2373" t="e">
        <f t="shared" si="350"/>
        <v>#VALUE!</v>
      </c>
    </row>
    <row r="2374" spans="9:23">
      <c r="I2374" s="61"/>
      <c r="N2374" s="22" t="s">
        <v>2134</v>
      </c>
      <c r="R2374" s="1"/>
      <c r="S2374" s="1" t="str">
        <f t="shared" si="349"/>
        <v/>
      </c>
      <c r="T2374" s="1" t="str">
        <f>IF(ISNA(VLOOKUP(P2374,'NEW XEQM.c'!D:D,1,0)),"--",VLOOKUP(P2374,'NEW XEQM.c'!D:G,3,0))</f>
        <v>--</v>
      </c>
      <c r="W2374" t="e">
        <f t="shared" si="350"/>
        <v>#VALUE!</v>
      </c>
    </row>
    <row r="2375" spans="9:23">
      <c r="I2375" s="61"/>
      <c r="N2375" s="22" t="s">
        <v>2134</v>
      </c>
      <c r="R2375" s="1"/>
      <c r="S2375" s="1" t="str">
        <f t="shared" ref="S2375:S2438" si="35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50"/>
        <v>#VALUE!</v>
      </c>
    </row>
    <row r="2376" spans="9:23">
      <c r="I2376" s="61"/>
      <c r="N2376" s="22" t="s">
        <v>2134</v>
      </c>
      <c r="R2376" s="1"/>
      <c r="S2376" s="1" t="str">
        <f t="shared" si="351"/>
        <v/>
      </c>
      <c r="T2376" s="1" t="str">
        <f>IF(ISNA(VLOOKUP(P2376,'NEW XEQM.c'!D:D,1,0)),"--",VLOOKUP(P2376,'NEW XEQM.c'!D:G,3,0))</f>
        <v>--</v>
      </c>
      <c r="W2376" t="e">
        <f t="shared" si="350"/>
        <v>#VALUE!</v>
      </c>
    </row>
    <row r="2377" spans="9:23">
      <c r="I2377" s="61"/>
      <c r="N2377" s="22" t="s">
        <v>2134</v>
      </c>
      <c r="R2377" s="1"/>
      <c r="S2377" s="1" t="str">
        <f t="shared" si="351"/>
        <v/>
      </c>
      <c r="T2377" s="1" t="str">
        <f>IF(ISNA(VLOOKUP(P2377,'NEW XEQM.c'!D:D,1,0)),"--",VLOOKUP(P2377,'NEW XEQM.c'!D:G,3,0))</f>
        <v>--</v>
      </c>
      <c r="W2377" t="e">
        <f t="shared" si="350"/>
        <v>#VALUE!</v>
      </c>
    </row>
    <row r="2378" spans="9:23">
      <c r="I2378" s="61"/>
      <c r="N2378" s="22" t="s">
        <v>2134</v>
      </c>
      <c r="R2378" s="1"/>
      <c r="S2378" s="1" t="str">
        <f t="shared" si="351"/>
        <v/>
      </c>
      <c r="T2378" s="1" t="str">
        <f>IF(ISNA(VLOOKUP(P2378,'NEW XEQM.c'!D:D,1,0)),"--",VLOOKUP(P2378,'NEW XEQM.c'!D:G,3,0))</f>
        <v>--</v>
      </c>
      <c r="W2378" t="e">
        <f t="shared" si="350"/>
        <v>#VALUE!</v>
      </c>
    </row>
    <row r="2379" spans="9:23">
      <c r="I2379" s="61"/>
      <c r="N2379" s="22" t="s">
        <v>2134</v>
      </c>
      <c r="R2379" s="1"/>
      <c r="S2379" s="1" t="str">
        <f t="shared" si="351"/>
        <v/>
      </c>
      <c r="T2379" s="1" t="str">
        <f>IF(ISNA(VLOOKUP(P2379,'NEW XEQM.c'!D:D,1,0)),"--",VLOOKUP(P2379,'NEW XEQM.c'!D:G,3,0))</f>
        <v>--</v>
      </c>
      <c r="W2379" t="e">
        <f t="shared" si="350"/>
        <v>#VALUE!</v>
      </c>
    </row>
    <row r="2380" spans="9:23">
      <c r="I2380" s="61"/>
      <c r="N2380" s="22" t="s">
        <v>2134</v>
      </c>
      <c r="R2380" s="1"/>
      <c r="S2380" s="1" t="str">
        <f t="shared" si="351"/>
        <v/>
      </c>
      <c r="T2380" s="1" t="str">
        <f>IF(ISNA(VLOOKUP(P2380,'NEW XEQM.c'!D:D,1,0)),"--",VLOOKUP(P2380,'NEW XEQM.c'!D:G,3,0))</f>
        <v>--</v>
      </c>
      <c r="W2380" t="e">
        <f t="shared" si="350"/>
        <v>#VALUE!</v>
      </c>
    </row>
    <row r="2381" spans="9:23">
      <c r="I2381" s="61"/>
      <c r="N2381" s="22" t="s">
        <v>2134</v>
      </c>
      <c r="R2381" s="1"/>
      <c r="S2381" s="1" t="str">
        <f t="shared" si="351"/>
        <v/>
      </c>
      <c r="T2381" s="1" t="str">
        <f>IF(ISNA(VLOOKUP(P2381,'NEW XEQM.c'!D:D,1,0)),"--",VLOOKUP(P2381,'NEW XEQM.c'!D:G,3,0))</f>
        <v>--</v>
      </c>
      <c r="W2381" t="e">
        <f t="shared" si="350"/>
        <v>#VALUE!</v>
      </c>
    </row>
    <row r="2382" spans="9:23">
      <c r="I2382" s="61"/>
      <c r="N2382" s="22" t="s">
        <v>2134</v>
      </c>
      <c r="R2382" s="1"/>
      <c r="S2382" s="1" t="str">
        <f t="shared" si="351"/>
        <v/>
      </c>
      <c r="T2382" s="1" t="str">
        <f>IF(ISNA(VLOOKUP(P2382,'NEW XEQM.c'!D:D,1,0)),"--",VLOOKUP(P2382,'NEW XEQM.c'!D:G,3,0))</f>
        <v>--</v>
      </c>
      <c r="W2382" t="e">
        <f t="shared" si="350"/>
        <v>#VALUE!</v>
      </c>
    </row>
    <row r="2383" spans="9:23">
      <c r="I2383" s="61"/>
      <c r="N2383" s="22" t="s">
        <v>2134</v>
      </c>
      <c r="R2383" s="1"/>
      <c r="S2383" s="1" t="str">
        <f t="shared" si="351"/>
        <v/>
      </c>
      <c r="T2383" s="1" t="str">
        <f>IF(ISNA(VLOOKUP(P2383,'NEW XEQM.c'!D:D,1,0)),"--",VLOOKUP(P2383,'NEW XEQM.c'!D:G,3,0))</f>
        <v>--</v>
      </c>
      <c r="W2383" t="e">
        <f t="shared" si="350"/>
        <v>#VALUE!</v>
      </c>
    </row>
    <row r="2384" spans="9:23">
      <c r="I2384" s="61"/>
      <c r="N2384" s="22" t="s">
        <v>2134</v>
      </c>
      <c r="R2384" s="1"/>
      <c r="S2384" s="1" t="str">
        <f t="shared" si="351"/>
        <v/>
      </c>
      <c r="T2384" s="1" t="str">
        <f>IF(ISNA(VLOOKUP(P2384,'NEW XEQM.c'!D:D,1,0)),"--",VLOOKUP(P2384,'NEW XEQM.c'!D:G,3,0))</f>
        <v>--</v>
      </c>
      <c r="W2384" t="e">
        <f t="shared" si="350"/>
        <v>#VALUE!</v>
      </c>
    </row>
    <row r="2385" spans="9:23">
      <c r="I2385" s="61"/>
      <c r="N2385" s="22" t="s">
        <v>2134</v>
      </c>
      <c r="R2385" s="1"/>
      <c r="S2385" s="1" t="str">
        <f t="shared" si="351"/>
        <v/>
      </c>
      <c r="T2385" s="1" t="str">
        <f>IF(ISNA(VLOOKUP(P2385,'NEW XEQM.c'!D:D,1,0)),"--",VLOOKUP(P2385,'NEW XEQM.c'!D:G,3,0))</f>
        <v>--</v>
      </c>
      <c r="W2385" t="e">
        <f t="shared" si="350"/>
        <v>#VALUE!</v>
      </c>
    </row>
    <row r="2386" spans="9:23">
      <c r="I2386" s="61"/>
      <c r="N2386" s="22" t="s">
        <v>2134</v>
      </c>
      <c r="R2386" s="1"/>
      <c r="S2386" s="1" t="str">
        <f t="shared" si="351"/>
        <v/>
      </c>
      <c r="T2386" s="1" t="str">
        <f>IF(ISNA(VLOOKUP(P2386,'NEW XEQM.c'!D:D,1,0)),"--",VLOOKUP(P2386,'NEW XEQM.c'!D:G,3,0))</f>
        <v>--</v>
      </c>
      <c r="W2386" t="e">
        <f t="shared" si="350"/>
        <v>#VALUE!</v>
      </c>
    </row>
    <row r="2387" spans="9:23">
      <c r="I2387" s="61"/>
      <c r="N2387" s="22" t="s">
        <v>2134</v>
      </c>
      <c r="R2387" s="1"/>
      <c r="S2387" s="1" t="str">
        <f t="shared" si="351"/>
        <v/>
      </c>
      <c r="T2387" s="1" t="str">
        <f>IF(ISNA(VLOOKUP(P2387,'NEW XEQM.c'!D:D,1,0)),"--",VLOOKUP(P2387,'NEW XEQM.c'!D:G,3,0))</f>
        <v>--</v>
      </c>
      <c r="W2387" t="e">
        <f t="shared" si="350"/>
        <v>#VALUE!</v>
      </c>
    </row>
    <row r="2388" spans="9:23">
      <c r="I2388" s="61"/>
      <c r="N2388" s="22" t="s">
        <v>2134</v>
      </c>
      <c r="R2388" s="1"/>
      <c r="S2388" s="1" t="str">
        <f t="shared" si="351"/>
        <v/>
      </c>
      <c r="T2388" s="1" t="str">
        <f>IF(ISNA(VLOOKUP(P2388,'NEW XEQM.c'!D:D,1,0)),"--",VLOOKUP(P2388,'NEW XEQM.c'!D:G,3,0))</f>
        <v>--</v>
      </c>
      <c r="W2388" t="e">
        <f t="shared" si="350"/>
        <v>#VALUE!</v>
      </c>
    </row>
    <row r="2389" spans="9:23">
      <c r="I2389" s="61"/>
      <c r="N2389" s="22" t="s">
        <v>2134</v>
      </c>
      <c r="R2389" s="1"/>
      <c r="S2389" s="1" t="str">
        <f t="shared" si="351"/>
        <v/>
      </c>
      <c r="T2389" s="1" t="str">
        <f>IF(ISNA(VLOOKUP(P2389,'NEW XEQM.c'!D:D,1,0)),"--",VLOOKUP(P2389,'NEW XEQM.c'!D:G,3,0))</f>
        <v>--</v>
      </c>
      <c r="W2389" t="e">
        <f t="shared" si="350"/>
        <v>#VALUE!</v>
      </c>
    </row>
    <row r="2390" spans="9:23">
      <c r="I2390" s="61"/>
      <c r="N2390" s="22" t="s">
        <v>2134</v>
      </c>
      <c r="R2390" s="1"/>
      <c r="S2390" s="1" t="str">
        <f t="shared" si="351"/>
        <v/>
      </c>
      <c r="T2390" s="1" t="str">
        <f>IF(ISNA(VLOOKUP(P2390,'NEW XEQM.c'!D:D,1,0)),"--",VLOOKUP(P2390,'NEW XEQM.c'!D:G,3,0))</f>
        <v>--</v>
      </c>
      <c r="W2390" t="e">
        <f t="shared" si="350"/>
        <v>#VALUE!</v>
      </c>
    </row>
    <row r="2391" spans="9:23">
      <c r="I2391" s="61"/>
      <c r="N2391" s="22" t="s">
        <v>2134</v>
      </c>
      <c r="R2391" s="1"/>
      <c r="S2391" s="1" t="str">
        <f t="shared" si="351"/>
        <v/>
      </c>
      <c r="T2391" s="1" t="str">
        <f>IF(ISNA(VLOOKUP(P2391,'NEW XEQM.c'!D:D,1,0)),"--",VLOOKUP(P2391,'NEW XEQM.c'!D:G,3,0))</f>
        <v>--</v>
      </c>
      <c r="W2391" t="e">
        <f t="shared" si="350"/>
        <v>#VALUE!</v>
      </c>
    </row>
    <row r="2392" spans="9:23">
      <c r="I2392" s="61"/>
      <c r="N2392" s="22" t="s">
        <v>2134</v>
      </c>
      <c r="R2392" s="1"/>
      <c r="S2392" s="1" t="str">
        <f t="shared" si="351"/>
        <v/>
      </c>
      <c r="T2392" s="1" t="str">
        <f>IF(ISNA(VLOOKUP(P2392,'NEW XEQM.c'!D:D,1,0)),"--",VLOOKUP(P2392,'NEW XEQM.c'!D:G,3,0))</f>
        <v>--</v>
      </c>
      <c r="W2392" t="e">
        <f t="shared" si="350"/>
        <v>#VALUE!</v>
      </c>
    </row>
    <row r="2393" spans="9:23">
      <c r="I2393" s="61"/>
      <c r="N2393" s="22" t="s">
        <v>2134</v>
      </c>
      <c r="R2393" s="1"/>
      <c r="S2393" s="1" t="str">
        <f t="shared" si="351"/>
        <v/>
      </c>
      <c r="T2393" s="1" t="str">
        <f>IF(ISNA(VLOOKUP(P2393,'NEW XEQM.c'!D:D,1,0)),"--",VLOOKUP(P2393,'NEW XEQM.c'!D:G,3,0))</f>
        <v>--</v>
      </c>
      <c r="W2393" t="e">
        <f t="shared" si="350"/>
        <v>#VALUE!</v>
      </c>
    </row>
    <row r="2394" spans="9:23">
      <c r="I2394" s="61"/>
      <c r="N2394" s="22" t="s">
        <v>2134</v>
      </c>
      <c r="R2394" s="1"/>
      <c r="S2394" s="1" t="str">
        <f t="shared" si="351"/>
        <v/>
      </c>
      <c r="T2394" s="1" t="str">
        <f>IF(ISNA(VLOOKUP(P2394,'NEW XEQM.c'!D:D,1,0)),"--",VLOOKUP(P2394,'NEW XEQM.c'!D:G,3,0))</f>
        <v>--</v>
      </c>
      <c r="W2394" t="e">
        <f t="shared" si="350"/>
        <v>#VALUE!</v>
      </c>
    </row>
    <row r="2395" spans="9:23">
      <c r="I2395" s="61"/>
      <c r="N2395" s="22" t="s">
        <v>2134</v>
      </c>
      <c r="R2395" s="1"/>
      <c r="S2395" s="1" t="str">
        <f t="shared" si="351"/>
        <v/>
      </c>
      <c r="T2395" s="1" t="str">
        <f>IF(ISNA(VLOOKUP(P2395,'NEW XEQM.c'!D:D,1,0)),"--",VLOOKUP(P2395,'NEW XEQM.c'!D:G,3,0))</f>
        <v>--</v>
      </c>
      <c r="W2395" t="e">
        <f t="shared" si="350"/>
        <v>#VALUE!</v>
      </c>
    </row>
    <row r="2396" spans="9:23">
      <c r="I2396" s="61"/>
      <c r="N2396" s="22" t="s">
        <v>2134</v>
      </c>
      <c r="R2396" s="1"/>
      <c r="S2396" s="1" t="str">
        <f t="shared" si="351"/>
        <v/>
      </c>
      <c r="T2396" s="1" t="str">
        <f>IF(ISNA(VLOOKUP(P2396,'NEW XEQM.c'!D:D,1,0)),"--",VLOOKUP(P2396,'NEW XEQM.c'!D:G,3,0))</f>
        <v>--</v>
      </c>
      <c r="W2396" t="e">
        <f t="shared" si="350"/>
        <v>#VALUE!</v>
      </c>
    </row>
    <row r="2397" spans="9:23">
      <c r="I2397" s="61"/>
      <c r="N2397" s="22" t="s">
        <v>2134</v>
      </c>
      <c r="R2397" s="1"/>
      <c r="S2397" s="1" t="str">
        <f t="shared" si="351"/>
        <v/>
      </c>
      <c r="T2397" s="1" t="str">
        <f>IF(ISNA(VLOOKUP(P2397,'NEW XEQM.c'!D:D,1,0)),"--",VLOOKUP(P2397,'NEW XEQM.c'!D:G,3,0))</f>
        <v>--</v>
      </c>
      <c r="W2397" t="e">
        <f t="shared" si="350"/>
        <v>#VALUE!</v>
      </c>
    </row>
    <row r="2398" spans="9:23">
      <c r="I2398" s="61"/>
      <c r="N2398" s="22" t="s">
        <v>2134</v>
      </c>
      <c r="R2398" s="1"/>
      <c r="S2398" s="1" t="str">
        <f t="shared" si="351"/>
        <v/>
      </c>
      <c r="T2398" s="1" t="str">
        <f>IF(ISNA(VLOOKUP(P2398,'NEW XEQM.c'!D:D,1,0)),"--",VLOOKUP(P2398,'NEW XEQM.c'!D:G,3,0))</f>
        <v>--</v>
      </c>
      <c r="W2398" t="e">
        <f t="shared" ref="W2398:W2461" si="35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51"/>
        <v/>
      </c>
      <c r="T2399" s="1" t="str">
        <f>IF(ISNA(VLOOKUP(P2399,'NEW XEQM.c'!D:D,1,0)),"--",VLOOKUP(P2399,'NEW XEQM.c'!D:G,3,0))</f>
        <v>--</v>
      </c>
      <c r="W2399" t="e">
        <f t="shared" si="352"/>
        <v>#VALUE!</v>
      </c>
    </row>
    <row r="2400" spans="9:23">
      <c r="I2400" s="61"/>
      <c r="N2400" s="22" t="s">
        <v>2134</v>
      </c>
      <c r="R2400" s="1"/>
      <c r="S2400" s="1" t="str">
        <f t="shared" si="351"/>
        <v/>
      </c>
      <c r="T2400" s="1" t="str">
        <f>IF(ISNA(VLOOKUP(P2400,'NEW XEQM.c'!D:D,1,0)),"--",VLOOKUP(P2400,'NEW XEQM.c'!D:G,3,0))</f>
        <v>--</v>
      </c>
      <c r="W2400" t="e">
        <f t="shared" si="352"/>
        <v>#VALUE!</v>
      </c>
    </row>
    <row r="2401" spans="9:23">
      <c r="I2401" s="61"/>
      <c r="N2401" s="22" t="s">
        <v>2134</v>
      </c>
      <c r="R2401" s="1"/>
      <c r="S2401" s="1" t="str">
        <f t="shared" si="351"/>
        <v/>
      </c>
      <c r="T2401" s="1" t="str">
        <f>IF(ISNA(VLOOKUP(P2401,'NEW XEQM.c'!D:D,1,0)),"--",VLOOKUP(P2401,'NEW XEQM.c'!D:G,3,0))</f>
        <v>--</v>
      </c>
      <c r="W2401" t="e">
        <f t="shared" si="352"/>
        <v>#VALUE!</v>
      </c>
    </row>
    <row r="2402" spans="9:23">
      <c r="I2402" s="61"/>
      <c r="N2402" s="22" t="s">
        <v>2134</v>
      </c>
      <c r="R2402" s="1"/>
      <c r="S2402" s="1" t="str">
        <f t="shared" si="351"/>
        <v/>
      </c>
      <c r="T2402" s="1" t="str">
        <f>IF(ISNA(VLOOKUP(P2402,'NEW XEQM.c'!D:D,1,0)),"--",VLOOKUP(P2402,'NEW XEQM.c'!D:G,3,0))</f>
        <v>--</v>
      </c>
      <c r="W2402" t="e">
        <f t="shared" si="352"/>
        <v>#VALUE!</v>
      </c>
    </row>
    <row r="2403" spans="9:23">
      <c r="I2403" s="61"/>
      <c r="N2403" s="22" t="s">
        <v>2134</v>
      </c>
      <c r="R2403" s="1"/>
      <c r="S2403" s="1" t="str">
        <f t="shared" si="351"/>
        <v/>
      </c>
      <c r="T2403" s="1" t="str">
        <f>IF(ISNA(VLOOKUP(P2403,'NEW XEQM.c'!D:D,1,0)),"--",VLOOKUP(P2403,'NEW XEQM.c'!D:G,3,0))</f>
        <v>--</v>
      </c>
      <c r="W2403" t="e">
        <f t="shared" si="352"/>
        <v>#VALUE!</v>
      </c>
    </row>
    <row r="2404" spans="9:23">
      <c r="I2404" s="61"/>
      <c r="N2404" s="22" t="s">
        <v>2134</v>
      </c>
      <c r="R2404" s="1"/>
      <c r="S2404" s="1" t="str">
        <f t="shared" si="351"/>
        <v/>
      </c>
      <c r="T2404" s="1" t="str">
        <f>IF(ISNA(VLOOKUP(P2404,'NEW XEQM.c'!D:D,1,0)),"--",VLOOKUP(P2404,'NEW XEQM.c'!D:G,3,0))</f>
        <v>--</v>
      </c>
      <c r="W2404" t="e">
        <f t="shared" si="352"/>
        <v>#VALUE!</v>
      </c>
    </row>
    <row r="2405" spans="9:23">
      <c r="I2405" s="61"/>
      <c r="N2405" s="22" t="s">
        <v>2134</v>
      </c>
      <c r="R2405" s="1"/>
      <c r="S2405" s="1" t="str">
        <f t="shared" si="351"/>
        <v/>
      </c>
      <c r="T2405" s="1" t="str">
        <f>IF(ISNA(VLOOKUP(P2405,'NEW XEQM.c'!D:D,1,0)),"--",VLOOKUP(P2405,'NEW XEQM.c'!D:G,3,0))</f>
        <v>--</v>
      </c>
      <c r="W2405" t="e">
        <f t="shared" si="352"/>
        <v>#VALUE!</v>
      </c>
    </row>
    <row r="2406" spans="9:23">
      <c r="I2406" s="61"/>
      <c r="N2406" s="22" t="s">
        <v>2134</v>
      </c>
      <c r="R2406" s="1"/>
      <c r="S2406" s="1" t="str">
        <f t="shared" si="351"/>
        <v/>
      </c>
      <c r="T2406" s="1" t="str">
        <f>IF(ISNA(VLOOKUP(P2406,'NEW XEQM.c'!D:D,1,0)),"--",VLOOKUP(P2406,'NEW XEQM.c'!D:G,3,0))</f>
        <v>--</v>
      </c>
      <c r="W2406" t="e">
        <f t="shared" si="352"/>
        <v>#VALUE!</v>
      </c>
    </row>
    <row r="2407" spans="9:23">
      <c r="I2407" s="61"/>
      <c r="N2407" s="22" t="s">
        <v>2134</v>
      </c>
      <c r="R2407" s="1"/>
      <c r="S2407" s="1" t="str">
        <f t="shared" si="351"/>
        <v/>
      </c>
      <c r="T2407" s="1" t="str">
        <f>IF(ISNA(VLOOKUP(P2407,'NEW XEQM.c'!D:D,1,0)),"--",VLOOKUP(P2407,'NEW XEQM.c'!D:G,3,0))</f>
        <v>--</v>
      </c>
      <c r="W2407" t="e">
        <f t="shared" si="352"/>
        <v>#VALUE!</v>
      </c>
    </row>
    <row r="2408" spans="9:23">
      <c r="I2408" s="61"/>
      <c r="N2408" s="22" t="s">
        <v>2134</v>
      </c>
      <c r="R2408" s="1"/>
      <c r="S2408" s="1" t="str">
        <f t="shared" si="351"/>
        <v/>
      </c>
      <c r="T2408" s="1" t="str">
        <f>IF(ISNA(VLOOKUP(P2408,'NEW XEQM.c'!D:D,1,0)),"--",VLOOKUP(P2408,'NEW XEQM.c'!D:G,3,0))</f>
        <v>--</v>
      </c>
      <c r="W2408" t="e">
        <f t="shared" si="352"/>
        <v>#VALUE!</v>
      </c>
    </row>
    <row r="2409" spans="9:23">
      <c r="I2409" s="61"/>
      <c r="N2409" s="22" t="s">
        <v>2134</v>
      </c>
      <c r="R2409" s="1"/>
      <c r="S2409" s="1" t="str">
        <f t="shared" si="351"/>
        <v/>
      </c>
      <c r="T2409" s="1" t="str">
        <f>IF(ISNA(VLOOKUP(P2409,'NEW XEQM.c'!D:D,1,0)),"--",VLOOKUP(P2409,'NEW XEQM.c'!D:G,3,0))</f>
        <v>--</v>
      </c>
      <c r="W2409" t="e">
        <f t="shared" si="352"/>
        <v>#VALUE!</v>
      </c>
    </row>
    <row r="2410" spans="9:23">
      <c r="I2410" s="61"/>
      <c r="N2410" s="22" t="s">
        <v>2134</v>
      </c>
      <c r="R2410" s="1"/>
      <c r="S2410" s="1" t="str">
        <f t="shared" si="351"/>
        <v/>
      </c>
      <c r="T2410" s="1" t="str">
        <f>IF(ISNA(VLOOKUP(P2410,'NEW XEQM.c'!D:D,1,0)),"--",VLOOKUP(P2410,'NEW XEQM.c'!D:G,3,0))</f>
        <v>--</v>
      </c>
      <c r="W2410" t="e">
        <f t="shared" si="352"/>
        <v>#VALUE!</v>
      </c>
    </row>
    <row r="2411" spans="9:23">
      <c r="I2411" s="61"/>
      <c r="N2411" s="22" t="s">
        <v>2134</v>
      </c>
      <c r="R2411" s="1"/>
      <c r="S2411" s="1" t="str">
        <f t="shared" si="351"/>
        <v/>
      </c>
      <c r="T2411" s="1" t="str">
        <f>IF(ISNA(VLOOKUP(P2411,'NEW XEQM.c'!D:D,1,0)),"--",VLOOKUP(P2411,'NEW XEQM.c'!D:G,3,0))</f>
        <v>--</v>
      </c>
      <c r="W2411" t="e">
        <f t="shared" si="352"/>
        <v>#VALUE!</v>
      </c>
    </row>
    <row r="2412" spans="9:23">
      <c r="I2412" s="61"/>
      <c r="N2412" s="22" t="s">
        <v>2134</v>
      </c>
      <c r="R2412" s="1"/>
      <c r="S2412" s="1" t="str">
        <f t="shared" si="351"/>
        <v/>
      </c>
      <c r="T2412" s="1" t="str">
        <f>IF(ISNA(VLOOKUP(P2412,'NEW XEQM.c'!D:D,1,0)),"--",VLOOKUP(P2412,'NEW XEQM.c'!D:G,3,0))</f>
        <v>--</v>
      </c>
      <c r="W2412" t="e">
        <f t="shared" si="352"/>
        <v>#VALUE!</v>
      </c>
    </row>
    <row r="2413" spans="9:23">
      <c r="I2413" s="61"/>
      <c r="N2413" s="22" t="s">
        <v>2134</v>
      </c>
      <c r="R2413" s="1"/>
      <c r="S2413" s="1" t="str">
        <f t="shared" si="351"/>
        <v/>
      </c>
      <c r="T2413" s="1" t="str">
        <f>IF(ISNA(VLOOKUP(P2413,'NEW XEQM.c'!D:D,1,0)),"--",VLOOKUP(P2413,'NEW XEQM.c'!D:G,3,0))</f>
        <v>--</v>
      </c>
      <c r="W2413" t="e">
        <f t="shared" si="352"/>
        <v>#VALUE!</v>
      </c>
    </row>
    <row r="2414" spans="9:23">
      <c r="I2414" s="61"/>
      <c r="N2414" s="22" t="s">
        <v>2134</v>
      </c>
      <c r="R2414" s="1"/>
      <c r="S2414" s="1" t="str">
        <f t="shared" si="351"/>
        <v/>
      </c>
      <c r="T2414" s="1" t="str">
        <f>IF(ISNA(VLOOKUP(P2414,'NEW XEQM.c'!D:D,1,0)),"--",VLOOKUP(P2414,'NEW XEQM.c'!D:G,3,0))</f>
        <v>--</v>
      </c>
      <c r="W2414" t="e">
        <f t="shared" si="352"/>
        <v>#VALUE!</v>
      </c>
    </row>
    <row r="2415" spans="9:23">
      <c r="I2415" s="61"/>
      <c r="N2415" s="22" t="s">
        <v>2134</v>
      </c>
      <c r="R2415" s="1"/>
      <c r="S2415" s="1" t="str">
        <f t="shared" si="351"/>
        <v/>
      </c>
      <c r="T2415" s="1" t="str">
        <f>IF(ISNA(VLOOKUP(P2415,'NEW XEQM.c'!D:D,1,0)),"--",VLOOKUP(P2415,'NEW XEQM.c'!D:G,3,0))</f>
        <v>--</v>
      </c>
      <c r="W2415" t="e">
        <f t="shared" si="352"/>
        <v>#VALUE!</v>
      </c>
    </row>
    <row r="2416" spans="9:23">
      <c r="I2416" s="61"/>
      <c r="N2416" s="22" t="s">
        <v>2134</v>
      </c>
      <c r="R2416" s="1"/>
      <c r="S2416" s="1" t="str">
        <f t="shared" si="351"/>
        <v/>
      </c>
      <c r="T2416" s="1" t="str">
        <f>IF(ISNA(VLOOKUP(P2416,'NEW XEQM.c'!D:D,1,0)),"--",VLOOKUP(P2416,'NEW XEQM.c'!D:G,3,0))</f>
        <v>--</v>
      </c>
      <c r="W2416" t="e">
        <f t="shared" si="352"/>
        <v>#VALUE!</v>
      </c>
    </row>
    <row r="2417" spans="9:23">
      <c r="I2417" s="61"/>
      <c r="N2417" s="22" t="s">
        <v>2134</v>
      </c>
      <c r="R2417" s="1"/>
      <c r="S2417" s="1" t="str">
        <f t="shared" si="351"/>
        <v/>
      </c>
      <c r="T2417" s="1" t="str">
        <f>IF(ISNA(VLOOKUP(P2417,'NEW XEQM.c'!D:D,1,0)),"--",VLOOKUP(P2417,'NEW XEQM.c'!D:G,3,0))</f>
        <v>--</v>
      </c>
      <c r="W2417" t="e">
        <f t="shared" si="352"/>
        <v>#VALUE!</v>
      </c>
    </row>
    <row r="2418" spans="9:23">
      <c r="I2418" s="61"/>
      <c r="N2418" s="22" t="s">
        <v>2134</v>
      </c>
      <c r="R2418" s="1"/>
      <c r="S2418" s="1" t="str">
        <f t="shared" si="351"/>
        <v/>
      </c>
      <c r="T2418" s="1" t="str">
        <f>IF(ISNA(VLOOKUP(P2418,'NEW XEQM.c'!D:D,1,0)),"--",VLOOKUP(P2418,'NEW XEQM.c'!D:G,3,0))</f>
        <v>--</v>
      </c>
      <c r="W2418" t="e">
        <f t="shared" si="352"/>
        <v>#VALUE!</v>
      </c>
    </row>
    <row r="2419" spans="9:23">
      <c r="I2419" s="61"/>
      <c r="N2419" s="22" t="s">
        <v>2134</v>
      </c>
      <c r="R2419" s="1"/>
      <c r="S2419" s="1" t="str">
        <f t="shared" si="351"/>
        <v/>
      </c>
      <c r="T2419" s="1" t="str">
        <f>IF(ISNA(VLOOKUP(P2419,'NEW XEQM.c'!D:D,1,0)),"--",VLOOKUP(P2419,'NEW XEQM.c'!D:G,3,0))</f>
        <v>--</v>
      </c>
      <c r="W2419" t="e">
        <f t="shared" si="352"/>
        <v>#VALUE!</v>
      </c>
    </row>
    <row r="2420" spans="9:23">
      <c r="I2420" s="61"/>
      <c r="N2420" s="22" t="s">
        <v>2134</v>
      </c>
      <c r="R2420" s="1"/>
      <c r="S2420" s="1" t="str">
        <f t="shared" si="351"/>
        <v/>
      </c>
      <c r="T2420" s="1" t="str">
        <f>IF(ISNA(VLOOKUP(P2420,'NEW XEQM.c'!D:D,1,0)),"--",VLOOKUP(P2420,'NEW XEQM.c'!D:G,3,0))</f>
        <v>--</v>
      </c>
      <c r="W2420" t="e">
        <f t="shared" si="352"/>
        <v>#VALUE!</v>
      </c>
    </row>
    <row r="2421" spans="9:23">
      <c r="I2421" s="61"/>
      <c r="N2421" s="22" t="s">
        <v>2134</v>
      </c>
      <c r="R2421" s="1"/>
      <c r="S2421" s="1" t="str">
        <f t="shared" si="351"/>
        <v/>
      </c>
      <c r="T2421" s="1" t="str">
        <f>IF(ISNA(VLOOKUP(P2421,'NEW XEQM.c'!D:D,1,0)),"--",VLOOKUP(P2421,'NEW XEQM.c'!D:G,3,0))</f>
        <v>--</v>
      </c>
      <c r="W2421" t="e">
        <f t="shared" si="352"/>
        <v>#VALUE!</v>
      </c>
    </row>
    <row r="2422" spans="9:23">
      <c r="I2422" s="61"/>
      <c r="N2422" s="22" t="s">
        <v>2134</v>
      </c>
      <c r="R2422" s="1"/>
      <c r="S2422" s="1" t="str">
        <f t="shared" si="351"/>
        <v/>
      </c>
      <c r="T2422" s="1" t="str">
        <f>IF(ISNA(VLOOKUP(P2422,'NEW XEQM.c'!D:D,1,0)),"--",VLOOKUP(P2422,'NEW XEQM.c'!D:G,3,0))</f>
        <v>--</v>
      </c>
      <c r="W2422" t="e">
        <f t="shared" si="352"/>
        <v>#VALUE!</v>
      </c>
    </row>
    <row r="2423" spans="9:23">
      <c r="I2423" s="61"/>
      <c r="N2423" s="22" t="s">
        <v>2134</v>
      </c>
      <c r="R2423" s="1"/>
      <c r="S2423" s="1" t="str">
        <f t="shared" si="351"/>
        <v/>
      </c>
      <c r="T2423" s="1" t="str">
        <f>IF(ISNA(VLOOKUP(P2423,'NEW XEQM.c'!D:D,1,0)),"--",VLOOKUP(P2423,'NEW XEQM.c'!D:G,3,0))</f>
        <v>--</v>
      </c>
      <c r="W2423" t="e">
        <f t="shared" si="352"/>
        <v>#VALUE!</v>
      </c>
    </row>
    <row r="2424" spans="9:23">
      <c r="I2424" s="61"/>
      <c r="N2424" s="22" t="s">
        <v>2134</v>
      </c>
      <c r="R2424" s="1"/>
      <c r="S2424" s="1" t="str">
        <f t="shared" si="351"/>
        <v/>
      </c>
      <c r="T2424" s="1" t="str">
        <f>IF(ISNA(VLOOKUP(P2424,'NEW XEQM.c'!D:D,1,0)),"--",VLOOKUP(P2424,'NEW XEQM.c'!D:G,3,0))</f>
        <v>--</v>
      </c>
      <c r="W2424" t="e">
        <f t="shared" si="352"/>
        <v>#VALUE!</v>
      </c>
    </row>
    <row r="2425" spans="9:23">
      <c r="I2425" s="61"/>
      <c r="N2425" s="22" t="s">
        <v>2134</v>
      </c>
      <c r="R2425" s="1"/>
      <c r="S2425" s="1" t="str">
        <f t="shared" si="351"/>
        <v/>
      </c>
      <c r="T2425" s="1" t="str">
        <f>IF(ISNA(VLOOKUP(P2425,'NEW XEQM.c'!D:D,1,0)),"--",VLOOKUP(P2425,'NEW XEQM.c'!D:G,3,0))</f>
        <v>--</v>
      </c>
      <c r="W2425" t="e">
        <f t="shared" si="352"/>
        <v>#VALUE!</v>
      </c>
    </row>
    <row r="2426" spans="9:23">
      <c r="I2426" s="61"/>
      <c r="N2426" s="22" t="s">
        <v>2134</v>
      </c>
      <c r="R2426" s="1"/>
      <c r="S2426" s="1" t="str">
        <f t="shared" si="351"/>
        <v/>
      </c>
      <c r="T2426" s="1" t="str">
        <f>IF(ISNA(VLOOKUP(P2426,'NEW XEQM.c'!D:D,1,0)),"--",VLOOKUP(P2426,'NEW XEQM.c'!D:G,3,0))</f>
        <v>--</v>
      </c>
      <c r="W2426" t="e">
        <f t="shared" si="352"/>
        <v>#VALUE!</v>
      </c>
    </row>
    <row r="2427" spans="9:23">
      <c r="I2427" s="61"/>
      <c r="N2427" s="22" t="s">
        <v>2134</v>
      </c>
      <c r="R2427" s="1"/>
      <c r="S2427" s="1" t="str">
        <f t="shared" si="351"/>
        <v/>
      </c>
      <c r="T2427" s="1" t="str">
        <f>IF(ISNA(VLOOKUP(P2427,'NEW XEQM.c'!D:D,1,0)),"--",VLOOKUP(P2427,'NEW XEQM.c'!D:G,3,0))</f>
        <v>--</v>
      </c>
      <c r="W2427" t="e">
        <f t="shared" si="352"/>
        <v>#VALUE!</v>
      </c>
    </row>
    <row r="2428" spans="9:23">
      <c r="I2428" s="61"/>
      <c r="N2428" s="22" t="s">
        <v>2134</v>
      </c>
      <c r="R2428" s="1"/>
      <c r="S2428" s="1" t="str">
        <f t="shared" si="351"/>
        <v/>
      </c>
      <c r="T2428" s="1" t="str">
        <f>IF(ISNA(VLOOKUP(P2428,'NEW XEQM.c'!D:D,1,0)),"--",VLOOKUP(P2428,'NEW XEQM.c'!D:G,3,0))</f>
        <v>--</v>
      </c>
      <c r="W2428" t="e">
        <f t="shared" si="352"/>
        <v>#VALUE!</v>
      </c>
    </row>
    <row r="2429" spans="9:23">
      <c r="I2429" s="61"/>
      <c r="N2429" s="22" t="s">
        <v>2134</v>
      </c>
      <c r="R2429" s="1"/>
      <c r="S2429" s="1" t="str">
        <f t="shared" si="351"/>
        <v/>
      </c>
      <c r="T2429" s="1" t="str">
        <f>IF(ISNA(VLOOKUP(P2429,'NEW XEQM.c'!D:D,1,0)),"--",VLOOKUP(P2429,'NEW XEQM.c'!D:G,3,0))</f>
        <v>--</v>
      </c>
      <c r="W2429" t="e">
        <f t="shared" si="352"/>
        <v>#VALUE!</v>
      </c>
    </row>
    <row r="2430" spans="9:23">
      <c r="I2430" s="61"/>
      <c r="N2430" s="22" t="s">
        <v>2134</v>
      </c>
      <c r="R2430" s="1"/>
      <c r="S2430" s="1" t="str">
        <f t="shared" si="351"/>
        <v/>
      </c>
      <c r="T2430" s="1" t="str">
        <f>IF(ISNA(VLOOKUP(P2430,'NEW XEQM.c'!D:D,1,0)),"--",VLOOKUP(P2430,'NEW XEQM.c'!D:G,3,0))</f>
        <v>--</v>
      </c>
      <c r="W2430" t="e">
        <f t="shared" si="352"/>
        <v>#VALUE!</v>
      </c>
    </row>
    <row r="2431" spans="9:23">
      <c r="I2431" s="61"/>
      <c r="N2431" s="22" t="s">
        <v>2134</v>
      </c>
      <c r="R2431" s="1"/>
      <c r="S2431" s="1" t="str">
        <f t="shared" si="351"/>
        <v/>
      </c>
      <c r="T2431" s="1" t="str">
        <f>IF(ISNA(VLOOKUP(P2431,'NEW XEQM.c'!D:D,1,0)),"--",VLOOKUP(P2431,'NEW XEQM.c'!D:G,3,0))</f>
        <v>--</v>
      </c>
      <c r="W2431" t="e">
        <f t="shared" si="352"/>
        <v>#VALUE!</v>
      </c>
    </row>
    <row r="2432" spans="9:23">
      <c r="I2432" s="61"/>
      <c r="N2432" s="22" t="s">
        <v>2134</v>
      </c>
      <c r="R2432" s="1"/>
      <c r="S2432" s="1" t="str">
        <f t="shared" si="351"/>
        <v/>
      </c>
      <c r="T2432" s="1" t="str">
        <f>IF(ISNA(VLOOKUP(P2432,'NEW XEQM.c'!D:D,1,0)),"--",VLOOKUP(P2432,'NEW XEQM.c'!D:G,3,0))</f>
        <v>--</v>
      </c>
      <c r="W2432" t="e">
        <f t="shared" si="352"/>
        <v>#VALUE!</v>
      </c>
    </row>
    <row r="2433" spans="9:23">
      <c r="I2433" s="61"/>
      <c r="N2433" s="22" t="s">
        <v>2134</v>
      </c>
      <c r="R2433" s="1"/>
      <c r="S2433" s="1" t="str">
        <f t="shared" si="351"/>
        <v/>
      </c>
      <c r="T2433" s="1" t="str">
        <f>IF(ISNA(VLOOKUP(P2433,'NEW XEQM.c'!D:D,1,0)),"--",VLOOKUP(P2433,'NEW XEQM.c'!D:G,3,0))</f>
        <v>--</v>
      </c>
      <c r="W2433" t="e">
        <f t="shared" si="352"/>
        <v>#VALUE!</v>
      </c>
    </row>
    <row r="2434" spans="9:23">
      <c r="I2434" s="61"/>
      <c r="N2434" s="22" t="s">
        <v>2134</v>
      </c>
      <c r="R2434" s="1"/>
      <c r="S2434" s="1" t="str">
        <f t="shared" si="351"/>
        <v/>
      </c>
      <c r="T2434" s="1" t="str">
        <f>IF(ISNA(VLOOKUP(P2434,'NEW XEQM.c'!D:D,1,0)),"--",VLOOKUP(P2434,'NEW XEQM.c'!D:G,3,0))</f>
        <v>--</v>
      </c>
      <c r="W2434" t="e">
        <f t="shared" si="352"/>
        <v>#VALUE!</v>
      </c>
    </row>
    <row r="2435" spans="9:23">
      <c r="I2435" s="61"/>
      <c r="N2435" s="22" t="s">
        <v>2134</v>
      </c>
      <c r="R2435" s="1"/>
      <c r="S2435" s="1" t="str">
        <f t="shared" si="351"/>
        <v/>
      </c>
      <c r="T2435" s="1" t="str">
        <f>IF(ISNA(VLOOKUP(P2435,'NEW XEQM.c'!D:D,1,0)),"--",VLOOKUP(P2435,'NEW XEQM.c'!D:G,3,0))</f>
        <v>--</v>
      </c>
      <c r="W2435" t="e">
        <f t="shared" si="352"/>
        <v>#VALUE!</v>
      </c>
    </row>
    <row r="2436" spans="9:23">
      <c r="I2436" s="61"/>
      <c r="N2436" s="22" t="s">
        <v>2134</v>
      </c>
      <c r="R2436" s="1"/>
      <c r="S2436" s="1" t="str">
        <f t="shared" si="351"/>
        <v/>
      </c>
      <c r="T2436" s="1" t="str">
        <f>IF(ISNA(VLOOKUP(P2436,'NEW XEQM.c'!D:D,1,0)),"--",VLOOKUP(P2436,'NEW XEQM.c'!D:G,3,0))</f>
        <v>--</v>
      </c>
      <c r="W2436" t="e">
        <f t="shared" si="352"/>
        <v>#VALUE!</v>
      </c>
    </row>
    <row r="2437" spans="9:23">
      <c r="I2437" s="61"/>
      <c r="N2437" s="22" t="s">
        <v>2134</v>
      </c>
      <c r="R2437" s="1"/>
      <c r="S2437" s="1" t="str">
        <f t="shared" si="351"/>
        <v/>
      </c>
      <c r="T2437" s="1" t="str">
        <f>IF(ISNA(VLOOKUP(P2437,'NEW XEQM.c'!D:D,1,0)),"--",VLOOKUP(P2437,'NEW XEQM.c'!D:G,3,0))</f>
        <v>--</v>
      </c>
      <c r="W2437" t="e">
        <f t="shared" si="352"/>
        <v>#VALUE!</v>
      </c>
    </row>
    <row r="2438" spans="9:23">
      <c r="I2438" s="61"/>
      <c r="N2438" s="22" t="s">
        <v>2134</v>
      </c>
      <c r="R2438" s="1"/>
      <c r="S2438" s="1" t="str">
        <f t="shared" si="351"/>
        <v/>
      </c>
      <c r="T2438" s="1" t="str">
        <f>IF(ISNA(VLOOKUP(P2438,'NEW XEQM.c'!D:D,1,0)),"--",VLOOKUP(P2438,'NEW XEQM.c'!D:G,3,0))</f>
        <v>--</v>
      </c>
      <c r="W2438" t="e">
        <f t="shared" si="352"/>
        <v>#VALUE!</v>
      </c>
    </row>
    <row r="2439" spans="9:23">
      <c r="I2439" s="61"/>
      <c r="N2439" s="22" t="s">
        <v>2134</v>
      </c>
      <c r="R2439" s="1"/>
      <c r="S2439" s="1" t="str">
        <f t="shared" ref="S2439:S2481" si="35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52"/>
        <v>#VALUE!</v>
      </c>
    </row>
    <row r="2440" spans="9:23">
      <c r="I2440" s="61"/>
      <c r="N2440" s="22" t="s">
        <v>2134</v>
      </c>
      <c r="R2440" s="1"/>
      <c r="S2440" s="1" t="str">
        <f t="shared" si="353"/>
        <v/>
      </c>
      <c r="T2440" s="1" t="str">
        <f>IF(ISNA(VLOOKUP(P2440,'NEW XEQM.c'!D:D,1,0)),"--",VLOOKUP(P2440,'NEW XEQM.c'!D:G,3,0))</f>
        <v>--</v>
      </c>
      <c r="W2440" t="e">
        <f t="shared" si="352"/>
        <v>#VALUE!</v>
      </c>
    </row>
    <row r="2441" spans="9:23">
      <c r="I2441" s="61"/>
      <c r="N2441" s="22" t="s">
        <v>2134</v>
      </c>
      <c r="R2441" s="1"/>
      <c r="S2441" s="1" t="str">
        <f t="shared" si="353"/>
        <v/>
      </c>
      <c r="T2441" s="1" t="str">
        <f>IF(ISNA(VLOOKUP(P2441,'NEW XEQM.c'!D:D,1,0)),"--",VLOOKUP(P2441,'NEW XEQM.c'!D:G,3,0))</f>
        <v>--</v>
      </c>
      <c r="W2441" t="e">
        <f t="shared" si="352"/>
        <v>#VALUE!</v>
      </c>
    </row>
    <row r="2442" spans="9:23">
      <c r="I2442" s="61"/>
      <c r="N2442" s="22" t="s">
        <v>2134</v>
      </c>
      <c r="R2442" s="1"/>
      <c r="S2442" s="1" t="str">
        <f t="shared" si="353"/>
        <v/>
      </c>
      <c r="T2442" s="1" t="str">
        <f>IF(ISNA(VLOOKUP(P2442,'NEW XEQM.c'!D:D,1,0)),"--",VLOOKUP(P2442,'NEW XEQM.c'!D:G,3,0))</f>
        <v>--</v>
      </c>
      <c r="W2442" t="e">
        <f t="shared" si="352"/>
        <v>#VALUE!</v>
      </c>
    </row>
    <row r="2443" spans="9:23">
      <c r="I2443" s="61"/>
      <c r="N2443" s="22" t="s">
        <v>2134</v>
      </c>
      <c r="R2443" s="1"/>
      <c r="S2443" s="1" t="str">
        <f t="shared" si="353"/>
        <v/>
      </c>
      <c r="T2443" s="1" t="str">
        <f>IF(ISNA(VLOOKUP(P2443,'NEW XEQM.c'!D:D,1,0)),"--",VLOOKUP(P2443,'NEW XEQM.c'!D:G,3,0))</f>
        <v>--</v>
      </c>
      <c r="W2443" t="e">
        <f t="shared" si="352"/>
        <v>#VALUE!</v>
      </c>
    </row>
    <row r="2444" spans="9:23">
      <c r="I2444" s="61"/>
      <c r="N2444" s="22" t="s">
        <v>2134</v>
      </c>
      <c r="R2444" s="1"/>
      <c r="S2444" s="1" t="str">
        <f t="shared" si="353"/>
        <v/>
      </c>
      <c r="T2444" s="1" t="str">
        <f>IF(ISNA(VLOOKUP(P2444,'NEW XEQM.c'!D:D,1,0)),"--",VLOOKUP(P2444,'NEW XEQM.c'!D:G,3,0))</f>
        <v>--</v>
      </c>
      <c r="W2444" t="e">
        <f t="shared" si="352"/>
        <v>#VALUE!</v>
      </c>
    </row>
    <row r="2445" spans="9:23">
      <c r="I2445" s="61"/>
      <c r="N2445" s="22" t="s">
        <v>2134</v>
      </c>
      <c r="R2445" s="1"/>
      <c r="S2445" s="1" t="str">
        <f t="shared" si="353"/>
        <v/>
      </c>
      <c r="T2445" s="1" t="str">
        <f>IF(ISNA(VLOOKUP(P2445,'NEW XEQM.c'!D:D,1,0)),"--",VLOOKUP(P2445,'NEW XEQM.c'!D:G,3,0))</f>
        <v>--</v>
      </c>
      <c r="W2445" t="e">
        <f t="shared" si="352"/>
        <v>#VALUE!</v>
      </c>
    </row>
    <row r="2446" spans="9:23">
      <c r="I2446" s="61"/>
      <c r="N2446" s="22" t="s">
        <v>2134</v>
      </c>
      <c r="R2446" s="1"/>
      <c r="S2446" s="1" t="str">
        <f t="shared" si="353"/>
        <v/>
      </c>
      <c r="T2446" s="1" t="str">
        <f>IF(ISNA(VLOOKUP(P2446,'NEW XEQM.c'!D:D,1,0)),"--",VLOOKUP(P2446,'NEW XEQM.c'!D:G,3,0))</f>
        <v>--</v>
      </c>
      <c r="W2446" t="e">
        <f t="shared" si="352"/>
        <v>#VALUE!</v>
      </c>
    </row>
    <row r="2447" spans="9:23">
      <c r="I2447" s="61"/>
      <c r="N2447" s="22" t="s">
        <v>2134</v>
      </c>
      <c r="R2447" s="1"/>
      <c r="S2447" s="1" t="str">
        <f t="shared" si="353"/>
        <v/>
      </c>
      <c r="T2447" s="1" t="str">
        <f>IF(ISNA(VLOOKUP(P2447,'NEW XEQM.c'!D:D,1,0)),"--",VLOOKUP(P2447,'NEW XEQM.c'!D:G,3,0))</f>
        <v>--</v>
      </c>
      <c r="W2447" t="e">
        <f t="shared" si="352"/>
        <v>#VALUE!</v>
      </c>
    </row>
    <row r="2448" spans="9:23">
      <c r="I2448" s="61"/>
      <c r="N2448" s="22" t="s">
        <v>2134</v>
      </c>
      <c r="R2448" s="1"/>
      <c r="S2448" s="1" t="str">
        <f t="shared" si="353"/>
        <v/>
      </c>
      <c r="T2448" s="1" t="str">
        <f>IF(ISNA(VLOOKUP(P2448,'NEW XEQM.c'!D:D,1,0)),"--",VLOOKUP(P2448,'NEW XEQM.c'!D:G,3,0))</f>
        <v>--</v>
      </c>
      <c r="W2448" t="e">
        <f t="shared" si="352"/>
        <v>#VALUE!</v>
      </c>
    </row>
    <row r="2449" spans="9:23">
      <c r="I2449" s="61"/>
      <c r="N2449" s="22" t="s">
        <v>2134</v>
      </c>
      <c r="R2449" s="1"/>
      <c r="S2449" s="1" t="str">
        <f t="shared" si="353"/>
        <v/>
      </c>
      <c r="T2449" s="1" t="str">
        <f>IF(ISNA(VLOOKUP(P2449,'NEW XEQM.c'!D:D,1,0)),"--",VLOOKUP(P2449,'NEW XEQM.c'!D:G,3,0))</f>
        <v>--</v>
      </c>
      <c r="W2449" t="e">
        <f t="shared" si="352"/>
        <v>#VALUE!</v>
      </c>
    </row>
    <row r="2450" spans="9:23">
      <c r="I2450" s="61"/>
      <c r="N2450" s="22" t="s">
        <v>2134</v>
      </c>
      <c r="R2450" s="1"/>
      <c r="S2450" s="1" t="str">
        <f t="shared" si="353"/>
        <v/>
      </c>
      <c r="T2450" s="1" t="str">
        <f>IF(ISNA(VLOOKUP(P2450,'NEW XEQM.c'!D:D,1,0)),"--",VLOOKUP(P2450,'NEW XEQM.c'!D:G,3,0))</f>
        <v>--</v>
      </c>
      <c r="W2450" t="e">
        <f t="shared" si="352"/>
        <v>#VALUE!</v>
      </c>
    </row>
    <row r="2451" spans="9:23">
      <c r="I2451" s="61"/>
      <c r="N2451" s="22" t="s">
        <v>2134</v>
      </c>
      <c r="R2451" s="1"/>
      <c r="S2451" s="1" t="str">
        <f t="shared" si="353"/>
        <v/>
      </c>
      <c r="T2451" s="1" t="str">
        <f>IF(ISNA(VLOOKUP(P2451,'NEW XEQM.c'!D:D,1,0)),"--",VLOOKUP(P2451,'NEW XEQM.c'!D:G,3,0))</f>
        <v>--</v>
      </c>
      <c r="W2451" t="e">
        <f t="shared" si="352"/>
        <v>#VALUE!</v>
      </c>
    </row>
    <row r="2452" spans="9:23">
      <c r="I2452" s="61"/>
      <c r="N2452" s="22" t="s">
        <v>2134</v>
      </c>
      <c r="R2452" s="1"/>
      <c r="S2452" s="1" t="str">
        <f t="shared" si="353"/>
        <v/>
      </c>
      <c r="T2452" s="1" t="str">
        <f>IF(ISNA(VLOOKUP(P2452,'NEW XEQM.c'!D:D,1,0)),"--",VLOOKUP(P2452,'NEW XEQM.c'!D:G,3,0))</f>
        <v>--</v>
      </c>
      <c r="W2452" t="e">
        <f t="shared" si="352"/>
        <v>#VALUE!</v>
      </c>
    </row>
    <row r="2453" spans="9:23">
      <c r="I2453" s="61"/>
      <c r="N2453" s="22" t="s">
        <v>2134</v>
      </c>
      <c r="R2453" s="1"/>
      <c r="S2453" s="1" t="str">
        <f t="shared" si="353"/>
        <v/>
      </c>
      <c r="T2453" s="1" t="str">
        <f>IF(ISNA(VLOOKUP(P2453,'NEW XEQM.c'!D:D,1,0)),"--",VLOOKUP(P2453,'NEW XEQM.c'!D:G,3,0))</f>
        <v>--</v>
      </c>
      <c r="W2453" t="e">
        <f t="shared" si="352"/>
        <v>#VALUE!</v>
      </c>
    </row>
    <row r="2454" spans="9:23">
      <c r="I2454" s="61"/>
      <c r="N2454" s="22" t="s">
        <v>2134</v>
      </c>
      <c r="R2454" s="1"/>
      <c r="S2454" s="1" t="str">
        <f t="shared" si="353"/>
        <v/>
      </c>
      <c r="T2454" s="1" t="str">
        <f>IF(ISNA(VLOOKUP(P2454,'NEW XEQM.c'!D:D,1,0)),"--",VLOOKUP(P2454,'NEW XEQM.c'!D:G,3,0))</f>
        <v>--</v>
      </c>
      <c r="W2454" t="e">
        <f t="shared" si="352"/>
        <v>#VALUE!</v>
      </c>
    </row>
    <row r="2455" spans="9:23">
      <c r="I2455" s="61"/>
      <c r="N2455" s="22" t="s">
        <v>2134</v>
      </c>
      <c r="R2455" s="1"/>
      <c r="S2455" s="1" t="str">
        <f t="shared" si="353"/>
        <v/>
      </c>
      <c r="T2455" s="1" t="str">
        <f>IF(ISNA(VLOOKUP(P2455,'NEW XEQM.c'!D:D,1,0)),"--",VLOOKUP(P2455,'NEW XEQM.c'!D:G,3,0))</f>
        <v>--</v>
      </c>
      <c r="W2455" t="e">
        <f t="shared" si="352"/>
        <v>#VALUE!</v>
      </c>
    </row>
    <row r="2456" spans="9:23">
      <c r="I2456" s="61"/>
      <c r="N2456" s="22" t="s">
        <v>2134</v>
      </c>
      <c r="R2456" s="1"/>
      <c r="S2456" s="1" t="str">
        <f t="shared" si="353"/>
        <v/>
      </c>
      <c r="T2456" s="1" t="str">
        <f>IF(ISNA(VLOOKUP(P2456,'NEW XEQM.c'!D:D,1,0)),"--",VLOOKUP(P2456,'NEW XEQM.c'!D:G,3,0))</f>
        <v>--</v>
      </c>
      <c r="W2456" t="e">
        <f t="shared" si="352"/>
        <v>#VALUE!</v>
      </c>
    </row>
    <row r="2457" spans="9:23">
      <c r="I2457" s="61"/>
      <c r="N2457" s="22" t="s">
        <v>2134</v>
      </c>
      <c r="R2457" s="1"/>
      <c r="S2457" s="1" t="str">
        <f t="shared" si="353"/>
        <v/>
      </c>
      <c r="T2457" s="1" t="str">
        <f>IF(ISNA(VLOOKUP(P2457,'NEW XEQM.c'!D:D,1,0)),"--",VLOOKUP(P2457,'NEW XEQM.c'!D:G,3,0))</f>
        <v>--</v>
      </c>
      <c r="W2457" t="e">
        <f t="shared" si="352"/>
        <v>#VALUE!</v>
      </c>
    </row>
    <row r="2458" spans="9:23">
      <c r="I2458" s="61"/>
      <c r="N2458" s="22" t="s">
        <v>2134</v>
      </c>
      <c r="R2458" s="1"/>
      <c r="S2458" s="1" t="str">
        <f t="shared" si="353"/>
        <v/>
      </c>
      <c r="T2458" s="1" t="str">
        <f>IF(ISNA(VLOOKUP(P2458,'NEW XEQM.c'!D:D,1,0)),"--",VLOOKUP(P2458,'NEW XEQM.c'!D:G,3,0))</f>
        <v>--</v>
      </c>
      <c r="W2458" t="e">
        <f t="shared" si="352"/>
        <v>#VALUE!</v>
      </c>
    </row>
    <row r="2459" spans="9:23">
      <c r="I2459" s="61"/>
      <c r="N2459" s="22" t="s">
        <v>2134</v>
      </c>
      <c r="R2459" s="1"/>
      <c r="S2459" s="1" t="str">
        <f t="shared" si="353"/>
        <v/>
      </c>
      <c r="T2459" s="1" t="str">
        <f>IF(ISNA(VLOOKUP(P2459,'NEW XEQM.c'!D:D,1,0)),"--",VLOOKUP(P2459,'NEW XEQM.c'!D:G,3,0))</f>
        <v>--</v>
      </c>
      <c r="W2459" t="e">
        <f t="shared" si="352"/>
        <v>#VALUE!</v>
      </c>
    </row>
    <row r="2460" spans="9:23">
      <c r="I2460" s="61"/>
      <c r="N2460" s="22" t="s">
        <v>2134</v>
      </c>
      <c r="R2460" s="1"/>
      <c r="S2460" s="1" t="str">
        <f t="shared" si="353"/>
        <v/>
      </c>
      <c r="T2460" s="1" t="str">
        <f>IF(ISNA(VLOOKUP(P2460,'NEW XEQM.c'!D:D,1,0)),"--",VLOOKUP(P2460,'NEW XEQM.c'!D:G,3,0))</f>
        <v>--</v>
      </c>
      <c r="W2460" t="e">
        <f t="shared" si="352"/>
        <v>#VALUE!</v>
      </c>
    </row>
    <row r="2461" spans="9:23">
      <c r="I2461" s="61"/>
      <c r="N2461" s="22" t="s">
        <v>2134</v>
      </c>
      <c r="R2461" s="1"/>
      <c r="S2461" s="1" t="str">
        <f t="shared" si="353"/>
        <v/>
      </c>
      <c r="T2461" s="1" t="str">
        <f>IF(ISNA(VLOOKUP(P2461,'NEW XEQM.c'!D:D,1,0)),"--",VLOOKUP(P2461,'NEW XEQM.c'!D:G,3,0))</f>
        <v>--</v>
      </c>
      <c r="W2461" t="e">
        <f t="shared" si="352"/>
        <v>#VALUE!</v>
      </c>
    </row>
    <row r="2462" spans="9:23">
      <c r="I2462" s="61"/>
      <c r="N2462" s="22" t="s">
        <v>2134</v>
      </c>
      <c r="R2462" s="1"/>
      <c r="S2462" s="1" t="str">
        <f t="shared" si="353"/>
        <v/>
      </c>
      <c r="T2462" s="1" t="str">
        <f>IF(ISNA(VLOOKUP(P2462,'NEW XEQM.c'!D:D,1,0)),"--",VLOOKUP(P2462,'NEW XEQM.c'!D:G,3,0))</f>
        <v>--</v>
      </c>
      <c r="W2462" t="e">
        <f t="shared" ref="W2462:W2485" si="35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53"/>
        <v/>
      </c>
      <c r="T2463" s="1" t="str">
        <f>IF(ISNA(VLOOKUP(P2463,'NEW XEQM.c'!D:D,1,0)),"--",VLOOKUP(P2463,'NEW XEQM.c'!D:G,3,0))</f>
        <v>--</v>
      </c>
      <c r="W2463" t="e">
        <f t="shared" si="354"/>
        <v>#VALUE!</v>
      </c>
    </row>
    <row r="2464" spans="9:23">
      <c r="I2464" s="61"/>
      <c r="N2464" s="22" t="s">
        <v>2134</v>
      </c>
      <c r="R2464" s="1"/>
      <c r="S2464" s="1" t="str">
        <f t="shared" si="353"/>
        <v/>
      </c>
      <c r="T2464" s="1" t="str">
        <f>IF(ISNA(VLOOKUP(P2464,'NEW XEQM.c'!D:D,1,0)),"--",VLOOKUP(P2464,'NEW XEQM.c'!D:G,3,0))</f>
        <v>--</v>
      </c>
      <c r="W2464" t="e">
        <f t="shared" si="354"/>
        <v>#VALUE!</v>
      </c>
    </row>
    <row r="2465" spans="9:23">
      <c r="I2465" s="61"/>
      <c r="N2465" s="22" t="s">
        <v>2134</v>
      </c>
      <c r="R2465" s="1"/>
      <c r="S2465" s="1" t="str">
        <f t="shared" si="353"/>
        <v/>
      </c>
      <c r="T2465" s="1" t="str">
        <f>IF(ISNA(VLOOKUP(P2465,'NEW XEQM.c'!D:D,1,0)),"--",VLOOKUP(P2465,'NEW XEQM.c'!D:G,3,0))</f>
        <v>--</v>
      </c>
      <c r="W2465" t="e">
        <f t="shared" si="354"/>
        <v>#VALUE!</v>
      </c>
    </row>
    <row r="2466" spans="9:23">
      <c r="I2466" s="61"/>
      <c r="N2466" s="22" t="s">
        <v>2134</v>
      </c>
      <c r="R2466" s="1"/>
      <c r="S2466" s="1" t="str">
        <f t="shared" si="353"/>
        <v/>
      </c>
      <c r="T2466" s="1" t="str">
        <f>IF(ISNA(VLOOKUP(P2466,'NEW XEQM.c'!D:D,1,0)),"--",VLOOKUP(P2466,'NEW XEQM.c'!D:G,3,0))</f>
        <v>--</v>
      </c>
      <c r="W2466" t="e">
        <f t="shared" si="354"/>
        <v>#VALUE!</v>
      </c>
    </row>
    <row r="2467" spans="9:23">
      <c r="I2467" s="61"/>
      <c r="N2467" s="22" t="s">
        <v>2134</v>
      </c>
      <c r="R2467" s="1"/>
      <c r="S2467" s="1" t="str">
        <f t="shared" si="353"/>
        <v/>
      </c>
      <c r="T2467" s="1" t="str">
        <f>IF(ISNA(VLOOKUP(P2467,'NEW XEQM.c'!D:D,1,0)),"--",VLOOKUP(P2467,'NEW XEQM.c'!D:G,3,0))</f>
        <v>--</v>
      </c>
      <c r="W2467" t="e">
        <f t="shared" si="354"/>
        <v>#VALUE!</v>
      </c>
    </row>
    <row r="2468" spans="9:23">
      <c r="I2468" s="61"/>
      <c r="N2468" s="22" t="s">
        <v>2134</v>
      </c>
      <c r="R2468" s="1"/>
      <c r="S2468" s="1" t="str">
        <f t="shared" si="353"/>
        <v/>
      </c>
      <c r="T2468" s="1" t="str">
        <f>IF(ISNA(VLOOKUP(P2468,'NEW XEQM.c'!D:D,1,0)),"--",VLOOKUP(P2468,'NEW XEQM.c'!D:G,3,0))</f>
        <v>--</v>
      </c>
      <c r="W2468" t="e">
        <f t="shared" si="354"/>
        <v>#VALUE!</v>
      </c>
    </row>
    <row r="2469" spans="9:23">
      <c r="I2469" s="61"/>
      <c r="N2469" s="22" t="s">
        <v>2134</v>
      </c>
      <c r="R2469" s="1"/>
      <c r="S2469" s="1" t="str">
        <f t="shared" si="353"/>
        <v/>
      </c>
      <c r="T2469" s="1" t="str">
        <f>IF(ISNA(VLOOKUP(P2469,'NEW XEQM.c'!D:D,1,0)),"--",VLOOKUP(P2469,'NEW XEQM.c'!D:G,3,0))</f>
        <v>--</v>
      </c>
      <c r="W2469" t="e">
        <f t="shared" si="354"/>
        <v>#VALUE!</v>
      </c>
    </row>
    <row r="2470" spans="9:23">
      <c r="I2470" s="61"/>
      <c r="N2470" s="22" t="s">
        <v>2134</v>
      </c>
      <c r="R2470" s="1"/>
      <c r="S2470" s="1" t="str">
        <f t="shared" si="353"/>
        <v/>
      </c>
      <c r="T2470" s="1" t="str">
        <f>IF(ISNA(VLOOKUP(P2470,'NEW XEQM.c'!D:D,1,0)),"--",VLOOKUP(P2470,'NEW XEQM.c'!D:G,3,0))</f>
        <v>--</v>
      </c>
      <c r="W2470" t="e">
        <f t="shared" si="354"/>
        <v>#VALUE!</v>
      </c>
    </row>
    <row r="2471" spans="9:23">
      <c r="I2471" s="61"/>
      <c r="N2471" s="22" t="s">
        <v>2134</v>
      </c>
      <c r="R2471" s="1"/>
      <c r="S2471" s="1" t="str">
        <f t="shared" si="353"/>
        <v/>
      </c>
      <c r="T2471" s="1" t="str">
        <f>IF(ISNA(VLOOKUP(P2471,'NEW XEQM.c'!D:D,1,0)),"--",VLOOKUP(P2471,'NEW XEQM.c'!D:G,3,0))</f>
        <v>--</v>
      </c>
      <c r="W2471" t="e">
        <f t="shared" si="354"/>
        <v>#VALUE!</v>
      </c>
    </row>
    <row r="2472" spans="9:23">
      <c r="I2472" s="61"/>
      <c r="N2472" s="22" t="s">
        <v>2134</v>
      </c>
      <c r="R2472" s="1"/>
      <c r="S2472" s="1" t="str">
        <f t="shared" si="353"/>
        <v/>
      </c>
      <c r="T2472" s="1" t="str">
        <f>IF(ISNA(VLOOKUP(P2472,'NEW XEQM.c'!D:D,1,0)),"--",VLOOKUP(P2472,'NEW XEQM.c'!D:G,3,0))</f>
        <v>--</v>
      </c>
      <c r="W2472" t="e">
        <f t="shared" si="354"/>
        <v>#VALUE!</v>
      </c>
    </row>
    <row r="2473" spans="9:23">
      <c r="I2473" s="61"/>
      <c r="N2473" s="22" t="s">
        <v>2134</v>
      </c>
      <c r="R2473" s="1"/>
      <c r="S2473" s="1" t="str">
        <f t="shared" si="353"/>
        <v/>
      </c>
      <c r="T2473" s="1" t="str">
        <f>IF(ISNA(VLOOKUP(P2473,'NEW XEQM.c'!D:D,1,0)),"--",VLOOKUP(P2473,'NEW XEQM.c'!D:G,3,0))</f>
        <v>--</v>
      </c>
      <c r="W2473" t="e">
        <f t="shared" si="354"/>
        <v>#VALUE!</v>
      </c>
    </row>
    <row r="2474" spans="9:23">
      <c r="I2474" s="61"/>
      <c r="N2474" s="22" t="s">
        <v>2134</v>
      </c>
      <c r="R2474" s="1"/>
      <c r="S2474" s="1" t="str">
        <f t="shared" si="353"/>
        <v/>
      </c>
      <c r="T2474" s="1" t="str">
        <f>IF(ISNA(VLOOKUP(P2474,'NEW XEQM.c'!D:D,1,0)),"--",VLOOKUP(P2474,'NEW XEQM.c'!D:G,3,0))</f>
        <v>--</v>
      </c>
      <c r="W2474" t="e">
        <f t="shared" si="354"/>
        <v>#VALUE!</v>
      </c>
    </row>
    <row r="2475" spans="9:23">
      <c r="I2475" s="61"/>
      <c r="N2475" s="22" t="s">
        <v>2134</v>
      </c>
      <c r="R2475" s="1"/>
      <c r="S2475" s="1" t="str">
        <f t="shared" si="353"/>
        <v/>
      </c>
      <c r="T2475" s="1" t="str">
        <f>IF(ISNA(VLOOKUP(P2475,'NEW XEQM.c'!D:D,1,0)),"--",VLOOKUP(P2475,'NEW XEQM.c'!D:G,3,0))</f>
        <v>--</v>
      </c>
      <c r="W2475" t="e">
        <f t="shared" si="354"/>
        <v>#VALUE!</v>
      </c>
    </row>
    <row r="2476" spans="9:23">
      <c r="I2476" s="61"/>
      <c r="N2476" s="22" t="s">
        <v>2134</v>
      </c>
      <c r="R2476" s="1"/>
      <c r="S2476" s="1" t="str">
        <f t="shared" si="353"/>
        <v/>
      </c>
      <c r="T2476" s="1" t="str">
        <f>IF(ISNA(VLOOKUP(P2476,'NEW XEQM.c'!D:D,1,0)),"--",VLOOKUP(P2476,'NEW XEQM.c'!D:G,3,0))</f>
        <v>--</v>
      </c>
      <c r="W2476" t="e">
        <f t="shared" si="354"/>
        <v>#VALUE!</v>
      </c>
    </row>
    <row r="2477" spans="9:23">
      <c r="I2477" s="61"/>
      <c r="N2477" s="22" t="s">
        <v>2134</v>
      </c>
      <c r="R2477" s="1"/>
      <c r="S2477" s="1" t="str">
        <f t="shared" si="353"/>
        <v/>
      </c>
      <c r="T2477" s="1" t="str">
        <f>IF(ISNA(VLOOKUP(P2477,'NEW XEQM.c'!D:D,1,0)),"--",VLOOKUP(P2477,'NEW XEQM.c'!D:G,3,0))</f>
        <v>--</v>
      </c>
      <c r="W2477" t="e">
        <f t="shared" si="354"/>
        <v>#VALUE!</v>
      </c>
    </row>
    <row r="2478" spans="9:23">
      <c r="I2478" s="61"/>
      <c r="N2478" s="22" t="s">
        <v>2134</v>
      </c>
      <c r="R2478" s="1"/>
      <c r="S2478" s="1" t="str">
        <f t="shared" si="353"/>
        <v/>
      </c>
      <c r="T2478" s="1" t="str">
        <f>IF(ISNA(VLOOKUP(P2478,'NEW XEQM.c'!D:D,1,0)),"--",VLOOKUP(P2478,'NEW XEQM.c'!D:G,3,0))</f>
        <v>--</v>
      </c>
      <c r="W2478" t="e">
        <f t="shared" si="354"/>
        <v>#VALUE!</v>
      </c>
    </row>
    <row r="2479" spans="9:23">
      <c r="I2479" s="61"/>
      <c r="N2479" s="22" t="s">
        <v>2134</v>
      </c>
      <c r="R2479" s="1"/>
      <c r="S2479" s="1" t="str">
        <f t="shared" si="353"/>
        <v/>
      </c>
      <c r="T2479" s="1" t="str">
        <f>IF(ISNA(VLOOKUP(P2479,'NEW XEQM.c'!D:D,1,0)),"--",VLOOKUP(P2479,'NEW XEQM.c'!D:G,3,0))</f>
        <v>--</v>
      </c>
      <c r="W2479" t="e">
        <f t="shared" si="354"/>
        <v>#VALUE!</v>
      </c>
    </row>
    <row r="2480" spans="9:23">
      <c r="I2480" s="61"/>
      <c r="N2480" s="22" t="s">
        <v>2134</v>
      </c>
      <c r="R2480" s="1"/>
      <c r="S2480" s="1" t="str">
        <f t="shared" si="353"/>
        <v/>
      </c>
      <c r="T2480" s="1" t="str">
        <f>IF(ISNA(VLOOKUP(P2480,'NEW XEQM.c'!D:D,1,0)),"--",VLOOKUP(P2480,'NEW XEQM.c'!D:G,3,0))</f>
        <v>--</v>
      </c>
      <c r="W2480" t="e">
        <f t="shared" si="354"/>
        <v>#VALUE!</v>
      </c>
    </row>
    <row r="2481" spans="9:23">
      <c r="I2481" s="61"/>
      <c r="N2481" s="22" t="s">
        <v>2134</v>
      </c>
      <c r="R2481" s="1"/>
      <c r="S2481" s="1" t="str">
        <f t="shared" si="353"/>
        <v/>
      </c>
      <c r="T2481" s="1" t="str">
        <f>IF(ISNA(VLOOKUP(P2481,'NEW XEQM.c'!D:D,1,0)),"--",VLOOKUP(P2481,'NEW XEQM.c'!D:G,3,0))</f>
        <v>--</v>
      </c>
      <c r="W2481" t="e">
        <f t="shared" si="354"/>
        <v>#VALUE!</v>
      </c>
    </row>
    <row r="2482" spans="9:23">
      <c r="W2482" t="e">
        <f t="shared" si="354"/>
        <v>#VALUE!</v>
      </c>
    </row>
    <row r="2483" spans="9:23">
      <c r="W2483" t="e">
        <f t="shared" si="354"/>
        <v>#VALUE!</v>
      </c>
    </row>
    <row r="2484" spans="9:23">
      <c r="W2484" t="e">
        <f t="shared" si="354"/>
        <v>#VALUE!</v>
      </c>
    </row>
    <row r="2485" spans="9:23">
      <c r="W2485" t="e">
        <f t="shared" si="35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8" priority="4084" operator="greaterThanOrEqual">
      <formula>$B$1838</formula>
    </cfRule>
  </conditionalFormatting>
  <conditionalFormatting sqref="J1798:J1834 J1835:L1909 J1912:L2186 J2191:L2205 J2209:L2210 J2235:L1048576">
    <cfRule type="containsText" dxfId="17" priority="394" operator="containsText" text="DISABLED">
      <formula>NOT(ISERROR(SEARCH("DISABLED",J1798)))</formula>
    </cfRule>
  </conditionalFormatting>
  <conditionalFormatting sqref="J1:L1798">
    <cfRule type="containsText" dxfId="16" priority="35" operator="containsText" text="DISABLED">
      <formula>NOT(ISERROR(SEARCH("DISABLED",J1)))</formula>
    </cfRule>
  </conditionalFormatting>
  <conditionalFormatting sqref="J1:L1048576">
    <cfRule type="containsText" dxfId="15" priority="36" operator="containsText" text="ENABLED">
      <formula>NOT(ISERROR(SEARCH("ENABLED",J1)))</formula>
    </cfRule>
  </conditionalFormatting>
  <conditionalFormatting sqref="J1910:L1911">
    <cfRule type="containsText" dxfId="14" priority="9" operator="containsText" text="DISABLED">
      <formula>NOT(ISERROR(SEARCH("DISABLED",J1910)))</formula>
    </cfRule>
  </conditionalFormatting>
  <conditionalFormatting sqref="J2187:L2190">
    <cfRule type="containsText" dxfId="13" priority="11" operator="containsText" text="DISABLED">
      <formula>NOT(ISERROR(SEARCH("DISABLED",J2187)))</formula>
    </cfRule>
  </conditionalFormatting>
  <conditionalFormatting sqref="J2192:L2202">
    <cfRule type="containsText" dxfId="12" priority="13" operator="containsText" text="DISABLED">
      <formula>NOT(ISERROR(SEARCH("DISABLED",J2192)))</formula>
    </cfRule>
  </conditionalFormatting>
  <conditionalFormatting sqref="J2206:L2208">
    <cfRule type="containsText" dxfId="11" priority="1" operator="containsText" text="DISABLED">
      <formula>NOT(ISERROR(SEARCH("DISABLED",J2206)))</formula>
    </cfRule>
  </conditionalFormatting>
  <conditionalFormatting sqref="J2211:L2234">
    <cfRule type="containsText" dxfId="10" priority="4" operator="containsText" text="DISABLED">
      <formula>NOT(ISERROR(SEARCH("DISABLED",J2211)))</formula>
    </cfRule>
  </conditionalFormatting>
  <conditionalFormatting sqref="K1799:L1834">
    <cfRule type="containsText" dxfId="9" priority="390" operator="containsText" text="DISABLED">
      <formula>NOT(ISERROR(SEARCH("DISABLED",K1799)))</formula>
    </cfRule>
  </conditionalFormatting>
  <conditionalFormatting sqref="N1:N1048576">
    <cfRule type="containsText" dxfId="8" priority="2924" operator="containsText" text="DISABLED">
      <formula>NOT(ISERROR(SEARCH("DISABLED",N1)))</formula>
    </cfRule>
    <cfRule type="containsText" dxfId="7" priority="292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4" stopIfTrue="1">
      <formula>I246=N246</formula>
    </cfRule>
  </conditionalFormatting>
  <conditionalFormatting sqref="N2128:N2145">
    <cfRule type="expression" dxfId="5" priority="83" stopIfTrue="1">
      <formula>I2128=N2128</formula>
    </cfRule>
  </conditionalFormatting>
  <conditionalFormatting sqref="N2211:N2234">
    <cfRule type="expression" dxfId="4" priority="7" stopIfTrue="1">
      <formula>I2211=N2211</formula>
    </cfRule>
  </conditionalFormatting>
  <conditionalFormatting sqref="O66:P66 O91 O94 O732 O895:P895">
    <cfRule type="containsText" dxfId="3" priority="3938" operator="containsText" text="DISABLED">
      <formula>NOT(ISERROR(SEARCH("DISABLED",O66)))</formula>
    </cfRule>
    <cfRule type="containsText" dxfId="2" priority="3939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11" zoomScale="99" workbookViewId="0">
      <selection activeCell="A2211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"FFF:",                                        "FFF:", 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itemToBeCoded,                NOPARAM,                     "2162",                                        "2162",                                        (0 &lt;&lt; TAM_MAX_BITS) |     0, CAT_FREE | SLS_ENABLED  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itemToBeCoded,                NOPARAM,                     "2163",                                        "2163",                                        (0 &lt;&lt; TAM_MAX_BITS) |     0, CAT_FREE | SLS_ENABLED  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"fpf"  STD_RIGHT_ARROW  "m/s",  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"fpf",    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"fpf" STD_RIGHT_ARROW "kph",     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"kph" STD_RIGHT_ARROW "fpf",     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"fpf" STD_RIGHT_ARROW "mph",    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"fpf",    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"fps" STD_RIGHT_ARROW "kph",  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"kph" STD_RIGHT_ARROW "fps",  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"fps" STD_RIGHT_ARROW "m/s", 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"fps", 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ref="A529:A592" si="14">C528</f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4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4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4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4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4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4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4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4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4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4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4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4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4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4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ITM_2162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ITM_2162                    2162</v>
      </c>
    </row>
    <row r="2207" spans="1:4">
      <c r="A2207">
        <f t="shared" si="40"/>
        <v>2163</v>
      </c>
      <c r="B2207" t="str">
        <f>VLOOKUP(A2207,SOURCE!B:S,15,0)</f>
        <v>ITM_2163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ITM_2163    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 t="str">
        <f>IF(
ISNUMBER(INDEX(SOURCE!B:B,MATCH(A2238,SOURCE!B:B,0)+1)),
  VALUE(INDEX(SOURCE!B:B,MATCH(A2238,SOURCE!B:B,0)+1)),
  "")</f>
        <v/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5590</v>
      </c>
      <c r="F1" s="223" t="s">
        <v>5277</v>
      </c>
      <c r="H1" t="str">
        <f>""""&amp;F1&amp;""""</f>
        <v>"yr.gregor"</v>
      </c>
    </row>
    <row r="2" spans="2:8" ht="19">
      <c r="B2" s="237" t="s">
        <v>5591</v>
      </c>
      <c r="F2" s="223" t="s">
        <v>5278</v>
      </c>
      <c r="H2" t="str">
        <f t="shared" ref="H2:H65" si="0">""""&amp;F2&amp;""""</f>
        <v>"rad.bohr"</v>
      </c>
    </row>
    <row r="3" spans="2:8">
      <c r="F3" s="223" t="s">
        <v>5279</v>
      </c>
      <c r="H3" t="str">
        <f t="shared" si="0"/>
        <v>"orb.moon"</v>
      </c>
    </row>
    <row r="4" spans="2:8">
      <c r="F4" s="223" t="s">
        <v>5280</v>
      </c>
      <c r="H4" t="str">
        <f t="shared" si="0"/>
        <v>"orb.earth"</v>
      </c>
    </row>
    <row r="5" spans="2:8">
      <c r="F5" s="223" t="s">
        <v>5267</v>
      </c>
      <c r="H5" t="str">
        <f t="shared" si="0"/>
        <v>"lightspeed"</v>
      </c>
    </row>
    <row r="6" spans="2:8">
      <c r="F6" s="223" t="s">
        <v>5281</v>
      </c>
      <c r="H6" t="str">
        <f t="shared" si="0"/>
        <v>"c.radiatn1"</v>
      </c>
    </row>
    <row r="7" spans="2:8">
      <c r="F7" s="223" t="s">
        <v>5282</v>
      </c>
      <c r="H7" t="str">
        <f t="shared" si="0"/>
        <v>"c.radiatn2"</v>
      </c>
    </row>
    <row r="8" spans="2:8">
      <c r="F8" s="223" t="s">
        <v>5200</v>
      </c>
      <c r="H8" t="str">
        <f t="shared" si="0"/>
        <v>"charge.elem"</v>
      </c>
    </row>
    <row r="9" spans="2:8">
      <c r="F9" s="223" t="s">
        <v>5201</v>
      </c>
      <c r="H9" t="str">
        <f t="shared" si="0"/>
        <v>"e.euler"</v>
      </c>
    </row>
    <row r="10" spans="2:8">
      <c r="F10" s="223" t="s">
        <v>5283</v>
      </c>
      <c r="H10" t="str">
        <f t="shared" si="0"/>
        <v>"c.faraday"</v>
      </c>
    </row>
    <row r="11" spans="2:8">
      <c r="F11" s="223" t="s">
        <v>5284</v>
      </c>
      <c r="H11" t="str">
        <f t="shared" si="0"/>
        <v>"α.feigenbm"</v>
      </c>
    </row>
    <row r="12" spans="2:8">
      <c r="F12" s="223" t="s">
        <v>5285</v>
      </c>
      <c r="H12" t="str">
        <f t="shared" si="0"/>
        <v>"δ.feigenbm"</v>
      </c>
    </row>
    <row r="13" spans="2:8">
      <c r="F13" s="223" t="s">
        <v>5286</v>
      </c>
      <c r="H13" t="str">
        <f t="shared" si="0"/>
        <v>"c.grav.nwt"</v>
      </c>
    </row>
    <row r="14" spans="2:8">
      <c r="F14" s="223" t="s">
        <v>5202</v>
      </c>
      <c r="H14" t="str">
        <f t="shared" si="0"/>
        <v>"cond.quant"</v>
      </c>
    </row>
    <row r="15" spans="2:8">
      <c r="F15" s="223" t="s">
        <v>5287</v>
      </c>
      <c r="H15" t="str">
        <f t="shared" si="0"/>
        <v>"c.catalan"</v>
      </c>
    </row>
    <row r="16" spans="2:8">
      <c r="F16" s="223" t="s">
        <v>5203</v>
      </c>
      <c r="H16" t="str">
        <f t="shared" si="0"/>
        <v>"gfact.elec"</v>
      </c>
    </row>
    <row r="17" spans="6:8">
      <c r="F17" s="223" t="s">
        <v>5288</v>
      </c>
      <c r="H17" t="str">
        <f t="shared" si="0"/>
        <v>"c.grav.geo"</v>
      </c>
    </row>
    <row r="18" spans="6:8">
      <c r="F18" s="223" t="s">
        <v>5289</v>
      </c>
      <c r="H18" t="str">
        <f t="shared" si="0"/>
        <v>"acc.earth"</v>
      </c>
    </row>
    <row r="19" spans="6:8">
      <c r="F19" s="223" t="s">
        <v>5290</v>
      </c>
      <c r="H19" t="str">
        <f t="shared" si="0"/>
        <v>"c.planck"</v>
      </c>
    </row>
    <row r="20" spans="6:8">
      <c r="F20" s="223" t="s">
        <v>5291</v>
      </c>
      <c r="H20" t="str">
        <f t="shared" si="0"/>
        <v>"red.planck"</v>
      </c>
    </row>
    <row r="21" spans="6:8">
      <c r="F21" s="223" t="s">
        <v>5292</v>
      </c>
      <c r="H21" t="str">
        <f t="shared" si="0"/>
        <v>"c.boltzmn"</v>
      </c>
    </row>
    <row r="22" spans="6:8">
      <c r="F22" s="223" t="s">
        <v>5293</v>
      </c>
      <c r="H22" t="str">
        <f t="shared" si="0"/>
        <v>"c.josephsn"</v>
      </c>
    </row>
    <row r="23" spans="6:8">
      <c r="F23" s="223" t="s">
        <v>5294</v>
      </c>
      <c r="H23" t="str">
        <f t="shared" si="0"/>
        <v>"len.planck"</v>
      </c>
    </row>
    <row r="24" spans="6:8">
      <c r="F24" s="223" t="s">
        <v>5295</v>
      </c>
      <c r="H24" t="str">
        <f t="shared" si="0"/>
        <v>"mass.elec"</v>
      </c>
    </row>
    <row r="25" spans="6:8">
      <c r="F25" s="223" t="s">
        <v>5204</v>
      </c>
      <c r="H25" t="str">
        <f t="shared" si="0"/>
        <v>"mass.moon"</v>
      </c>
    </row>
    <row r="26" spans="6:8">
      <c r="F26" s="223" t="s">
        <v>5296</v>
      </c>
      <c r="H26" t="str">
        <f t="shared" si="0"/>
        <v>"mass.neu"</v>
      </c>
    </row>
    <row r="27" spans="6:8">
      <c r="F27" s="223" t="s">
        <v>5297</v>
      </c>
      <c r="H27" t="str">
        <f t="shared" si="0"/>
        <v>"r.neu.prot"</v>
      </c>
    </row>
    <row r="28" spans="6:8">
      <c r="F28" s="223" t="s">
        <v>5298</v>
      </c>
      <c r="H28" t="str">
        <f t="shared" si="0"/>
        <v>"mass.prot"</v>
      </c>
    </row>
    <row r="29" spans="6:8">
      <c r="F29" s="223" t="s">
        <v>5205</v>
      </c>
      <c r="H29" t="str">
        <f t="shared" si="0"/>
        <v>"mass.planck"</v>
      </c>
    </row>
    <row r="30" spans="6:8">
      <c r="F30" s="223" t="s">
        <v>5299</v>
      </c>
      <c r="H30" t="str">
        <f t="shared" si="0"/>
        <v>"r.prot.elec"</v>
      </c>
    </row>
    <row r="31" spans="6:8">
      <c r="F31" s="223" t="s">
        <v>5206</v>
      </c>
      <c r="H31" t="str">
        <f t="shared" si="0"/>
        <v>"mass.atom"</v>
      </c>
    </row>
    <row r="32" spans="6:8">
      <c r="F32" s="223" t="s">
        <v>5207</v>
      </c>
      <c r="H32" t="str">
        <f t="shared" si="0"/>
        <v>"energy.atom"</v>
      </c>
    </row>
    <row r="33" spans="6:8">
      <c r="F33" s="223" t="s">
        <v>5208</v>
      </c>
      <c r="H33" t="str">
        <f t="shared" si="0"/>
        <v>"mass.muon"</v>
      </c>
    </row>
    <row r="34" spans="6:8">
      <c r="F34" s="223" t="s">
        <v>5209</v>
      </c>
      <c r="H34" t="str">
        <f t="shared" si="0"/>
        <v>"mass.sun"</v>
      </c>
    </row>
    <row r="35" spans="6:8">
      <c r="F35" s="223" t="s">
        <v>5210</v>
      </c>
      <c r="H35" t="str">
        <f t="shared" si="0"/>
        <v>"mass.earth"</v>
      </c>
    </row>
    <row r="36" spans="6:8">
      <c r="F36" s="223" t="s">
        <v>5211</v>
      </c>
      <c r="H36" t="str">
        <f t="shared" si="0"/>
        <v>"nr.avogadro"</v>
      </c>
    </row>
    <row r="37" spans="6:8">
      <c r="F37" s="223" t="s">
        <v>5300</v>
      </c>
      <c r="H37" t="str">
        <f t="shared" si="0"/>
        <v>"not.a.nr"</v>
      </c>
    </row>
    <row r="38" spans="6:8">
      <c r="F38" s="223" t="s">
        <v>5301</v>
      </c>
      <c r="H38" t="str">
        <f t="shared" si="0"/>
        <v>"press.atm"</v>
      </c>
    </row>
    <row r="39" spans="6:8">
      <c r="F39" s="223" t="s">
        <v>5302</v>
      </c>
      <c r="H39" t="str">
        <f t="shared" si="0"/>
        <v>"c.mol.gas"</v>
      </c>
    </row>
    <row r="40" spans="6:8">
      <c r="F40" s="223" t="s">
        <v>5303</v>
      </c>
      <c r="H40" t="str">
        <f t="shared" si="0"/>
        <v>"rad.elec"</v>
      </c>
    </row>
    <row r="41" spans="6:8">
      <c r="F41" s="223" t="s">
        <v>5304</v>
      </c>
      <c r="H41" t="str">
        <f t="shared" si="0"/>
        <v>"c.klitzing"</v>
      </c>
    </row>
    <row r="42" spans="6:8">
      <c r="F42" s="223" t="s">
        <v>5305</v>
      </c>
      <c r="H42" t="str">
        <f t="shared" si="0"/>
        <v>"rad.moon"</v>
      </c>
    </row>
    <row r="43" spans="6:8">
      <c r="F43" s="223" t="s">
        <v>5306</v>
      </c>
      <c r="H43" t="str">
        <f t="shared" si="0"/>
        <v>"c.rydberg"</v>
      </c>
    </row>
    <row r="44" spans="6:8">
      <c r="F44" s="223" t="s">
        <v>5307</v>
      </c>
      <c r="H44" t="str">
        <f t="shared" si="0"/>
        <v>"rad.sun"</v>
      </c>
    </row>
    <row r="45" spans="6:8">
      <c r="F45" s="223" t="s">
        <v>5308</v>
      </c>
      <c r="H45" t="str">
        <f t="shared" si="0"/>
        <v>"rad.earth"</v>
      </c>
    </row>
    <row r="46" spans="6:8">
      <c r="F46" s="223" t="s">
        <v>5309</v>
      </c>
      <c r="H46" t="str">
        <f t="shared" si="0"/>
        <v>"majax.earth"</v>
      </c>
    </row>
    <row r="47" spans="6:8">
      <c r="F47" s="223" t="s">
        <v>5310</v>
      </c>
      <c r="H47" t="str">
        <f t="shared" si="0"/>
        <v>"minax.earth"</v>
      </c>
    </row>
    <row r="48" spans="6:8">
      <c r="F48" s="223" t="s">
        <v>5311</v>
      </c>
      <c r="H48" t="str">
        <f t="shared" si="0"/>
        <v>"sq.eccent1"</v>
      </c>
    </row>
    <row r="49" spans="6:8">
      <c r="F49" s="223" t="s">
        <v>5312</v>
      </c>
      <c r="H49" t="str">
        <f t="shared" si="0"/>
        <v>"sq.eccent2"</v>
      </c>
    </row>
    <row r="50" spans="6:8">
      <c r="F50" s="223" t="s">
        <v>5313</v>
      </c>
      <c r="H50" t="str">
        <f t="shared" si="0"/>
        <v>"f.flatteng"</v>
      </c>
    </row>
    <row r="51" spans="6:8">
      <c r="F51" s="223" t="s">
        <v>5314</v>
      </c>
      <c r="H51" t="str">
        <f t="shared" si="0"/>
        <v>"temp.stand"</v>
      </c>
    </row>
    <row r="52" spans="6:8">
      <c r="F52" s="223" t="s">
        <v>5212</v>
      </c>
      <c r="H52" t="str">
        <f t="shared" si="0"/>
        <v>"temp.planck"</v>
      </c>
    </row>
    <row r="53" spans="6:8">
      <c r="F53" s="223" t="s">
        <v>5213</v>
      </c>
      <c r="H53" t="str">
        <f t="shared" si="0"/>
        <v>"time.planck"</v>
      </c>
    </row>
    <row r="54" spans="6:8">
      <c r="F54" s="223" t="s">
        <v>5268</v>
      </c>
      <c r="H54" t="str">
        <f t="shared" si="0"/>
        <v>"volume.gas"</v>
      </c>
    </row>
    <row r="55" spans="6:8">
      <c r="F55" s="223" t="s">
        <v>5315</v>
      </c>
      <c r="H55" t="str">
        <f t="shared" si="0"/>
        <v>"imped.vac"</v>
      </c>
    </row>
    <row r="56" spans="6:8">
      <c r="F56" s="223" t="s">
        <v>5316</v>
      </c>
      <c r="H56" t="str">
        <f t="shared" si="0"/>
        <v>"c.finestruc"</v>
      </c>
    </row>
    <row r="57" spans="6:8">
      <c r="F57" s="223" t="s">
        <v>5286</v>
      </c>
      <c r="H57" t="str">
        <f t="shared" si="0"/>
        <v>"c.grav.nwt"</v>
      </c>
    </row>
    <row r="58" spans="6:8">
      <c r="F58" s="223" t="s">
        <v>5317</v>
      </c>
      <c r="H58" t="str">
        <f t="shared" si="0"/>
        <v>"c.eul.masc"</v>
      </c>
    </row>
    <row r="59" spans="6:8">
      <c r="F59" s="223" t="s">
        <v>5318</v>
      </c>
      <c r="H59" t="str">
        <f t="shared" si="0"/>
        <v>"r.gyro.prot"</v>
      </c>
    </row>
    <row r="60" spans="6:8">
      <c r="F60" s="223" t="s">
        <v>5319</v>
      </c>
      <c r="H60" t="str">
        <f t="shared" si="0"/>
        <v>"frq.hypf.cs"</v>
      </c>
    </row>
    <row r="61" spans="6:8">
      <c r="F61" s="223" t="s">
        <v>5320</v>
      </c>
      <c r="H61" t="str">
        <f t="shared" si="0"/>
        <v>"epermt.vac"</v>
      </c>
    </row>
    <row r="62" spans="6:8">
      <c r="F62" s="223" t="s">
        <v>5321</v>
      </c>
      <c r="H62" t="str">
        <f t="shared" si="0"/>
        <v>"wavln.elec"</v>
      </c>
    </row>
    <row r="63" spans="6:8">
      <c r="F63" s="223" t="s">
        <v>5322</v>
      </c>
      <c r="H63" t="str">
        <f t="shared" si="0"/>
        <v>"wavln.neu"</v>
      </c>
    </row>
    <row r="64" spans="6:8">
      <c r="F64" s="223" t="s">
        <v>5323</v>
      </c>
      <c r="H64" t="str">
        <f t="shared" si="0"/>
        <v>"wavln.prot"</v>
      </c>
    </row>
    <row r="65" spans="6:8">
      <c r="F65" s="223" t="s">
        <v>5324</v>
      </c>
      <c r="H65" t="str">
        <f t="shared" si="0"/>
        <v>"mpermb.vac"</v>
      </c>
    </row>
    <row r="66" spans="6:8">
      <c r="F66" s="223" t="s">
        <v>5325</v>
      </c>
      <c r="H66" t="str">
        <f t="shared" ref="H66:H79" si="1">""""&amp;F66&amp;""""</f>
        <v>"magn.both"</v>
      </c>
    </row>
    <row r="67" spans="6:8">
      <c r="F67" s="223" t="s">
        <v>5326</v>
      </c>
      <c r="H67" t="str">
        <f t="shared" si="1"/>
        <v>"mgmom.elec"</v>
      </c>
    </row>
    <row r="68" spans="6:8">
      <c r="F68" s="223" t="s">
        <v>5327</v>
      </c>
      <c r="H68" t="str">
        <f t="shared" si="1"/>
        <v>"r.elec.bohr"</v>
      </c>
    </row>
    <row r="69" spans="6:8">
      <c r="F69" s="223" t="s">
        <v>5328</v>
      </c>
      <c r="H69" t="str">
        <f t="shared" si="1"/>
        <v>"magmom.neu"</v>
      </c>
    </row>
    <row r="70" spans="6:8">
      <c r="F70" s="223" t="s">
        <v>5329</v>
      </c>
      <c r="H70" t="str">
        <f t="shared" si="1"/>
        <v>"mgmom.prot"</v>
      </c>
    </row>
    <row r="71" spans="6:8">
      <c r="F71" s="223" t="s">
        <v>5330</v>
      </c>
      <c r="H71" t="str">
        <f t="shared" si="1"/>
        <v>"magn.nucl"</v>
      </c>
    </row>
    <row r="72" spans="6:8">
      <c r="F72" s="223" t="s">
        <v>5331</v>
      </c>
      <c r="H72" t="str">
        <f t="shared" si="1"/>
        <v>"mgmom.muon"</v>
      </c>
    </row>
    <row r="73" spans="6:8">
      <c r="F73" s="223" t="s">
        <v>5332</v>
      </c>
      <c r="H73" t="str">
        <f t="shared" si="1"/>
        <v>"c.stephbol"</v>
      </c>
    </row>
    <row r="74" spans="6:8">
      <c r="F74" s="223" t="s">
        <v>5333</v>
      </c>
      <c r="H74" t="str">
        <f t="shared" si="1"/>
        <v>"r.golden"</v>
      </c>
    </row>
    <row r="75" spans="6:8">
      <c r="F75" s="223" t="s">
        <v>5334</v>
      </c>
      <c r="H75" t="str">
        <f t="shared" si="1"/>
        <v>"fluxq.magn"</v>
      </c>
    </row>
    <row r="76" spans="6:8">
      <c r="F76" s="223" t="s">
        <v>5335</v>
      </c>
      <c r="H76" t="str">
        <f t="shared" si="1"/>
        <v>"vangl.earth"</v>
      </c>
    </row>
    <row r="77" spans="6:8">
      <c r="F77" s="223" t="s">
        <v>5336</v>
      </c>
      <c r="H77" t="str">
        <f t="shared" si="1"/>
        <v>"inf.minus"</v>
      </c>
    </row>
    <row r="78" spans="6:8">
      <c r="F78" s="223" t="s">
        <v>5337</v>
      </c>
      <c r="H78" t="str">
        <f t="shared" si="1"/>
        <v>"inf.plus"</v>
      </c>
    </row>
    <row r="79" spans="6:8">
      <c r="F79" s="223" t="s">
        <v>5214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X69"/>
  <sheetViews>
    <sheetView topLeftCell="A14" workbookViewId="0">
      <selection activeCell="F53" sqref="F53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</cols>
  <sheetData>
    <row r="1" spans="1:18">
      <c r="P1" t="s">
        <v>1531</v>
      </c>
      <c r="Q1" t="s">
        <v>1532</v>
      </c>
      <c r="R1" t="s">
        <v>1885</v>
      </c>
    </row>
    <row r="4" spans="1:18">
      <c r="B4" t="s">
        <v>2005</v>
      </c>
    </row>
    <row r="5" spans="1:18">
      <c r="B5" t="s">
        <v>4323</v>
      </c>
    </row>
    <row r="6" spans="1:18">
      <c r="B6" t="s">
        <v>3035</v>
      </c>
    </row>
    <row r="7" spans="1:18">
      <c r="A7" t="s">
        <v>1617</v>
      </c>
    </row>
    <row r="8" spans="1:18">
      <c r="B8" t="s">
        <v>1605</v>
      </c>
    </row>
    <row r="9" spans="1:18">
      <c r="A9" t="s">
        <v>1616</v>
      </c>
    </row>
    <row r="12" spans="1:18">
      <c r="A12" t="s">
        <v>1531</v>
      </c>
    </row>
    <row r="13" spans="1:18">
      <c r="A13" t="s">
        <v>1532</v>
      </c>
    </row>
    <row r="15" spans="1:18">
      <c r="A15" t="s">
        <v>1369</v>
      </c>
    </row>
    <row r="16" spans="1:18">
      <c r="A16" t="s">
        <v>1372</v>
      </c>
    </row>
    <row r="17" spans="1:24">
      <c r="A17" t="s">
        <v>1373</v>
      </c>
    </row>
    <row r="18" spans="1:24">
      <c r="A18" t="s">
        <v>1432</v>
      </c>
    </row>
    <row r="19" spans="1:24">
      <c r="A19" t="s">
        <v>1812</v>
      </c>
    </row>
    <row r="20" spans="1:24">
      <c r="A20" t="s">
        <v>1845</v>
      </c>
      <c r="D20" s="1" t="s">
        <v>4319</v>
      </c>
      <c r="E20" s="1" t="s">
        <v>5788</v>
      </c>
      <c r="F20" s="1" t="s">
        <v>2937</v>
      </c>
      <c r="G20" s="1" t="s">
        <v>5788</v>
      </c>
      <c r="H20" s="1" t="s">
        <v>2938</v>
      </c>
      <c r="I20" s="1" t="s">
        <v>5788</v>
      </c>
      <c r="J20" s="1" t="s">
        <v>3592</v>
      </c>
      <c r="K20" s="1" t="s">
        <v>5788</v>
      </c>
      <c r="L20" s="1" t="s">
        <v>3598</v>
      </c>
      <c r="M20" s="1" t="s">
        <v>5788</v>
      </c>
      <c r="N20" s="1" t="s">
        <v>4320</v>
      </c>
      <c r="O20" s="1" t="s">
        <v>5788</v>
      </c>
      <c r="Q20" t="str">
        <f t="shared" ref="Q20:Q46" si="0">D20&amp;","&amp;MID("                                  ",1,25-LEN(D20))</f>
        <v xml:space="preserve">ITM_EQ_LEFT,              </v>
      </c>
      <c r="R20" t="str">
        <f t="shared" ref="R20:R46" si="1">F20&amp;","&amp;MID("                                  ",1,25-LEN(F20))</f>
        <v xml:space="preserve">ITM_LEFT_PARENTHESIS,     </v>
      </c>
      <c r="S20" t="str">
        <f t="shared" ref="S20:S46" si="2">H20&amp;","&amp;MID("                                  ",1,25-LEN(H20))</f>
        <v xml:space="preserve">ITM_RIGHT_PARENTHESIS,    </v>
      </c>
      <c r="T20" t="str">
        <f t="shared" ref="T20:T46" si="3">J20&amp;","&amp;MID("                                  ",1,25-LEN(J20))</f>
        <v xml:space="preserve">CHR_num,                  </v>
      </c>
      <c r="U20" t="str">
        <f t="shared" ref="U20:U46" si="4">L20&amp;","&amp;MID("                                  ",1,25-LEN(L20))</f>
        <v xml:space="preserve">CHR_case,                 </v>
      </c>
      <c r="V20" t="str">
        <f t="shared" ref="V20:V46" si="5">N20&amp;","&amp;MID("                                  ",1,25-LEN(N20))</f>
        <v xml:space="preserve">ITM_EQ_RIGHT,             </v>
      </c>
      <c r="X20" t="str">
        <f>Q20&amp;R20&amp;S20&amp;T20&amp;U20&amp;V20</f>
        <v xml:space="preserve">ITM_EQ_LEFT,              ITM_LEFT_PARENTHESIS,     ITM_RIGHT_PARENTHESIS,    CHR_num,                  CHR_case,                 ITM_EQ_RIGHT,             </v>
      </c>
    </row>
    <row r="21" spans="1:24">
      <c r="D21" s="1" t="s">
        <v>4349</v>
      </c>
      <c r="E21" s="1" t="s">
        <v>5788</v>
      </c>
      <c r="F21" s="1" t="s">
        <v>4382</v>
      </c>
      <c r="G21" s="1" t="s">
        <v>5788</v>
      </c>
      <c r="H21" s="1" t="s">
        <v>2955</v>
      </c>
      <c r="I21" s="1" t="s">
        <v>5788</v>
      </c>
      <c r="J21" s="1" t="s">
        <v>4324</v>
      </c>
      <c r="K21" s="1" t="s">
        <v>5788</v>
      </c>
      <c r="L21" s="1" t="s">
        <v>2948</v>
      </c>
      <c r="M21" s="1" t="s">
        <v>5788</v>
      </c>
      <c r="N21" s="1" t="s">
        <v>2945</v>
      </c>
      <c r="O21" s="1" t="s">
        <v>5788</v>
      </c>
      <c r="Q21" t="str">
        <f t="shared" si="0"/>
        <v xml:space="preserve">ITM_ALOG_SYMBOL,          </v>
      </c>
      <c r="R21" t="str">
        <f t="shared" si="1"/>
        <v xml:space="preserve">ITM_LN_SIGN,              </v>
      </c>
      <c r="S21" t="str">
        <f t="shared" si="2"/>
        <v xml:space="preserve">ITM_CIRCUMFLEX,           </v>
      </c>
      <c r="T21" t="str">
        <f t="shared" si="3"/>
        <v xml:space="preserve">ITM_ROOT_SIGN,            </v>
      </c>
      <c r="U21" t="str">
        <f t="shared" si="4"/>
        <v xml:space="preserve">ITM_EQUAL,                </v>
      </c>
      <c r="V21" t="str">
        <f t="shared" si="5"/>
        <v xml:space="preserve">ITM_COLON,                </v>
      </c>
      <c r="X21" t="str">
        <f>Q21&amp;R21&amp;S21&amp;T21&amp;U21&amp;V21</f>
        <v xml:space="preserve">ITM_ALOG_SYMBOL,          ITM_LN_SIGN,              ITM_CIRCUMFLEX,           ITM_ROOT_SIGN,            ITM_EQUAL,                ITM_COLON,                </v>
      </c>
    </row>
    <row r="22" spans="1:24">
      <c r="A22" t="s">
        <v>2073</v>
      </c>
      <c r="D22" s="1" t="s">
        <v>1349</v>
      </c>
      <c r="E22" s="1" t="s">
        <v>5788</v>
      </c>
      <c r="F22" s="1" t="s">
        <v>1349</v>
      </c>
      <c r="G22" s="1" t="s">
        <v>5788</v>
      </c>
      <c r="H22" s="1" t="s">
        <v>1349</v>
      </c>
      <c r="I22" s="1" t="s">
        <v>5788</v>
      </c>
      <c r="J22" s="1" t="s">
        <v>1349</v>
      </c>
      <c r="K22" s="1" t="s">
        <v>5788</v>
      </c>
      <c r="L22" s="1" t="s">
        <v>1349</v>
      </c>
      <c r="M22" s="1" t="s">
        <v>5788</v>
      </c>
      <c r="N22" s="1" t="s">
        <v>1349</v>
      </c>
      <c r="O22" s="1" t="s">
        <v>5788</v>
      </c>
      <c r="Q22" t="str">
        <f t="shared" si="0"/>
        <v xml:space="preserve">ITM_NULL,                 </v>
      </c>
      <c r="R22" t="str">
        <f t="shared" si="1"/>
        <v xml:space="preserve">ITM_NULL,                 </v>
      </c>
      <c r="S22" t="str">
        <f t="shared" si="2"/>
        <v xml:space="preserve">ITM_NULL,                 </v>
      </c>
      <c r="T22" t="str">
        <f t="shared" si="3"/>
        <v xml:space="preserve">ITM_NULL,                 </v>
      </c>
      <c r="U22" t="str">
        <f t="shared" si="4"/>
        <v xml:space="preserve">ITM_NULL,                 </v>
      </c>
      <c r="V22" t="str">
        <f t="shared" si="5"/>
        <v xml:space="preserve">ITM_NULL,                 </v>
      </c>
      <c r="X22" t="str">
        <f>Q22&amp;R22&amp;S22&amp;T22&amp;U22&amp;V22</f>
        <v xml:space="preserve">ITM_NULL,                 ITM_NULL,                 ITM_NULL,                 ITM_NULL,                 ITM_NULL,                 ITM_NULL,                 </v>
      </c>
    </row>
    <row r="23" spans="1:24">
      <c r="A23" t="s">
        <v>1368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</v>
      </c>
      <c r="R23" t="str">
        <f t="shared" si="1"/>
        <v xml:space="preserve">,                         </v>
      </c>
      <c r="S23" t="str">
        <f t="shared" si="2"/>
        <v xml:space="preserve">,                         </v>
      </c>
      <c r="T23" t="str">
        <f t="shared" si="3"/>
        <v xml:space="preserve">,                         </v>
      </c>
      <c r="U23" t="str">
        <f t="shared" si="4"/>
        <v xml:space="preserve">,                         </v>
      </c>
      <c r="V23" t="str">
        <f t="shared" si="5"/>
        <v xml:space="preserve">,                         </v>
      </c>
    </row>
    <row r="24" spans="1:24">
      <c r="A24" t="s">
        <v>1370</v>
      </c>
      <c r="D24" s="1" t="s">
        <v>4319</v>
      </c>
      <c r="E24" s="1" t="s">
        <v>5788</v>
      </c>
      <c r="F24" s="1" t="s">
        <v>1961</v>
      </c>
      <c r="G24" s="1" t="s">
        <v>5788</v>
      </c>
      <c r="H24" s="1" t="s">
        <v>1810</v>
      </c>
      <c r="I24" s="1" t="s">
        <v>5788</v>
      </c>
      <c r="J24" s="1" t="s">
        <v>1431</v>
      </c>
      <c r="K24" s="1" t="s">
        <v>5788</v>
      </c>
      <c r="L24" s="1" t="s">
        <v>1844</v>
      </c>
      <c r="M24" s="1" t="s">
        <v>5788</v>
      </c>
      <c r="N24" s="1" t="s">
        <v>4320</v>
      </c>
      <c r="O24" s="1" t="s">
        <v>5788</v>
      </c>
      <c r="Q24" t="str">
        <f t="shared" si="0"/>
        <v xml:space="preserve">ITM_EQ_LEFT,              </v>
      </c>
      <c r="R24" t="str">
        <f t="shared" si="1"/>
        <v xml:space="preserve">ITM_pi,                   </v>
      </c>
      <c r="S24" t="str">
        <f t="shared" si="2"/>
        <v xml:space="preserve">ITM_sin,                  </v>
      </c>
      <c r="T24" t="str">
        <f t="shared" si="3"/>
        <v xml:space="preserve">ITM_cos,                  </v>
      </c>
      <c r="U24" t="str">
        <f t="shared" si="4"/>
        <v xml:space="preserve">ITM_tan,                  </v>
      </c>
      <c r="V24" t="str">
        <f t="shared" si="5"/>
        <v xml:space="preserve">ITM_EQ_RIGHT,             </v>
      </c>
      <c r="X24" t="str">
        <f>Q24&amp;R24&amp;S24&amp;T24&amp;U24&amp;V24</f>
        <v xml:space="preserve">ITM_EQ_LEFT,              ITM_pi,                   ITM_sin,                  ITM_cos,                  ITM_tan,                  ITM_EQ_RIGHT,             </v>
      </c>
    </row>
    <row r="25" spans="1:24">
      <c r="A25" t="s">
        <v>1371</v>
      </c>
      <c r="D25" s="1" t="s">
        <v>1616</v>
      </c>
      <c r="E25" s="1" t="s">
        <v>5788</v>
      </c>
      <c r="F25" s="1" t="s">
        <v>5581</v>
      </c>
      <c r="G25" s="1" t="s">
        <v>5788</v>
      </c>
      <c r="H25" s="1" t="s">
        <v>1370</v>
      </c>
      <c r="I25" s="1" t="s">
        <v>5788</v>
      </c>
      <c r="J25" s="1" t="s">
        <v>1368</v>
      </c>
      <c r="K25" s="1" t="s">
        <v>5788</v>
      </c>
      <c r="L25" s="1" t="s">
        <v>1371</v>
      </c>
      <c r="M25" s="1" t="s">
        <v>5788</v>
      </c>
      <c r="N25" s="62" t="s">
        <v>4357</v>
      </c>
      <c r="O25" s="1" t="s">
        <v>5788</v>
      </c>
      <c r="Q25" t="str">
        <f t="shared" si="0"/>
        <v xml:space="preserve">ITM_LOG10,                </v>
      </c>
      <c r="R25" t="str">
        <f t="shared" si="1"/>
        <v xml:space="preserve">ITM_op_j_SIGN,            </v>
      </c>
      <c r="S25" t="str">
        <f t="shared" si="2"/>
        <v xml:space="preserve">ITM_arcsin,               </v>
      </c>
      <c r="T25" t="str">
        <f t="shared" si="3"/>
        <v xml:space="preserve">ITM_arccos,               </v>
      </c>
      <c r="U25" t="str">
        <f t="shared" si="4"/>
        <v xml:space="preserve">ITM_arctan,               </v>
      </c>
      <c r="V25" t="str">
        <f t="shared" si="5"/>
        <v xml:space="preserve">ITM_atan2,                </v>
      </c>
      <c r="X25" t="str">
        <f>Q25&amp;R25&amp;S25&amp;T25&amp;U25&amp;V25</f>
        <v xml:space="preserve">ITM_LOG10,                ITM_op_j_SIGN,            ITM_arcsin,               ITM_arccos,               ITM_arctan,               ITM_atan2,                </v>
      </c>
    </row>
    <row r="26" spans="1:24">
      <c r="A26" t="s">
        <v>2074</v>
      </c>
      <c r="D26" s="1" t="s">
        <v>1349</v>
      </c>
      <c r="E26" s="1" t="s">
        <v>5788</v>
      </c>
      <c r="F26" s="1" t="s">
        <v>1349</v>
      </c>
      <c r="G26" s="1" t="s">
        <v>5788</v>
      </c>
      <c r="H26" s="1" t="s">
        <v>1349</v>
      </c>
      <c r="I26" s="1" t="s">
        <v>5788</v>
      </c>
      <c r="J26" s="1" t="s">
        <v>1349</v>
      </c>
      <c r="K26" s="1" t="s">
        <v>5788</v>
      </c>
      <c r="L26" s="1" t="s">
        <v>1349</v>
      </c>
      <c r="M26" s="1" t="s">
        <v>5788</v>
      </c>
      <c r="N26" s="1" t="s">
        <v>1349</v>
      </c>
      <c r="O26" s="1" t="s">
        <v>5788</v>
      </c>
      <c r="Q26" t="str">
        <f t="shared" si="0"/>
        <v xml:space="preserve">ITM_NULL,                 </v>
      </c>
      <c r="R26" t="str">
        <f t="shared" si="1"/>
        <v xml:space="preserve">ITM_NULL,                 </v>
      </c>
      <c r="S26" t="str">
        <f t="shared" si="2"/>
        <v xml:space="preserve">ITM_NULL,                 </v>
      </c>
      <c r="T26" t="str">
        <f t="shared" si="3"/>
        <v xml:space="preserve">ITM_NULL,                 </v>
      </c>
      <c r="U26" t="str">
        <f t="shared" si="4"/>
        <v xml:space="preserve">ITM_NULL,                 </v>
      </c>
      <c r="V26" t="str">
        <f t="shared" si="5"/>
        <v xml:space="preserve">ITM_NULL,                 </v>
      </c>
      <c r="X26" t="str">
        <f>Q26&amp;R26&amp;S26&amp;T26&amp;U26&amp;V26</f>
        <v xml:space="preserve">ITM_NULL,                 ITM_NULL,                 ITM_NULL,                 ITM_NULL,                 ITM_NULL,                 ITM_NULL,                 </v>
      </c>
    </row>
    <row r="27" spans="1:24">
      <c r="A27" t="s">
        <v>2075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</v>
      </c>
      <c r="R27" t="str">
        <f t="shared" si="1"/>
        <v xml:space="preserve">,                         </v>
      </c>
      <c r="S27" t="str">
        <f t="shared" si="2"/>
        <v xml:space="preserve">,                         </v>
      </c>
      <c r="T27" t="str">
        <f t="shared" si="3"/>
        <v xml:space="preserve">,                         </v>
      </c>
      <c r="U27" t="str">
        <f t="shared" si="4"/>
        <v xml:space="preserve">,                         </v>
      </c>
      <c r="V27" t="str">
        <f t="shared" si="5"/>
        <v xml:space="preserve">,                         </v>
      </c>
    </row>
    <row r="28" spans="1:24">
      <c r="A28" t="s">
        <v>4357</v>
      </c>
      <c r="D28" s="1" t="s">
        <v>4319</v>
      </c>
      <c r="E28" s="1" t="s">
        <v>5788</v>
      </c>
      <c r="F28" s="1" t="s">
        <v>4326</v>
      </c>
      <c r="G28" s="1" t="s">
        <v>5788</v>
      </c>
      <c r="H28" s="1" t="s">
        <v>4216</v>
      </c>
      <c r="I28" s="1" t="s">
        <v>5788</v>
      </c>
      <c r="J28" s="1" t="s">
        <v>1752</v>
      </c>
      <c r="K28" s="1" t="s">
        <v>5788</v>
      </c>
      <c r="L28" s="1" t="s">
        <v>1557</v>
      </c>
      <c r="M28" s="1" t="s">
        <v>5788</v>
      </c>
      <c r="N28" s="1" t="s">
        <v>4320</v>
      </c>
      <c r="O28" s="1" t="s">
        <v>5788</v>
      </c>
      <c r="Q28" t="str">
        <f t="shared" si="0"/>
        <v xml:space="preserve">ITM_EQ_LEFT,              </v>
      </c>
      <c r="R28" t="str">
        <f t="shared" si="1"/>
        <v xml:space="preserve">ITM_VERTICAL_BAR,         </v>
      </c>
      <c r="S28" t="str">
        <f t="shared" si="2"/>
        <v xml:space="preserve">ITM_ARG,                  </v>
      </c>
      <c r="T28" t="str">
        <f t="shared" si="3"/>
        <v xml:space="preserve">ITM_RE,                   </v>
      </c>
      <c r="U28" t="str">
        <f t="shared" si="4"/>
        <v xml:space="preserve">ITM_IM,                   </v>
      </c>
      <c r="V28" t="str">
        <f t="shared" si="5"/>
        <v xml:space="preserve">ITM_EQ_RIGHT,             </v>
      </c>
      <c r="X28" t="str">
        <f>Q28&amp;R28&amp;S28&amp;T28&amp;U28&amp;V28</f>
        <v xml:space="preserve">ITM_EQ_LEFT,              ITM_VERTICAL_BAR,         ITM_ARG,                  ITM_RE,                   ITM_IM,                   ITM_EQ_RIGHT,             </v>
      </c>
    </row>
    <row r="29" spans="1:24">
      <c r="A29" t="s">
        <v>1431</v>
      </c>
      <c r="D29" s="1" t="s">
        <v>1349</v>
      </c>
      <c r="E29" s="1" t="s">
        <v>5788</v>
      </c>
      <c r="F29" s="1" t="s">
        <v>1505</v>
      </c>
      <c r="G29" s="1" t="s">
        <v>5788</v>
      </c>
      <c r="H29" s="1" t="s">
        <v>1409</v>
      </c>
      <c r="I29" s="1" t="s">
        <v>5788</v>
      </c>
      <c r="J29" s="62" t="s">
        <v>1634</v>
      </c>
      <c r="K29" s="1" t="s">
        <v>5788</v>
      </c>
      <c r="L29" s="62" t="s">
        <v>1639</v>
      </c>
      <c r="M29" s="1" t="s">
        <v>5788</v>
      </c>
      <c r="N29" s="1" t="s">
        <v>1349</v>
      </c>
      <c r="O29" s="1" t="s">
        <v>5788</v>
      </c>
      <c r="Q29" t="str">
        <f t="shared" si="0"/>
        <v xml:space="preserve">ITM_NULL,                 </v>
      </c>
      <c r="R29" t="str">
        <f t="shared" si="1"/>
        <v xml:space="preserve">ITM_FLOOR,                </v>
      </c>
      <c r="S29" t="str">
        <f t="shared" si="2"/>
        <v xml:space="preserve">ITM_CEIL,                 </v>
      </c>
      <c r="T29" t="str">
        <f t="shared" si="3"/>
        <v xml:space="preserve">ITM_MAX,                  </v>
      </c>
      <c r="U29" t="str">
        <f t="shared" si="4"/>
        <v xml:space="preserve">ITM_MIN,                  </v>
      </c>
      <c r="V29" t="str">
        <f t="shared" si="5"/>
        <v xml:space="preserve">ITM_NULL,                 </v>
      </c>
      <c r="X29" t="str">
        <f>Q29&amp;R29&amp;S29&amp;T29&amp;U29&amp;V29</f>
        <v xml:space="preserve">ITM_NULL,                 ITM_FLOOR,                ITM_CEIL,                 ITM_MAX,                  ITM_MIN,                  ITM_NULL,                 </v>
      </c>
    </row>
    <row r="30" spans="1:24">
      <c r="A30" t="s">
        <v>1810</v>
      </c>
      <c r="D30" s="1" t="s">
        <v>1349</v>
      </c>
      <c r="E30" s="1" t="s">
        <v>5788</v>
      </c>
      <c r="F30" s="1" t="s">
        <v>1349</v>
      </c>
      <c r="G30" s="1" t="s">
        <v>5788</v>
      </c>
      <c r="H30" s="1" t="s">
        <v>1349</v>
      </c>
      <c r="I30" s="1" t="s">
        <v>5788</v>
      </c>
      <c r="J30" s="1" t="s">
        <v>1349</v>
      </c>
      <c r="K30" s="1" t="s">
        <v>5788</v>
      </c>
      <c r="L30" s="1" t="s">
        <v>1349</v>
      </c>
      <c r="M30" s="1" t="s">
        <v>5788</v>
      </c>
      <c r="N30" s="1" t="s">
        <v>1349</v>
      </c>
      <c r="O30" s="1" t="s">
        <v>5788</v>
      </c>
      <c r="Q30" t="str">
        <f t="shared" si="0"/>
        <v xml:space="preserve">ITM_NULL,                 </v>
      </c>
      <c r="R30" t="str">
        <f t="shared" si="1"/>
        <v xml:space="preserve">ITM_NULL,                 </v>
      </c>
      <c r="S30" t="str">
        <f t="shared" si="2"/>
        <v xml:space="preserve">ITM_NULL,                 </v>
      </c>
      <c r="T30" t="str">
        <f t="shared" si="3"/>
        <v xml:space="preserve">ITM_NULL,                 </v>
      </c>
      <c r="U30" t="str">
        <f t="shared" si="4"/>
        <v xml:space="preserve">ITM_NULL,                 </v>
      </c>
      <c r="V30" t="str">
        <f t="shared" si="5"/>
        <v xml:space="preserve">ITM_NULL,                 </v>
      </c>
      <c r="X30" t="str">
        <f>Q30&amp;R30&amp;S30&amp;T30&amp;U30&amp;V30</f>
        <v xml:space="preserve">ITM_NULL,                 ITM_NULL,                 ITM_NULL,                 ITM_NULL,                 ITM_NULL,                 ITM_NULL,                 </v>
      </c>
    </row>
    <row r="31" spans="1:24">
      <c r="A31" t="s">
        <v>1811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</v>
      </c>
      <c r="R31" t="str">
        <f t="shared" si="1"/>
        <v xml:space="preserve">,                         </v>
      </c>
      <c r="S31" t="str">
        <f t="shared" si="2"/>
        <v xml:space="preserve">,                         </v>
      </c>
      <c r="T31" t="str">
        <f t="shared" si="3"/>
        <v xml:space="preserve">,                         </v>
      </c>
      <c r="U31" t="str">
        <f t="shared" si="4"/>
        <v xml:space="preserve">,                         </v>
      </c>
      <c r="V31" t="str">
        <f t="shared" si="5"/>
        <v xml:space="preserve">,                         </v>
      </c>
    </row>
    <row r="32" spans="1:24">
      <c r="A32" t="s">
        <v>2598</v>
      </c>
      <c r="D32" s="1" t="s">
        <v>4319</v>
      </c>
      <c r="E32" s="1" t="s">
        <v>5788</v>
      </c>
      <c r="F32" s="62" t="s">
        <v>1623</v>
      </c>
      <c r="G32" s="1" t="s">
        <v>5788</v>
      </c>
      <c r="H32" s="1" t="s">
        <v>1616</v>
      </c>
      <c r="I32" s="1" t="s">
        <v>5788</v>
      </c>
      <c r="J32" s="1" t="s">
        <v>1617</v>
      </c>
      <c r="K32" s="1" t="s">
        <v>5788</v>
      </c>
      <c r="L32" s="1" t="s">
        <v>5582</v>
      </c>
      <c r="M32" s="1" t="s">
        <v>5788</v>
      </c>
      <c r="N32" s="1" t="s">
        <v>4320</v>
      </c>
      <c r="O32" s="1" t="s">
        <v>5788</v>
      </c>
      <c r="Q32" t="str">
        <f t="shared" si="0"/>
        <v xml:space="preserve">ITM_EQ_LEFT,              </v>
      </c>
      <c r="R32" t="str">
        <f t="shared" si="1"/>
        <v xml:space="preserve">ITM_LOGXY,                </v>
      </c>
      <c r="S32" t="str">
        <f t="shared" si="2"/>
        <v xml:space="preserve">ITM_LOG10,                </v>
      </c>
      <c r="T32" t="str">
        <f t="shared" si="3"/>
        <v xml:space="preserve">ITM_LOG2,                 </v>
      </c>
      <c r="U32" t="str">
        <f t="shared" si="4"/>
        <v xml:space="preserve">ITM_poly_SIGN,            </v>
      </c>
      <c r="V32" t="str">
        <f t="shared" si="5"/>
        <v xml:space="preserve">ITM_EQ_RIGHT,             </v>
      </c>
      <c r="X32" t="str">
        <f>Q32&amp;R32&amp;S32&amp;T32&amp;U32&amp;V32</f>
        <v xml:space="preserve">ITM_EQ_LEFT,              ITM_LOGXY,                ITM_LOG10,                ITM_LOG2,                 ITM_poly_SIGN,            ITM_EQ_RIGHT,             </v>
      </c>
    </row>
    <row r="33" spans="1:24">
      <c r="A33" t="s">
        <v>1844</v>
      </c>
      <c r="D33" s="1" t="s">
        <v>1500</v>
      </c>
      <c r="E33" s="1" t="s">
        <v>5788</v>
      </c>
      <c r="F33" s="62" t="s">
        <v>1427</v>
      </c>
      <c r="G33" s="1" t="s">
        <v>5788</v>
      </c>
      <c r="H33" s="62" t="s">
        <v>1715</v>
      </c>
      <c r="I33" s="1" t="s">
        <v>5788</v>
      </c>
      <c r="J33" s="287" t="s">
        <v>2930</v>
      </c>
      <c r="K33" s="1" t="s">
        <v>5788</v>
      </c>
      <c r="L33" s="1" t="s">
        <v>1811</v>
      </c>
      <c r="M33" s="1" t="s">
        <v>5788</v>
      </c>
      <c r="N33" s="1" t="s">
        <v>2598</v>
      </c>
      <c r="O33" s="1" t="s">
        <v>5788</v>
      </c>
      <c r="Q33" t="str">
        <f t="shared" si="0"/>
        <v xml:space="preserve">ITM_FIB,                  </v>
      </c>
      <c r="R33" t="str">
        <f t="shared" si="1"/>
        <v xml:space="preserve">ITM_COMB,                 </v>
      </c>
      <c r="S33" t="str">
        <f t="shared" si="2"/>
        <v xml:space="preserve">ITM_PERM,                 </v>
      </c>
      <c r="T33" t="str">
        <f t="shared" si="3"/>
        <v xml:space="preserve">ITM_EXCLAMATION_MARK,     </v>
      </c>
      <c r="U33" t="str">
        <f t="shared" si="4"/>
        <v xml:space="preserve">ITM_sinc,                 </v>
      </c>
      <c r="V33" t="str">
        <f t="shared" si="5"/>
        <v xml:space="preserve">ITM_sincpi,               </v>
      </c>
      <c r="X33" t="str">
        <f>Q33&amp;R33&amp;S33&amp;T33&amp;U33&amp;V33</f>
        <v xml:space="preserve">ITM_FIB,                  ITM_COMB,                 ITM_PERM,                 ITM_EXCLAMATION_MARK,     ITM_sinc,                 ITM_sincpi,               </v>
      </c>
    </row>
    <row r="34" spans="1:24">
      <c r="D34" s="1" t="s">
        <v>1349</v>
      </c>
      <c r="E34" s="1" t="s">
        <v>5788</v>
      </c>
      <c r="F34" s="1" t="s">
        <v>1349</v>
      </c>
      <c r="G34" s="1" t="s">
        <v>5788</v>
      </c>
      <c r="H34" s="1" t="s">
        <v>1349</v>
      </c>
      <c r="I34" s="1" t="s">
        <v>5788</v>
      </c>
      <c r="J34" s="1" t="s">
        <v>1349</v>
      </c>
      <c r="K34" s="1" t="s">
        <v>5788</v>
      </c>
      <c r="L34" s="1" t="s">
        <v>1349</v>
      </c>
      <c r="M34" s="1" t="s">
        <v>5788</v>
      </c>
      <c r="N34" s="1" t="s">
        <v>1349</v>
      </c>
      <c r="O34" s="1" t="s">
        <v>5788</v>
      </c>
      <c r="Q34" t="str">
        <f t="shared" si="0"/>
        <v xml:space="preserve">ITM_NULL,                 </v>
      </c>
      <c r="R34" t="str">
        <f t="shared" si="1"/>
        <v xml:space="preserve">ITM_NULL,                 </v>
      </c>
      <c r="S34" t="str">
        <f t="shared" si="2"/>
        <v xml:space="preserve">ITM_NULL,                 </v>
      </c>
      <c r="T34" t="str">
        <f t="shared" si="3"/>
        <v xml:space="preserve">ITM_NULL,                 </v>
      </c>
      <c r="U34" t="str">
        <f t="shared" si="4"/>
        <v xml:space="preserve">ITM_NULL,                 </v>
      </c>
      <c r="V34" t="str">
        <f t="shared" si="5"/>
        <v xml:space="preserve">ITM_NULL,                 </v>
      </c>
      <c r="X34" t="str">
        <f>Q34&amp;R34&amp;S34&amp;T34&amp;U34&amp;V34</f>
        <v xml:space="preserve">ITM_NULL,                 ITM_NULL,                 ITM_NULL,                 ITM_NULL,                 ITM_NULL,                 ITM_NULL,                 </v>
      </c>
    </row>
    <row r="35" spans="1:24">
      <c r="A35" t="s">
        <v>1409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</v>
      </c>
      <c r="R35" t="str">
        <f t="shared" si="1"/>
        <v xml:space="preserve">,                         </v>
      </c>
      <c r="S35" t="str">
        <f t="shared" si="2"/>
        <v xml:space="preserve">,                         </v>
      </c>
      <c r="T35" t="str">
        <f t="shared" si="3"/>
        <v xml:space="preserve">,                         </v>
      </c>
      <c r="U35" t="str">
        <f t="shared" si="4"/>
        <v xml:space="preserve">,                         </v>
      </c>
      <c r="V35" t="str">
        <f t="shared" si="5"/>
        <v xml:space="preserve">,                         </v>
      </c>
    </row>
    <row r="36" spans="1:24">
      <c r="A36" t="s">
        <v>1505</v>
      </c>
      <c r="D36" s="1" t="s">
        <v>4319</v>
      </c>
      <c r="E36" s="1" t="s">
        <v>5788</v>
      </c>
      <c r="F36" s="62" t="s">
        <v>1556</v>
      </c>
      <c r="G36" s="1" t="s">
        <v>5788</v>
      </c>
      <c r="H36" s="1" t="s">
        <v>1812</v>
      </c>
      <c r="I36" s="1" t="s">
        <v>5788</v>
      </c>
      <c r="J36" s="1" t="s">
        <v>1432</v>
      </c>
      <c r="K36" s="1" t="s">
        <v>5788</v>
      </c>
      <c r="L36" s="1" t="s">
        <v>1845</v>
      </c>
      <c r="M36" s="1" t="s">
        <v>5788</v>
      </c>
      <c r="N36" s="1" t="s">
        <v>4320</v>
      </c>
      <c r="O36" s="1" t="s">
        <v>5788</v>
      </c>
      <c r="Q36" t="str">
        <f t="shared" si="0"/>
        <v xml:space="preserve">ITM_EQ_LEFT,              </v>
      </c>
      <c r="R36" t="str">
        <f t="shared" si="1"/>
        <v xml:space="preserve">ITM_IDIV,                 </v>
      </c>
      <c r="S36" t="str">
        <f t="shared" si="2"/>
        <v xml:space="preserve">ITM_sinh,                 </v>
      </c>
      <c r="T36" t="str">
        <f t="shared" si="3"/>
        <v xml:space="preserve">ITM_cosh,                 </v>
      </c>
      <c r="U36" t="str">
        <f t="shared" si="4"/>
        <v xml:space="preserve">ITM_tanh,                 </v>
      </c>
      <c r="V36" t="str">
        <f t="shared" si="5"/>
        <v xml:space="preserve">ITM_EQ_RIGHT,             </v>
      </c>
      <c r="X36" t="str">
        <f>Q36&amp;R36&amp;S36&amp;T36&amp;U36&amp;V36</f>
        <v xml:space="preserve">ITM_EQ_LEFT,              ITM_IDIV,                 ITM_sinh,                 ITM_cosh,                 ITM_tanh,                 ITM_EQ_RIGHT,             </v>
      </c>
    </row>
    <row r="37" spans="1:24">
      <c r="A37" t="s">
        <v>1556</v>
      </c>
      <c r="D37" s="62" t="s">
        <v>1644</v>
      </c>
      <c r="E37" s="1" t="s">
        <v>5788</v>
      </c>
      <c r="F37" s="62" t="s">
        <v>1766</v>
      </c>
      <c r="G37" s="1" t="s">
        <v>5788</v>
      </c>
      <c r="H37" s="1" t="s">
        <v>1372</v>
      </c>
      <c r="I37" s="1" t="s">
        <v>5788</v>
      </c>
      <c r="J37" s="1" t="s">
        <v>1369</v>
      </c>
      <c r="K37" s="1" t="s">
        <v>5788</v>
      </c>
      <c r="L37" s="1" t="s">
        <v>1373</v>
      </c>
      <c r="M37" s="1" t="s">
        <v>5788</v>
      </c>
      <c r="N37" s="1" t="s">
        <v>1349</v>
      </c>
      <c r="O37" s="1" t="s">
        <v>5788</v>
      </c>
      <c r="Q37" t="str">
        <f t="shared" si="0"/>
        <v xml:space="preserve">ITM_MOD,                  </v>
      </c>
      <c r="R37" t="str">
        <f t="shared" si="1"/>
        <v xml:space="preserve">ITM_RMD,                  </v>
      </c>
      <c r="S37" t="str">
        <f t="shared" si="2"/>
        <v xml:space="preserve">ITM_arsinh,               </v>
      </c>
      <c r="T37" t="str">
        <f t="shared" si="3"/>
        <v xml:space="preserve">ITM_arcosh,               </v>
      </c>
      <c r="U37" t="str">
        <f t="shared" si="4"/>
        <v xml:space="preserve">ITM_artanh,               </v>
      </c>
      <c r="V37" t="str">
        <f t="shared" si="5"/>
        <v xml:space="preserve">ITM_NULL,                 </v>
      </c>
      <c r="X37" t="str">
        <f>Q37&amp;R37&amp;S37&amp;T37&amp;U37&amp;V37</f>
        <v xml:space="preserve">ITM_MOD,                  ITM_RMD,                  ITM_arsinh,               ITM_arcosh,               ITM_artanh,               ITM_NULL,                 </v>
      </c>
    </row>
    <row r="38" spans="1:24">
      <c r="A38" t="s">
        <v>1644</v>
      </c>
      <c r="D38" s="1" t="s">
        <v>1349</v>
      </c>
      <c r="E38" s="1" t="s">
        <v>5788</v>
      </c>
      <c r="F38" s="1" t="s">
        <v>1349</v>
      </c>
      <c r="G38" s="1" t="s">
        <v>5788</v>
      </c>
      <c r="H38" s="1" t="s">
        <v>1349</v>
      </c>
      <c r="I38" s="1" t="s">
        <v>5788</v>
      </c>
      <c r="J38" s="1" t="s">
        <v>1349</v>
      </c>
      <c r="K38" s="1" t="s">
        <v>5788</v>
      </c>
      <c r="L38" s="1" t="s">
        <v>1349</v>
      </c>
      <c r="M38" s="1" t="s">
        <v>5788</v>
      </c>
      <c r="N38" s="1" t="s">
        <v>1349</v>
      </c>
      <c r="O38" s="1" t="s">
        <v>5788</v>
      </c>
      <c r="Q38" t="str">
        <f t="shared" si="0"/>
        <v xml:space="preserve">ITM_NULL,                 </v>
      </c>
      <c r="R38" t="str">
        <f t="shared" si="1"/>
        <v xml:space="preserve">ITM_NULL,                 </v>
      </c>
      <c r="S38" t="str">
        <f t="shared" si="2"/>
        <v xml:space="preserve">ITM_NULL,                 </v>
      </c>
      <c r="T38" t="str">
        <f t="shared" si="3"/>
        <v xml:space="preserve">ITM_NULL,                 </v>
      </c>
      <c r="U38" t="str">
        <f t="shared" si="4"/>
        <v xml:space="preserve">ITM_NULL,                 </v>
      </c>
      <c r="V38" t="str">
        <f t="shared" si="5"/>
        <v xml:space="preserve">ITM_NULL,                 </v>
      </c>
      <c r="X38" t="str">
        <f>Q38&amp;R38&amp;S38&amp;T38&amp;U38&amp;V38</f>
        <v xml:space="preserve">ITM_NULL,                 ITM_NULL,                 ITM_NULL,                 ITM_NULL,                 ITM_NULL,                 ITM_NULL,                 </v>
      </c>
    </row>
    <row r="39" spans="1:24">
      <c r="A39" t="s">
        <v>1634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</v>
      </c>
      <c r="R39" t="str">
        <f t="shared" si="1"/>
        <v xml:space="preserve">,                         </v>
      </c>
      <c r="S39" t="str">
        <f t="shared" si="2"/>
        <v xml:space="preserve">,                         </v>
      </c>
      <c r="T39" t="str">
        <f t="shared" si="3"/>
        <v xml:space="preserve">,                         </v>
      </c>
      <c r="U39" t="str">
        <f t="shared" si="4"/>
        <v xml:space="preserve">,                         </v>
      </c>
      <c r="V39" t="str">
        <f t="shared" si="5"/>
        <v xml:space="preserve">,                         </v>
      </c>
    </row>
    <row r="40" spans="1:24">
      <c r="A40" t="s">
        <v>1639</v>
      </c>
      <c r="D40" s="1" t="s">
        <v>4319</v>
      </c>
      <c r="E40" s="1" t="s">
        <v>5788</v>
      </c>
      <c r="F40" s="62" t="s">
        <v>1545</v>
      </c>
      <c r="G40" s="1" t="s">
        <v>5788</v>
      </c>
      <c r="H40" s="62" t="s">
        <v>3761</v>
      </c>
      <c r="I40" s="1" t="s">
        <v>5788</v>
      </c>
      <c r="J40" s="1" t="s">
        <v>1944</v>
      </c>
      <c r="K40" s="1" t="s">
        <v>5788</v>
      </c>
      <c r="L40" s="62" t="s">
        <v>3763</v>
      </c>
      <c r="M40" s="1" t="s">
        <v>5788</v>
      </c>
      <c r="N40" s="1" t="s">
        <v>4320</v>
      </c>
      <c r="O40" s="1" t="s">
        <v>5788</v>
      </c>
      <c r="Q40" t="str">
        <f t="shared" si="0"/>
        <v xml:space="preserve">ITM_EQ_LEFT,              </v>
      </c>
      <c r="R40" t="str">
        <f t="shared" si="1"/>
        <v xml:space="preserve">ITM_HN,                   </v>
      </c>
      <c r="S40" t="str">
        <f t="shared" si="2"/>
        <v xml:space="preserve">ITM_Lm,                   </v>
      </c>
      <c r="T40" t="str">
        <f t="shared" si="3"/>
        <v xml:space="preserve">ITM_GAMMAX,               </v>
      </c>
      <c r="U40" t="str">
        <f t="shared" si="4"/>
        <v xml:space="preserve">ITM_Pn,                   </v>
      </c>
      <c r="V40" t="str">
        <f t="shared" si="5"/>
        <v xml:space="preserve">ITM_EQ_RIGHT,             </v>
      </c>
      <c r="X40" t="str">
        <f>Q40&amp;R40&amp;S40&amp;T40&amp;U40&amp;V40</f>
        <v xml:space="preserve">ITM_EQ_LEFT,              ITM_HN,                   ITM_Lm,                   ITM_GAMMAX,               ITM_Pn,                   ITM_EQ_RIGHT,             </v>
      </c>
    </row>
    <row r="41" spans="1:24">
      <c r="A41" t="s">
        <v>1766</v>
      </c>
      <c r="D41" s="53" t="s">
        <v>1349</v>
      </c>
      <c r="E41" s="1" t="s">
        <v>5788</v>
      </c>
      <c r="F41" s="62" t="s">
        <v>1546</v>
      </c>
      <c r="G41" s="1" t="s">
        <v>5788</v>
      </c>
      <c r="H41" s="62" t="s">
        <v>3762</v>
      </c>
      <c r="I41" s="1" t="s">
        <v>5788</v>
      </c>
      <c r="J41" s="1" t="s">
        <v>1608</v>
      </c>
      <c r="K41" s="1" t="s">
        <v>5788</v>
      </c>
      <c r="L41" s="62" t="s">
        <v>3764</v>
      </c>
      <c r="M41" s="1" t="s">
        <v>5788</v>
      </c>
      <c r="N41" s="62" t="s">
        <v>3765</v>
      </c>
      <c r="O41" s="1" t="s">
        <v>5788</v>
      </c>
      <c r="Q41" t="str">
        <f t="shared" si="0"/>
        <v xml:space="preserve">ITM_NULL,                 </v>
      </c>
      <c r="R41" t="str">
        <f t="shared" si="1"/>
        <v xml:space="preserve">ITM_HNP,                  </v>
      </c>
      <c r="S41" t="str">
        <f t="shared" si="2"/>
        <v xml:space="preserve">ITM_LmALPHA,              </v>
      </c>
      <c r="T41" t="str">
        <f t="shared" si="3"/>
        <v xml:space="preserve">ITM_LNGAMMA,              </v>
      </c>
      <c r="U41" t="str">
        <f t="shared" si="4"/>
        <v xml:space="preserve">ITM_Tn,                   </v>
      </c>
      <c r="V41" t="str">
        <f t="shared" si="5"/>
        <v xml:space="preserve">ITM_Un,                   </v>
      </c>
      <c r="X41" t="str">
        <f>Q41&amp;R41&amp;S41&amp;T41&amp;U41&amp;V41</f>
        <v xml:space="preserve">ITM_NULL,                 ITM_HNP,                  ITM_LmALPHA,              ITM_LNGAMMA,              ITM_Tn,                   ITM_Un,                   </v>
      </c>
    </row>
    <row r="42" spans="1:24">
      <c r="D42" s="1" t="s">
        <v>1349</v>
      </c>
      <c r="E42" s="1" t="s">
        <v>5788</v>
      </c>
      <c r="F42" s="1" t="s">
        <v>1349</v>
      </c>
      <c r="G42" s="1" t="s">
        <v>5788</v>
      </c>
      <c r="H42" s="1" t="s">
        <v>1349</v>
      </c>
      <c r="I42" s="1" t="s">
        <v>5788</v>
      </c>
      <c r="J42" s="1" t="s">
        <v>1349</v>
      </c>
      <c r="K42" s="1" t="s">
        <v>5788</v>
      </c>
      <c r="L42" s="1" t="s">
        <v>1349</v>
      </c>
      <c r="M42" s="1" t="s">
        <v>5788</v>
      </c>
      <c r="N42" s="1" t="s">
        <v>1349</v>
      </c>
      <c r="O42" s="1" t="s">
        <v>5788</v>
      </c>
      <c r="Q42" t="str">
        <f t="shared" si="0"/>
        <v xml:space="preserve">ITM_NULL,                 </v>
      </c>
      <c r="R42" t="str">
        <f t="shared" si="1"/>
        <v xml:space="preserve">ITM_NULL,                 </v>
      </c>
      <c r="S42" t="str">
        <f t="shared" si="2"/>
        <v xml:space="preserve">ITM_NULL,                 </v>
      </c>
      <c r="T42" t="str">
        <f t="shared" si="3"/>
        <v xml:space="preserve">ITM_NULL,                 </v>
      </c>
      <c r="U42" t="str">
        <f t="shared" si="4"/>
        <v xml:space="preserve">ITM_NULL,                 </v>
      </c>
      <c r="V42" t="str">
        <f t="shared" si="5"/>
        <v xml:space="preserve">ITM_NULL,                 </v>
      </c>
      <c r="X42" t="str">
        <f>Q42&amp;R42&amp;S42&amp;T42&amp;U42&amp;V42</f>
        <v xml:space="preserve">ITM_NULL,                 ITM_NULL,                 ITM_NULL,                 ITM_NULL,                 ITM_NULL,                 ITM_NULL,                 </v>
      </c>
    </row>
    <row r="43" spans="1:24">
      <c r="B43" t="s">
        <v>2012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</v>
      </c>
      <c r="R43" t="str">
        <f t="shared" si="1"/>
        <v xml:space="preserve">,                         </v>
      </c>
      <c r="S43" t="str">
        <f t="shared" si="2"/>
        <v xml:space="preserve">,                         </v>
      </c>
      <c r="T43" t="str">
        <f t="shared" si="3"/>
        <v xml:space="preserve">,                         </v>
      </c>
      <c r="U43" t="str">
        <f t="shared" si="4"/>
        <v xml:space="preserve">,                         </v>
      </c>
      <c r="V43" t="str">
        <f t="shared" si="5"/>
        <v xml:space="preserve">,                         </v>
      </c>
    </row>
    <row r="44" spans="1:24">
      <c r="B44" t="s">
        <v>1360</v>
      </c>
      <c r="D44" s="1" t="s">
        <v>4319</v>
      </c>
      <c r="E44" s="1" t="s">
        <v>5788</v>
      </c>
      <c r="F44" s="1" t="s">
        <v>1393</v>
      </c>
      <c r="G44" s="1" t="s">
        <v>5788</v>
      </c>
      <c r="H44" s="1" t="s">
        <v>1476</v>
      </c>
      <c r="I44" s="1" t="s">
        <v>5788</v>
      </c>
      <c r="J44" s="1" t="s">
        <v>1884</v>
      </c>
      <c r="K44" s="1" t="s">
        <v>5788</v>
      </c>
      <c r="L44" s="1" t="s">
        <v>1886</v>
      </c>
      <c r="M44" s="1" t="s">
        <v>5788</v>
      </c>
      <c r="N44" s="1" t="s">
        <v>4320</v>
      </c>
      <c r="O44" s="1" t="s">
        <v>5788</v>
      </c>
      <c r="Q44" t="str">
        <f t="shared" si="0"/>
        <v xml:space="preserve">ITM_EQ_LEFT,              </v>
      </c>
      <c r="R44" t="str">
        <f t="shared" si="1"/>
        <v xml:space="preserve">ITM_BN,                   </v>
      </c>
      <c r="S44" t="str">
        <f t="shared" si="2"/>
        <v xml:space="preserve">ITM_ERF,                  </v>
      </c>
      <c r="T44" t="str">
        <f t="shared" si="3"/>
        <v xml:space="preserve">ITM_WM,                   </v>
      </c>
      <c r="U44" t="str">
        <f t="shared" si="4"/>
        <v xml:space="preserve">ITM_WM1,                  </v>
      </c>
      <c r="V44" t="str">
        <f t="shared" si="5"/>
        <v xml:space="preserve">ITM_EQ_RIGHT,             </v>
      </c>
      <c r="X44" t="str">
        <f>Q44&amp;R44&amp;S44&amp;T44&amp;U44&amp;V44</f>
        <v xml:space="preserve">ITM_EQ_LEFT,              ITM_BN,                   ITM_ERF,                  ITM_WM,                   ITM_WM1,                  ITM_EQ_RIGHT,             </v>
      </c>
    </row>
    <row r="45" spans="1:24">
      <c r="A45" t="s">
        <v>1752</v>
      </c>
      <c r="D45" s="1" t="s">
        <v>1948</v>
      </c>
      <c r="E45" s="1" t="s">
        <v>5788</v>
      </c>
      <c r="F45" s="1" t="s">
        <v>1394</v>
      </c>
      <c r="G45" s="1" t="s">
        <v>5788</v>
      </c>
      <c r="H45" s="1" t="s">
        <v>1477</v>
      </c>
      <c r="I45" s="1" t="s">
        <v>5788</v>
      </c>
      <c r="J45" s="1" t="s">
        <v>2182</v>
      </c>
      <c r="K45" s="1" t="s">
        <v>5788</v>
      </c>
      <c r="L45" s="1" t="s">
        <v>1411</v>
      </c>
      <c r="M45" s="1" t="s">
        <v>5788</v>
      </c>
      <c r="N45" s="1" t="s">
        <v>6079</v>
      </c>
      <c r="O45" s="1" t="s">
        <v>5788</v>
      </c>
      <c r="Q45" t="str">
        <f t="shared" si="0"/>
        <v xml:space="preserve">ITM_zetaX,                </v>
      </c>
      <c r="R45" t="str">
        <f t="shared" si="1"/>
        <v xml:space="preserve">ITM_BNS,                  </v>
      </c>
      <c r="S45" t="str">
        <f t="shared" si="2"/>
        <v xml:space="preserve">ITM_ERFC,                 </v>
      </c>
      <c r="T45" t="str">
        <f t="shared" si="3"/>
        <v xml:space="preserve">MNU_CONST,                </v>
      </c>
      <c r="U45" t="str">
        <f t="shared" si="4"/>
        <v xml:space="preserve">MNU_CHARS,                </v>
      </c>
      <c r="V45" t="str">
        <f t="shared" si="5"/>
        <v xml:space="preserve">ITM_XSWAP,                </v>
      </c>
      <c r="X45" t="str">
        <f>Q45&amp;R45&amp;S45&amp;T45&amp;U45&amp;V45</f>
        <v xml:space="preserve">ITM_zetaX,                ITM_BNS,                  ITM_ERFC,                 MNU_CONST,                MNU_CHARS,                ITM_XSWAP,                </v>
      </c>
    </row>
    <row r="46" spans="1:24">
      <c r="A46" t="s">
        <v>1557</v>
      </c>
      <c r="D46" s="1" t="s">
        <v>1349</v>
      </c>
      <c r="E46" s="1" t="s">
        <v>5788</v>
      </c>
      <c r="F46" s="1" t="s">
        <v>1349</v>
      </c>
      <c r="G46" s="1" t="s">
        <v>5788</v>
      </c>
      <c r="H46" s="1" t="s">
        <v>1349</v>
      </c>
      <c r="I46" s="1" t="s">
        <v>5788</v>
      </c>
      <c r="J46" s="1" t="s">
        <v>1349</v>
      </c>
      <c r="K46" s="1" t="s">
        <v>5788</v>
      </c>
      <c r="L46" s="1" t="s">
        <v>1349</v>
      </c>
      <c r="M46" s="1" t="s">
        <v>5788</v>
      </c>
      <c r="N46" s="1" t="s">
        <v>1349</v>
      </c>
      <c r="O46" s="1" t="s">
        <v>5788</v>
      </c>
      <c r="Q46" t="str">
        <f t="shared" si="0"/>
        <v xml:space="preserve">ITM_NULL,                 </v>
      </c>
      <c r="R46" t="str">
        <f t="shared" si="1"/>
        <v xml:space="preserve">ITM_NULL,                 </v>
      </c>
      <c r="S46" t="str">
        <f t="shared" si="2"/>
        <v xml:space="preserve">ITM_NULL,                 </v>
      </c>
      <c r="T46" t="str">
        <f t="shared" si="3"/>
        <v xml:space="preserve">ITM_NULL,                 </v>
      </c>
      <c r="U46" t="str">
        <f t="shared" si="4"/>
        <v xml:space="preserve">ITM_NULL,                 </v>
      </c>
      <c r="V46" t="str">
        <f t="shared" si="5"/>
        <v xml:space="preserve">ITM_NULL,                 </v>
      </c>
      <c r="X46" t="str">
        <f>Q46&amp;R46&amp;S46&amp;T46&amp;U46&amp;V46</f>
        <v xml:space="preserve">ITM_NULL,                 ITM_NULL,                 ITM_NULL,                 ITM_NULL,                 ITM_NULL,                 ITM_NULL,                 </v>
      </c>
    </row>
    <row r="47" spans="1:24">
      <c r="A47" s="11" t="s">
        <v>4216</v>
      </c>
    </row>
    <row r="49" spans="1:7">
      <c r="B49" s="1" t="s">
        <v>1901</v>
      </c>
    </row>
    <row r="50" spans="1:7">
      <c r="A50" t="s">
        <v>1500</v>
      </c>
    </row>
    <row r="51" spans="1:7">
      <c r="A51" t="s">
        <v>1944</v>
      </c>
    </row>
    <row r="52" spans="1:7">
      <c r="A52" t="s">
        <v>1948</v>
      </c>
    </row>
    <row r="53" spans="1:7">
      <c r="A53" t="s">
        <v>1608</v>
      </c>
    </row>
    <row r="54" spans="1:7">
      <c r="G54" s="286" t="s">
        <v>5788</v>
      </c>
    </row>
    <row r="55" spans="1:7">
      <c r="A55" t="s">
        <v>1393</v>
      </c>
    </row>
    <row r="56" spans="1:7">
      <c r="A56" t="s">
        <v>1394</v>
      </c>
    </row>
    <row r="57" spans="1:7">
      <c r="A57" t="s">
        <v>1476</v>
      </c>
    </row>
    <row r="58" spans="1:7">
      <c r="A58" t="s">
        <v>1477</v>
      </c>
    </row>
    <row r="59" spans="1:7">
      <c r="A59" t="s">
        <v>1545</v>
      </c>
    </row>
    <row r="60" spans="1:7">
      <c r="A60" t="s">
        <v>1546</v>
      </c>
    </row>
    <row r="61" spans="1:7">
      <c r="A61" t="s">
        <v>3761</v>
      </c>
    </row>
    <row r="62" spans="1:7">
      <c r="A62" t="s">
        <v>3762</v>
      </c>
    </row>
    <row r="64" spans="1:7">
      <c r="A64" t="s">
        <v>3763</v>
      </c>
    </row>
    <row r="65" spans="1:1">
      <c r="A65" t="s">
        <v>3764</v>
      </c>
    </row>
    <row r="66" spans="1:1">
      <c r="A66" t="s">
        <v>3765</v>
      </c>
    </row>
    <row r="67" spans="1:1">
      <c r="A67" t="s">
        <v>1884</v>
      </c>
    </row>
    <row r="68" spans="1:1">
      <c r="A68" t="s">
        <v>1886</v>
      </c>
    </row>
    <row r="69" spans="1:1">
      <c r="A69" t="s">
        <v>1885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5001</v>
      </c>
    </row>
    <row r="2" spans="1:4">
      <c r="B2" t="s">
        <v>5002</v>
      </c>
      <c r="D2" t="s">
        <v>5027</v>
      </c>
    </row>
    <row r="3" spans="1:4">
      <c r="B3" t="s">
        <v>5003</v>
      </c>
      <c r="D3" t="s">
        <v>5027</v>
      </c>
    </row>
    <row r="4" spans="1:4">
      <c r="B4" t="s">
        <v>5004</v>
      </c>
      <c r="D4" t="s">
        <v>5027</v>
      </c>
    </row>
    <row r="5" spans="1:4">
      <c r="B5" t="s">
        <v>5005</v>
      </c>
      <c r="D5" t="s">
        <v>5027</v>
      </c>
    </row>
    <row r="6" spans="1:4">
      <c r="B6" t="s">
        <v>5006</v>
      </c>
      <c r="D6" t="s">
        <v>5027</v>
      </c>
    </row>
    <row r="7" spans="1:4">
      <c r="B7" t="s">
        <v>5007</v>
      </c>
      <c r="D7" t="s">
        <v>5027</v>
      </c>
    </row>
    <row r="8" spans="1:4">
      <c r="B8" t="s">
        <v>5008</v>
      </c>
      <c r="D8" t="s">
        <v>5027</v>
      </c>
    </row>
    <row r="9" spans="1:4">
      <c r="B9" t="s">
        <v>5019</v>
      </c>
      <c r="D9" t="s">
        <v>5027</v>
      </c>
    </row>
    <row r="10" spans="1:4">
      <c r="B10" t="s">
        <v>5020</v>
      </c>
      <c r="D10" t="s">
        <v>5027</v>
      </c>
    </row>
    <row r="11" spans="1:4">
      <c r="B11" t="s">
        <v>5021</v>
      </c>
      <c r="D11" t="s">
        <v>5027</v>
      </c>
    </row>
    <row r="12" spans="1:4">
      <c r="B12" t="s">
        <v>5022</v>
      </c>
      <c r="D12" t="s">
        <v>5027</v>
      </c>
    </row>
    <row r="13" spans="1:4">
      <c r="B13" t="s">
        <v>5023</v>
      </c>
      <c r="D13" t="s">
        <v>5027</v>
      </c>
    </row>
    <row r="14" spans="1:4">
      <c r="B14" t="s">
        <v>5024</v>
      </c>
      <c r="D14" t="s">
        <v>5027</v>
      </c>
    </row>
    <row r="15" spans="1:4">
      <c r="B15" t="s">
        <v>5025</v>
      </c>
      <c r="D15" t="s">
        <v>5027</v>
      </c>
    </row>
    <row r="16" spans="1:4">
      <c r="B16" t="s">
        <v>5026</v>
      </c>
      <c r="D16" t="s">
        <v>5027</v>
      </c>
    </row>
    <row r="18" spans="1:4">
      <c r="B18" t="s">
        <v>5009</v>
      </c>
      <c r="D18" t="s">
        <v>5028</v>
      </c>
    </row>
    <row r="19" spans="1:4">
      <c r="B19" t="s">
        <v>5010</v>
      </c>
      <c r="D19" t="s">
        <v>5028</v>
      </c>
    </row>
    <row r="20" spans="1:4">
      <c r="B20" t="s">
        <v>5011</v>
      </c>
      <c r="D20" t="s">
        <v>5028</v>
      </c>
    </row>
    <row r="21" spans="1:4">
      <c r="B21" t="s">
        <v>5012</v>
      </c>
      <c r="D21" t="s">
        <v>5028</v>
      </c>
    </row>
    <row r="22" spans="1:4">
      <c r="B22" t="s">
        <v>5013</v>
      </c>
      <c r="D22" t="s">
        <v>5028</v>
      </c>
    </row>
    <row r="23" spans="1:4">
      <c r="B23" t="s">
        <v>5014</v>
      </c>
      <c r="D23" t="s">
        <v>5028</v>
      </c>
    </row>
    <row r="24" spans="1:4">
      <c r="B24" t="s">
        <v>5015</v>
      </c>
      <c r="D24" t="s">
        <v>5028</v>
      </c>
    </row>
    <row r="25" spans="1:4">
      <c r="B25" t="s">
        <v>5016</v>
      </c>
      <c r="D25" t="s">
        <v>5028</v>
      </c>
    </row>
    <row r="26" spans="1:4">
      <c r="B26" t="s">
        <v>5017</v>
      </c>
      <c r="D26" t="s">
        <v>5028</v>
      </c>
    </row>
    <row r="27" spans="1:4">
      <c r="B27" t="s">
        <v>5018</v>
      </c>
      <c r="D27" t="s">
        <v>5028</v>
      </c>
    </row>
    <row r="30" spans="1:4" s="11" customFormat="1">
      <c r="A30" s="204">
        <v>44976</v>
      </c>
      <c r="B30" s="11" t="s">
        <v>5029</v>
      </c>
    </row>
    <row r="31" spans="1:4">
      <c r="B31" t="s">
        <v>1450</v>
      </c>
      <c r="D31" t="s">
        <v>5028</v>
      </c>
    </row>
    <row r="32" spans="1:4">
      <c r="B32" t="s">
        <v>1459</v>
      </c>
      <c r="D32" t="s">
        <v>5028</v>
      </c>
    </row>
    <row r="33" spans="1:4">
      <c r="B33" t="s">
        <v>1764</v>
      </c>
      <c r="D33" t="s">
        <v>5028</v>
      </c>
    </row>
    <row r="34" spans="1:4">
      <c r="B34" t="s">
        <v>1765</v>
      </c>
      <c r="D34" t="s">
        <v>5028</v>
      </c>
    </row>
    <row r="35" spans="1:4">
      <c r="B35" t="s">
        <v>1801</v>
      </c>
      <c r="D35" t="s">
        <v>5028</v>
      </c>
    </row>
    <row r="36" spans="1:4">
      <c r="B36" t="s">
        <v>1996</v>
      </c>
      <c r="D36" t="s">
        <v>5028</v>
      </c>
    </row>
    <row r="37" spans="1:4">
      <c r="B37" t="s">
        <v>1998</v>
      </c>
      <c r="D37" t="s">
        <v>5028</v>
      </c>
    </row>
    <row r="38" spans="1:4">
      <c r="B38" t="s">
        <v>1769</v>
      </c>
      <c r="D38" t="s">
        <v>5028</v>
      </c>
    </row>
    <row r="39" spans="1:4">
      <c r="B39" t="s">
        <v>1768</v>
      </c>
      <c r="D39" t="s">
        <v>5028</v>
      </c>
    </row>
    <row r="47" spans="1:4" s="207" customFormat="1">
      <c r="A47" s="206">
        <v>44976</v>
      </c>
      <c r="B47" s="207" t="s">
        <v>5035</v>
      </c>
    </row>
    <row r="49" spans="2:4">
      <c r="B49" t="s">
        <v>2005</v>
      </c>
      <c r="D49" t="s">
        <v>5033</v>
      </c>
    </row>
    <row r="50" spans="2:4">
      <c r="B50" t="s">
        <v>1368</v>
      </c>
      <c r="D50" t="s">
        <v>5033</v>
      </c>
    </row>
    <row r="51" spans="2:4">
      <c r="B51" t="s">
        <v>1370</v>
      </c>
      <c r="D51" t="s">
        <v>5033</v>
      </c>
    </row>
    <row r="52" spans="2:4">
      <c r="B52" t="s">
        <v>1371</v>
      </c>
      <c r="D52" t="s">
        <v>5033</v>
      </c>
    </row>
    <row r="53" spans="2:4">
      <c r="B53" t="s">
        <v>2012</v>
      </c>
      <c r="D53" t="s">
        <v>5033</v>
      </c>
    </row>
    <row r="54" spans="2:4">
      <c r="B54" t="s">
        <v>1360</v>
      </c>
      <c r="D54" t="s">
        <v>5033</v>
      </c>
    </row>
    <row r="55" spans="2:4">
      <c r="B55" s="205" t="s">
        <v>1458</v>
      </c>
      <c r="C55" s="205"/>
      <c r="D55" s="205" t="s">
        <v>5030</v>
      </c>
    </row>
    <row r="56" spans="2:4">
      <c r="B56" s="205" t="s">
        <v>1653</v>
      </c>
      <c r="C56" s="205"/>
      <c r="D56" s="205" t="s">
        <v>5031</v>
      </c>
    </row>
    <row r="57" spans="2:4">
      <c r="B57" s="75" t="s">
        <v>1993</v>
      </c>
      <c r="D57" s="75" t="s">
        <v>5034</v>
      </c>
    </row>
    <row r="58" spans="2:4">
      <c r="B58" s="205" t="s">
        <v>1995</v>
      </c>
      <c r="C58" s="205"/>
      <c r="D58" s="205" t="s">
        <v>5030</v>
      </c>
    </row>
    <row r="59" spans="2:4">
      <c r="B59" s="75" t="s">
        <v>1997</v>
      </c>
      <c r="D59" s="75" t="s">
        <v>5034</v>
      </c>
    </row>
    <row r="60" spans="2:4">
      <c r="B60" t="s">
        <v>2011</v>
      </c>
      <c r="D60" t="s">
        <v>5033</v>
      </c>
    </row>
    <row r="61" spans="2:4">
      <c r="B61" t="s">
        <v>2014</v>
      </c>
      <c r="D61" t="s">
        <v>5033</v>
      </c>
    </row>
    <row r="62" spans="2:4">
      <c r="B62" s="75" t="s">
        <v>3241</v>
      </c>
      <c r="D62" s="75" t="s">
        <v>5034</v>
      </c>
    </row>
    <row r="63" spans="2:4">
      <c r="B63" t="s">
        <v>2073</v>
      </c>
      <c r="D63" t="s">
        <v>5033</v>
      </c>
    </row>
    <row r="64" spans="2:4">
      <c r="B64" t="s">
        <v>2074</v>
      </c>
      <c r="D64" t="s">
        <v>5033</v>
      </c>
    </row>
    <row r="65" spans="2:4">
      <c r="B65" t="s">
        <v>2075</v>
      </c>
      <c r="D65" t="s">
        <v>5033</v>
      </c>
    </row>
    <row r="66" spans="2:4">
      <c r="B66" t="s">
        <v>2076</v>
      </c>
      <c r="D66" t="s">
        <v>5033</v>
      </c>
    </row>
    <row r="67" spans="2:4">
      <c r="B67" t="s">
        <v>2078</v>
      </c>
      <c r="D67" t="s">
        <v>5033</v>
      </c>
    </row>
    <row r="68" spans="2:4">
      <c r="B68" t="s">
        <v>4323</v>
      </c>
      <c r="D68" t="s">
        <v>5033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tabSelected="1" topLeftCell="A76" workbookViewId="0">
      <selection activeCell="F104" sqref="F104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5601</v>
      </c>
      <c r="E1" s="260" t="s">
        <v>5603</v>
      </c>
      <c r="F1" s="261" t="s">
        <v>5602</v>
      </c>
      <c r="G1" s="260" t="s">
        <v>5600</v>
      </c>
      <c r="H1" s="262" t="str">
        <f ca="1">"//XEQM CODE "&amp;TEXT(NOW(),"yyyy-mm-dd")</f>
        <v>//XEQM CODE 2023-08-17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3615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3616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3617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3618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3619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3620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3621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3622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3623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3624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3626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3627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3628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2553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3629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3035</v>
      </c>
      <c r="E19" t="str">
        <f>SUBSTITUTE(INDEX(SOURCE!E:E,MATCH(D19,SOURCE!P:P,0)),"""","")</f>
        <v>STD_EulerE STD_SUP_x</v>
      </c>
      <c r="F19" s="11" t="s">
        <v>6060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3631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3632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3633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3634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3635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3636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3637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3638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3639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3640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3641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3642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5949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5950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5951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5952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5953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5954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3648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3649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5955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3717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3650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3651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3652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3614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3653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3697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3654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4855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3655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3656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3657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5956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3658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3036</v>
      </c>
      <c r="E56" t="str">
        <f>SUBSTITUTE(INDEX(SOURCE!E:E,MATCH(D56,SOURCE!P:P,0)),"""","")</f>
        <v>STD_pi</v>
      </c>
      <c r="F56" t="s">
        <v>3660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2497</v>
      </c>
      <c r="E57" t="str">
        <f>SUBSTITUTE(INDEX(SOURCE!E:E,MATCH(D57,SOURCE!P:P,0)),"""","")</f>
        <v>STD_RIGHT_DOUBLE_ARROW DEG</v>
      </c>
      <c r="F57" t="s">
        <v>2512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2500</v>
      </c>
      <c r="E58" t="str">
        <f>SUBSTITUTE(INDEX(SOURCE!E:E,MATCH(D58,SOURCE!P:P,0)),"""","")</f>
        <v>STD_RIGHT_DOUBLE_ARROW RAD</v>
      </c>
      <c r="F58" t="s">
        <v>2514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2501</v>
      </c>
      <c r="E59" t="str">
        <f>SUBSTITUTE(INDEX(SOURCE!E:E,MATCH(D59,SOURCE!P:P,0)),"""","")</f>
        <v>STD_RIGHT_DOUBLE_ARROW GRAD</v>
      </c>
      <c r="F59" t="s">
        <v>2513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3665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4857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4860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4861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4862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4863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4864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2593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3656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3657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4865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3699</v>
      </c>
      <c r="E72" t="str">
        <f>SUBSTITUTE(INDEX(SOURCE!E:E,MATCH(D72,SOURCE!P:P,0)),"""","")</f>
        <v>SNAP</v>
      </c>
      <c r="F72" t="s">
        <v>4866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4867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4868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4869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4870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4871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4872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4873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4874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4875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4876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4877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9" t="s">
        <v>1532</v>
      </c>
      <c r="E85" s="289" t="str">
        <f>SUBSTITUTE(INDEX(SOURCE!E:E,MATCH(D85,SOURCE!P:P,0)),"""","")</f>
        <v>g STD_SUB_d STD_SUP_MINUS_1</v>
      </c>
      <c r="F85" s="289" t="s">
        <v>3706</v>
      </c>
      <c r="G85" s="289" t="str">
        <f t="shared" si="3"/>
        <v>GD^-1</v>
      </c>
      <c r="H85" s="290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4878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4879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4880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4881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4882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4883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3666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4887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4854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2598</v>
      </c>
      <c r="E95" t="str">
        <f>SUBSTITUTE(INDEX(SOURCE!E:E,MATCH(D95,SOURCE!P:P,0)),"""","")</f>
        <v>sinc STD_pi</v>
      </c>
      <c r="F95" t="s">
        <v>4888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4889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4890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4891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4892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3667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3668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9" t="s">
        <v>1488</v>
      </c>
      <c r="E102" s="289" t="str">
        <f>SUBSTITUTE(INDEX(SOURCE!E:E,MATCH(D102,SOURCE!P:P,0)),"""","")</f>
        <v>STD_EulerE STD_SUP_x -1</v>
      </c>
      <c r="F102" s="289" t="s">
        <v>6062</v>
      </c>
      <c r="G102" s="289" t="str">
        <f t="shared" si="3"/>
        <v>e^X-1</v>
      </c>
      <c r="H102" s="290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4893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4896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4897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3670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4898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9" t="s">
        <v>1988</v>
      </c>
      <c r="E108" s="289" t="str">
        <f>SUBSTITUTE(INDEX(SOURCE!E:E,MATCH(D108,SOURCE!P:P,0)),"""","")</f>
        <v>(-1) STD_SUP_x</v>
      </c>
      <c r="F108" s="289" t="s">
        <v>4902</v>
      </c>
      <c r="G108" s="289" t="str">
        <f t="shared" si="3"/>
        <v>(-1)^X</v>
      </c>
      <c r="H108" s="290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4903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3239</v>
      </c>
      <c r="E110" t="str">
        <f>SUBSTITUTE(INDEX(SOURCE!E:E,MATCH(D110,SOURCE!P:P,0)),"""","")</f>
        <v>EXIT</v>
      </c>
      <c r="F110" t="s">
        <v>4904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2541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3241</v>
      </c>
      <c r="E112" t="str">
        <f>SUBSTITUTE(INDEX(SOURCE!E:E,MATCH(D112,SOURCE!P:P,0)),"""","")</f>
        <v>.d</v>
      </c>
      <c r="F112" t="s">
        <v>3698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3884</v>
      </c>
      <c r="E113" t="str">
        <f>SUBSTITUTE(INDEX(SOURCE!E:E,MATCH(D113,SOURCE!P:P,0)),"""","")</f>
        <v>MIN</v>
      </c>
      <c r="F113" t="s">
        <v>5957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4905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4906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4907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4908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4909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4910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3671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3672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3600</v>
      </c>
      <c r="E122" t="str">
        <f>SUBSTITUTE(INDEX(SOURCE!E:E,MATCH(D122,SOURCE!P:P,0)),"""","")</f>
        <v/>
      </c>
      <c r="F122" t="s">
        <v>3601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3603</v>
      </c>
      <c r="E123" t="str">
        <f>SUBSTITUTE(INDEX(SOURCE!E:E,MATCH(D123,SOURCE!P:P,0)),"""","")</f>
        <v/>
      </c>
      <c r="F123" t="s">
        <v>3604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4912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4229</v>
      </c>
      <c r="E125" t="str">
        <f>SUBSTITUTE(INDEX(SOURCE!E:E,MATCH(D125,SOURCE!P:P,0)),"""","")</f>
        <v>zyx STD_RIGHT_ARROW M</v>
      </c>
      <c r="F125" t="s">
        <v>4913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4914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4915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2612</v>
      </c>
      <c r="E128" t="str">
        <f>SUBSTITUTE(INDEX(SOURCE!E:E,MATCH(D128,SOURCE!P:P,0)),"""","")</f>
        <v>STD_SIGMA STD_y_BAR STD_DELTA x</v>
      </c>
      <c r="F128" t="s">
        <v>3711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2613</v>
      </c>
      <c r="E129" t="str">
        <f>SUBSTITUTE(INDEX(SOURCE!E:E,MATCH(D129,SOURCE!P:P,0)),"""","")</f>
        <v>STD_DELTA y/ STD_DELTA x</v>
      </c>
      <c r="F129" t="s">
        <v>3712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3242</v>
      </c>
      <c r="E130" t="str">
        <f>SUBSTITUTE(INDEX(SOURCE!E:E,MATCH(D130,SOURCE!P:P,0)),"""","")</f>
        <v>RMS</v>
      </c>
      <c r="F130" t="s">
        <v>3713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2621</v>
      </c>
      <c r="E131" t="str">
        <f>SUBSTITUTE(INDEX(SOURCE!E:E,MATCH(D131,SOURCE!P:P,0)),"""","")</f>
        <v>STD_INTEGRAL AREA</v>
      </c>
      <c r="F131" t="s">
        <v>3714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3710</v>
      </c>
      <c r="E132" t="str">
        <f>SUBSTITUTE(INDEX(SOURCE!E:E,MATCH(D132,SOURCE!P:P,0)),"""","")</f>
        <v>CLGRF</v>
      </c>
      <c r="F132" t="s">
        <v>4916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4498</v>
      </c>
      <c r="E133" t="str">
        <f>SUBSTITUTE(INDEX(SOURCE!E:E,MATCH(D133,SOURCE!P:P,0)),"""","")</f>
        <v>PLSTAT</v>
      </c>
      <c r="F133" t="s">
        <v>4917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4231</v>
      </c>
      <c r="E134" t="str">
        <f>SUBSTITUTE(INDEX(SOURCE!E:E,MATCH(D134,SOURCE!P:P,0)),"""","")</f>
        <v>M STD_RIGHT_ARROW zyx</v>
      </c>
      <c r="F134" t="s">
        <v>4918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4092</v>
      </c>
      <c r="E135" t="str">
        <f>SUBSTITUTE(INDEX(SOURCE!E:E,MATCH(D135,SOURCE!P:P,0)),"""","")</f>
        <v>PLTRST</v>
      </c>
      <c r="F135" t="s">
        <v>4919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3646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3647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3659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4856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4858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4859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3761</v>
      </c>
      <c r="E142" t="str">
        <f>SUBSTITUTE(INDEX(SOURCE!E:E,MATCH(D142,SOURCE!P:P,0)),"""","")</f>
        <v xml:space="preserve">L STD_SUB_m </v>
      </c>
      <c r="F142" t="s">
        <v>4884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4885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4886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4894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4895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4899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3707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4900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4901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3229</v>
      </c>
      <c r="E151" t="str">
        <f>SUBSTITUTE(INDEX(SOURCE!E:E,MATCH(D151,SOURCE!P:P,0)),"""","")</f>
        <v>STD_sigma</v>
      </c>
      <c r="F151" t="s">
        <v>4922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4136</v>
      </c>
      <c r="E152" t="str">
        <f>SUBSTITUTE(INDEX(SOURCE!E:E,MATCH(D152,SOURCE!P:P,0)),"""","")</f>
        <v>sn(u,m)</v>
      </c>
      <c r="F152" s="238" t="s">
        <v>6063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4137</v>
      </c>
      <c r="E153" t="str">
        <f>SUBSTITUTE(INDEX(SOURCE!E:E,MATCH(D153,SOURCE!P:P,0)),"""","")</f>
        <v>cn(u,m)</v>
      </c>
      <c r="F153" s="238" t="s">
        <v>6064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4138</v>
      </c>
      <c r="E154" t="str">
        <f>SUBSTITUTE(INDEX(SOURCE!E:E,MATCH(D154,SOURCE!P:P,0)),"""","")</f>
        <v>dn(u,m)</v>
      </c>
      <c r="F154" s="238" t="s">
        <v>6065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4923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5958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4911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4958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5271</v>
      </c>
      <c r="C159" s="174" t="s">
        <v>5595</v>
      </c>
      <c r="D159" s="289" t="s">
        <v>969</v>
      </c>
      <c r="E159" s="289" t="str">
        <f>SUBSTITUTE(INDEX(SOURCE!E:E,MATCH(D159,SOURCE!P:P,0)),"""","")</f>
        <v>+</v>
      </c>
      <c r="F159" s="289" t="s">
        <v>4924</v>
      </c>
      <c r="G159" s="289" t="str">
        <f t="shared" si="5"/>
        <v>PLUS</v>
      </c>
      <c r="H159" s="175"/>
    </row>
    <row r="160" spans="1:8">
      <c r="A160" s="174"/>
      <c r="B160" s="221" t="s">
        <v>5271</v>
      </c>
      <c r="C160" s="174" t="s">
        <v>5595</v>
      </c>
      <c r="D160" s="289" t="s">
        <v>416</v>
      </c>
      <c r="E160" s="289" t="str">
        <f>SUBSTITUTE(INDEX(SOURCE!E:E,MATCH(D160,SOURCE!P:P,0)),"""","")</f>
        <v>-</v>
      </c>
      <c r="F160" s="289" t="s">
        <v>3657</v>
      </c>
      <c r="G160" s="289" t="str">
        <f t="shared" si="5"/>
        <v>MIN</v>
      </c>
      <c r="H160" s="175"/>
    </row>
    <row r="161" spans="1:8">
      <c r="A161" s="174"/>
      <c r="B161" s="221" t="s">
        <v>5271</v>
      </c>
      <c r="C161" s="174" t="s">
        <v>5595</v>
      </c>
      <c r="D161" s="289" t="s">
        <v>418</v>
      </c>
      <c r="E161" s="289" t="str">
        <f>SUBSTITUTE(INDEX(SOURCE!E:E,MATCH(D161,SOURCE!P:P,0)),"""","")</f>
        <v>STD_CROSS</v>
      </c>
      <c r="F161" s="289" t="s">
        <v>4925</v>
      </c>
      <c r="G161" s="289" t="str">
        <f t="shared" si="5"/>
        <v>MULT</v>
      </c>
      <c r="H161" s="175"/>
    </row>
    <row r="162" spans="1:8">
      <c r="A162" s="174"/>
      <c r="B162" s="221" t="s">
        <v>5271</v>
      </c>
      <c r="C162" s="174" t="s">
        <v>5595</v>
      </c>
      <c r="D162" s="289" t="s">
        <v>420</v>
      </c>
      <c r="E162" s="289" t="str">
        <f>SUBSTITUTE(INDEX(SOURCE!E:E,MATCH(D162,SOURCE!P:P,0)),"""","")</f>
        <v>STD_DIVIDE</v>
      </c>
      <c r="F162" s="289" t="s">
        <v>4926</v>
      </c>
      <c r="G162" s="289" t="str">
        <f t="shared" si="5"/>
        <v>DIV</v>
      </c>
      <c r="H162" s="175"/>
    </row>
    <row r="163" spans="1:8">
      <c r="A163" s="174"/>
      <c r="B163" s="221" t="s">
        <v>5271</v>
      </c>
      <c r="C163" s="174" t="s">
        <v>5595</v>
      </c>
      <c r="D163" s="221" t="s">
        <v>1528</v>
      </c>
      <c r="E163" t="e">
        <f>SUBSTITUTE(INDEX(SOURCE!E:E,MATCH(D163,SOURCE!P:P,0)),"""","")</f>
        <v>#N/A</v>
      </c>
      <c r="F163" s="221" t="s">
        <v>5229</v>
      </c>
      <c r="G163" t="e">
        <f t="shared" si="5"/>
        <v>#N/A</v>
      </c>
      <c r="H163" s="175"/>
    </row>
    <row r="164" spans="1:8">
      <c r="A164" s="174"/>
      <c r="B164" s="221" t="s">
        <v>5271</v>
      </c>
      <c r="C164" s="174" t="s">
        <v>5595</v>
      </c>
      <c r="D164" s="221" t="s">
        <v>1749</v>
      </c>
      <c r="E164" t="e">
        <f>SUBSTITUTE(INDEX(SOURCE!E:E,MATCH(D164,SOURCE!P:P,0)),"""","")</f>
        <v>#N/A</v>
      </c>
      <c r="F164" s="221" t="s">
        <v>5230</v>
      </c>
      <c r="G164" t="e">
        <f t="shared" si="5"/>
        <v>#N/A</v>
      </c>
      <c r="H164" s="175"/>
    </row>
    <row r="165" spans="1:8">
      <c r="A165" s="174"/>
      <c r="B165" s="221" t="s">
        <v>5271</v>
      </c>
      <c r="C165" s="174" t="s">
        <v>5595</v>
      </c>
      <c r="D165" s="221" t="s">
        <v>1750</v>
      </c>
      <c r="E165" t="e">
        <f>SUBSTITUTE(INDEX(SOURCE!E:E,MATCH(D165,SOURCE!P:P,0)),"""","")</f>
        <v>#N/A</v>
      </c>
      <c r="F165" s="221" t="s">
        <v>5231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6080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5232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5233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5234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5235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5271</v>
      </c>
      <c r="C171" s="174" t="s">
        <v>5595</v>
      </c>
      <c r="D171" s="221" t="s">
        <v>2099</v>
      </c>
      <c r="E171" t="str">
        <f>SUBSTITUTE(INDEX(SOURCE!E:E,MATCH(D171,SOURCE!P:P,0)),"""","")</f>
        <v>CPXRES</v>
      </c>
      <c r="F171" s="221" t="s">
        <v>5236</v>
      </c>
      <c r="G171" t="str">
        <f t="shared" si="5"/>
        <v>@</v>
      </c>
      <c r="H171" s="175"/>
    </row>
    <row r="172" spans="1:8">
      <c r="A172" s="174"/>
      <c r="B172" s="221" t="s">
        <v>5271</v>
      </c>
      <c r="C172" s="174" t="s">
        <v>5595</v>
      </c>
      <c r="D172" s="221" t="s">
        <v>2386</v>
      </c>
      <c r="E172" t="str">
        <f>SUBSTITUTE(INDEX(SOURCE!E:E,MATCH(D172,SOURCE!P:P,0)),"""","")</f>
        <v>SPCRES</v>
      </c>
      <c r="F172" s="221" t="s">
        <v>5237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5238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5239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5240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5241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5242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5243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5244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5245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4804</v>
      </c>
      <c r="E181" t="str">
        <f>SUBSTITUTE(INDEX(SOURCE!E:E,MATCH(D181,SOURCE!P:P,0)),"""","")</f>
        <v>F.1234</v>
      </c>
      <c r="F181" s="174" t="s">
        <v>5246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4805</v>
      </c>
      <c r="E182" t="str">
        <f>SUBSTITUTE(INDEX(SOURCE!E:E,MATCH(D182,SOURCE!P:P,0)),"""","")</f>
        <v>M.1234</v>
      </c>
      <c r="F182" s="174" t="s">
        <v>5247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4806</v>
      </c>
      <c r="E183" t="str">
        <f>SUBSTITUTE(INDEX(SOURCE!E:E,MATCH(D183,SOURCE!P:P,0)),"""","")</f>
        <v>F.14</v>
      </c>
      <c r="F183" s="174" t="s">
        <v>5248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4807</v>
      </c>
      <c r="E184" t="str">
        <f>SUBSTITUTE(INDEX(SOURCE!E:E,MATCH(D184,SOURCE!P:P,0)),"""","")</f>
        <v>M.14</v>
      </c>
      <c r="F184" s="174" t="s">
        <v>5249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4808</v>
      </c>
      <c r="E185" t="str">
        <f>SUBSTITUTE(INDEX(SOURCE!E:E,MATCH(D185,SOURCE!P:P,0)),"""","")</f>
        <v>F.124</v>
      </c>
      <c r="F185" s="174" t="s">
        <v>5250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5251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5252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4785</v>
      </c>
      <c r="E188" t="str">
        <f>SUBSTITUTE(INDEX(SOURCE!E:E,MATCH(D188,SOURCE!P:P,0)),"""","")</f>
        <v>MyM</v>
      </c>
      <c r="F188" s="174" t="s">
        <v>5959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5253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5254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5960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4243</v>
      </c>
      <c r="E192" t="str">
        <f>SUBSTITUTE(INDEX(SOURCE!E:E,MATCH(D192,SOURCE!P:P,0)),"""","")</f>
        <v>EXFRAC</v>
      </c>
      <c r="F192" s="174" t="s">
        <v>5255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5961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5256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5261</v>
      </c>
      <c r="E195" t="str">
        <f>SUBSTITUTE(INDEX(SOURCE!E:E,MATCH(D195,SOURCE!P:P,0)),"""","")</f>
        <v>CPXRES1</v>
      </c>
      <c r="F195" s="174" t="s">
        <v>5257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5262</v>
      </c>
      <c r="E196" t="str">
        <f>SUBSTITUTE(INDEX(SOURCE!E:E,MATCH(D196,SOURCE!P:P,0)),"""","")</f>
        <v>SPCRES1</v>
      </c>
      <c r="F196" s="174" t="s">
        <v>5258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5263</v>
      </c>
      <c r="E197" t="str">
        <f>SUBSTITUTE(INDEX(SOURCE!E:E,MATCH(D197,SOURCE!P:P,0)),"""","")</f>
        <v>CPXRES0</v>
      </c>
      <c r="F197" s="174" t="s">
        <v>5259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5264</v>
      </c>
      <c r="E198" t="str">
        <f>SUBSTITUTE(INDEX(SOURCE!E:E,MATCH(D198,SOURCE!P:P,0)),"""","")</f>
        <v>SPCRES0</v>
      </c>
      <c r="F198" s="174" t="s">
        <v>5260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5407</v>
      </c>
      <c r="D199" s="121" t="s">
        <v>5403</v>
      </c>
      <c r="E199" t="str">
        <f>SUBSTITUTE(INDEX(SOURCE!E:E,MATCH(D199,SOURCE!P:P,0)),"""","")</f>
        <v>fg.OFF</v>
      </c>
      <c r="F199" s="117" t="s">
        <v>5408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5407</v>
      </c>
      <c r="D200" s="121" t="s">
        <v>5404</v>
      </c>
      <c r="E200" t="str">
        <f>SUBSTITUTE(INDEX(SOURCE!E:E,MATCH(D200,SOURCE!P:P,0)),"""","")</f>
        <v>fg.LIM</v>
      </c>
      <c r="F200" s="117" t="s">
        <v>5409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5407</v>
      </c>
      <c r="D201" s="121" t="s">
        <v>5405</v>
      </c>
      <c r="E201" t="str">
        <f>SUBSTITUTE(INDEX(SOURCE!E:E,MATCH(D201,SOURCE!P:P,0)),"""","")</f>
        <v>fg.FUL</v>
      </c>
      <c r="F201" s="117" t="s">
        <v>5410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5481</v>
      </c>
      <c r="D202" s="11" t="s">
        <v>5423</v>
      </c>
      <c r="E202" t="str">
        <f>SUBSTITUTE(INDEX(SOURCE!E:E,MATCH(D202,SOURCE!P:P,0)),"""","")</f>
        <v>IPER.</v>
      </c>
      <c r="F202" s="11" t="s">
        <v>5962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5481</v>
      </c>
      <c r="D203" s="11" t="s">
        <v>5424</v>
      </c>
      <c r="E203" t="str">
        <f>SUBSTITUTE(INDEX(SOURCE!E:E,MATCH(D203,SOURCE!P:P,0)),"""","")</f>
        <v>ICOM,</v>
      </c>
      <c r="F203" s="11" t="s">
        <v>5963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5481</v>
      </c>
      <c r="D204" s="11" t="s">
        <v>5425</v>
      </c>
      <c r="E204" t="str">
        <f>SUBSTITUTE(INDEX(SOURCE!E:E,MATCH(D204,SOURCE!P:P,0)),"""","")</f>
        <v>IWTICK STD_SPACE_4_PER_EM '</v>
      </c>
      <c r="F204" s="11" t="s">
        <v>5964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5481</v>
      </c>
      <c r="D205" s="289" t="s">
        <v>5426</v>
      </c>
      <c r="E205" s="289" t="str">
        <f>SUBSTITUTE(INDEX(SOURCE!E:E,MATCH(D205,SOURCE!P:P,0)),"""","")</f>
        <v>ISPC STD_OPEN_BOX</v>
      </c>
      <c r="F205" s="289" t="s">
        <v>6081</v>
      </c>
      <c r="G205" s="289" t="str">
        <f t="shared" si="7"/>
        <v>ISPC</v>
      </c>
      <c r="H205" s="290" t="str">
        <f t="shared" si="6"/>
        <v xml:space="preserve">              {ITM_GAPSPC_L,                  "ISPC"},</v>
      </c>
    </row>
    <row r="206" spans="1:8">
      <c r="A206" s="174"/>
      <c r="B206" s="53" t="s">
        <v>5481</v>
      </c>
      <c r="D206" s="11" t="s">
        <v>5462</v>
      </c>
      <c r="E206" t="str">
        <f>SUBSTITUTE(INDEX(SOURCE!E:E,MATCH(D206,SOURCE!P:P,0)),"""","")</f>
        <v>IWSPC STD_INV_BRIDGE STD_INV_BRIDGE</v>
      </c>
      <c r="F206" s="11" t="s">
        <v>5965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5481</v>
      </c>
      <c r="D207" s="11" t="s">
        <v>5464</v>
      </c>
      <c r="E207" t="str">
        <f>SUBSTITUTE(INDEX(SOURCE!E:E,MATCH(D207,SOURCE!P:P,0)),"""","")</f>
        <v>IDOT STD_DOT</v>
      </c>
      <c r="F207" s="11" t="s">
        <v>5966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5481</v>
      </c>
      <c r="D208" s="11" t="s">
        <v>5427</v>
      </c>
      <c r="E208" t="str">
        <f>SUBSTITUTE(INDEX(SOURCE!E:E,MATCH(D208,SOURCE!P:P,0)),"""","")</f>
        <v>IUNDR STD_UNDERSCORE</v>
      </c>
      <c r="F208" s="11" t="s">
        <v>5967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5481</v>
      </c>
      <c r="D209" s="11" t="s">
        <v>5428</v>
      </c>
      <c r="E209" t="str">
        <f>SUBSTITUTE(INDEX(SOURCE!E:E,MATCH(D209,SOURCE!P:P,0)),"""","")</f>
        <v>INONE</v>
      </c>
      <c r="F209" s="11" t="s">
        <v>5968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5481</v>
      </c>
      <c r="D210" s="11" t="s">
        <v>5467</v>
      </c>
      <c r="E210" t="str">
        <f>SUBSTITUTE(INDEX(SOURCE!E:E,MATCH(D210,SOURCE!P:P,0)),"""","")</f>
        <v>INSPC STD_INV_BRIDGE</v>
      </c>
      <c r="F210" s="11" t="s">
        <v>5969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5481</v>
      </c>
      <c r="D211" s="11" t="s">
        <v>5429</v>
      </c>
      <c r="E211" t="str">
        <f>SUBSTITUTE(INDEX(SOURCE!E:E,MATCH(D211,SOURCE!P:P,0)),"""","")</f>
        <v>FPER.</v>
      </c>
      <c r="F211" s="11" t="s">
        <v>5970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5481</v>
      </c>
      <c r="D212" s="11" t="s">
        <v>5430</v>
      </c>
      <c r="E212" t="str">
        <f>SUBSTITUTE(INDEX(SOURCE!E:E,MATCH(D212,SOURCE!P:P,0)),"""","")</f>
        <v>FCOM,</v>
      </c>
      <c r="F212" s="11" t="s">
        <v>5971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5481</v>
      </c>
      <c r="D213" s="11" t="s">
        <v>5431</v>
      </c>
      <c r="E213" t="str">
        <f>SUBSTITUTE(INDEX(SOURCE!E:E,MATCH(D213,SOURCE!P:P,0)),"""","")</f>
        <v>FWTICK STD_SPACE_4_PER_EM '</v>
      </c>
      <c r="F213" s="11" t="s">
        <v>5972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5481</v>
      </c>
      <c r="D214" s="11" t="s">
        <v>5432</v>
      </c>
      <c r="E214" t="str">
        <f>SUBSTITUTE(INDEX(SOURCE!E:E,MATCH(D214,SOURCE!P:P,0)),"""","")</f>
        <v>FSPC STD_OPEN_BOX</v>
      </c>
      <c r="F214" s="11" t="s">
        <v>5973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5481</v>
      </c>
      <c r="D215" s="11" t="s">
        <v>5463</v>
      </c>
      <c r="E215" t="str">
        <f>SUBSTITUTE(INDEX(SOURCE!E:E,MATCH(D215,SOURCE!P:P,0)),"""","")</f>
        <v>FWSPC STD_INV_BRIDGE STD_INV_BRIDGE</v>
      </c>
      <c r="F215" s="11" t="s">
        <v>5974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5481</v>
      </c>
      <c r="D216" s="11" t="s">
        <v>5465</v>
      </c>
      <c r="E216" t="str">
        <f>SUBSTITUTE(INDEX(SOURCE!E:E,MATCH(D216,SOURCE!P:P,0)),"""","")</f>
        <v>FDOT STD_DOT</v>
      </c>
      <c r="F216" s="11" t="s">
        <v>5975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5481</v>
      </c>
      <c r="D217" s="11" t="s">
        <v>5433</v>
      </c>
      <c r="E217" t="str">
        <f>SUBSTITUTE(INDEX(SOURCE!E:E,MATCH(D217,SOURCE!P:P,0)),"""","")</f>
        <v>FUNDR STD_UNDERSCORE</v>
      </c>
      <c r="F217" s="11" t="s">
        <v>5976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5481</v>
      </c>
      <c r="D218" s="11" t="s">
        <v>5434</v>
      </c>
      <c r="E218" t="str">
        <f>SUBSTITUTE(INDEX(SOURCE!E:E,MATCH(D218,SOURCE!P:P,0)),"""","")</f>
        <v>FNONE</v>
      </c>
      <c r="F218" s="11" t="s">
        <v>5977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5481</v>
      </c>
      <c r="D219" s="11" t="s">
        <v>5468</v>
      </c>
      <c r="E219" t="str">
        <f>SUBSTITUTE(INDEX(SOURCE!E:E,MATCH(D219,SOURCE!P:P,0)),"""","")</f>
        <v>FNSPC STD_INV_BRIDGE</v>
      </c>
      <c r="F219" s="11" t="s">
        <v>5978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5481</v>
      </c>
      <c r="D220" s="11" t="s">
        <v>5417</v>
      </c>
      <c r="E220" t="str">
        <f>SUBSTITUTE(INDEX(SOURCE!E:E,MATCH(D220,SOURCE!P:P,0)),"""","")</f>
        <v>JG.1582</v>
      </c>
      <c r="F220" s="11" t="s">
        <v>5470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5481</v>
      </c>
      <c r="D221" s="11" t="s">
        <v>5415</v>
      </c>
      <c r="E221" t="str">
        <f>SUBSTITUTE(INDEX(SOURCE!E:E,MATCH(D221,SOURCE!P:P,0)),"""","")</f>
        <v>JG.1752</v>
      </c>
      <c r="F221" s="11" t="s">
        <v>5471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5481</v>
      </c>
      <c r="D222" s="11" t="s">
        <v>5418</v>
      </c>
      <c r="E222" t="str">
        <f>SUBSTITUTE(INDEX(SOURCE!E:E,MATCH(D222,SOURCE!P:P,0)),"""","")</f>
        <v>JG.1873</v>
      </c>
      <c r="F222" s="11" t="s">
        <v>5472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5481</v>
      </c>
      <c r="D223" s="11" t="s">
        <v>5416</v>
      </c>
      <c r="E223" t="str">
        <f>SUBSTITUTE(INDEX(SOURCE!E:E,MATCH(D223,SOURCE!P:P,0)),"""","")</f>
        <v>JG.1949</v>
      </c>
      <c r="F223" s="11" t="s">
        <v>5473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5481</v>
      </c>
      <c r="C224" s="221" t="s">
        <v>5595</v>
      </c>
      <c r="D224" s="222" t="s">
        <v>5435</v>
      </c>
      <c r="E224" t="str">
        <f>SUBSTITUTE(INDEX(SOURCE!E:E,MATCH(D224,SOURCE!P:P,0)),"""","")</f>
        <v>IPART</v>
      </c>
      <c r="F224" s="222" t="s">
        <v>5474</v>
      </c>
      <c r="G224" t="str">
        <f t="shared" si="7"/>
        <v>IPSEP</v>
      </c>
      <c r="H224" s="175"/>
    </row>
    <row r="225" spans="1:8">
      <c r="A225" s="174"/>
      <c r="B225" s="221" t="s">
        <v>5481</v>
      </c>
      <c r="C225" s="221" t="s">
        <v>5595</v>
      </c>
      <c r="D225" s="222" t="s">
        <v>5436</v>
      </c>
      <c r="E225" t="str">
        <f>SUBSTITUTE(INDEX(SOURCE!E:E,MATCH(D225,SOURCE!P:P,0)),"""","")</f>
        <v>FPART</v>
      </c>
      <c r="F225" s="222" t="s">
        <v>5475</v>
      </c>
      <c r="G225" t="str">
        <f t="shared" si="7"/>
        <v>FPSEP</v>
      </c>
      <c r="H225" s="175"/>
    </row>
    <row r="226" spans="1:8">
      <c r="A226" s="174"/>
      <c r="B226" s="53" t="s">
        <v>5481</v>
      </c>
      <c r="D226" s="11" t="s">
        <v>5437</v>
      </c>
      <c r="E226" t="str">
        <f>SUBSTITUTE(INDEX(SOURCE!E:E,MATCH(D226,SOURCE!P:P,0)),"""","")</f>
        <v>set&gt;TXT</v>
      </c>
      <c r="F226" s="11" t="s">
        <v>5476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5481</v>
      </c>
      <c r="D227" s="11" t="s">
        <v>5441</v>
      </c>
      <c r="E227" t="str">
        <f>SUBSTITUTE(INDEX(SOURCE!E:E,MATCH(D227,SOURCE!P:P,0)),"""","")</f>
        <v>IPGRP</v>
      </c>
      <c r="F227" s="11" t="s">
        <v>5477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5481</v>
      </c>
      <c r="D228" s="11" t="s">
        <v>5457</v>
      </c>
      <c r="E228" t="str">
        <f>SUBSTITUTE(INDEX(SOURCE!E:E,MATCH(D228,SOURCE!P:P,0)),"""","")</f>
        <v>IPGRP1x</v>
      </c>
      <c r="F228" s="11" t="s">
        <v>5480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5481</v>
      </c>
      <c r="D229" s="11" t="s">
        <v>5442</v>
      </c>
      <c r="E229" t="str">
        <f>SUBSTITUTE(INDEX(SOURCE!E:E,MATCH(D229,SOURCE!P:P,0)),"""","")</f>
        <v>IPGRP1</v>
      </c>
      <c r="F229" s="11" t="s">
        <v>5478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5481</v>
      </c>
      <c r="D230" s="11" t="s">
        <v>5443</v>
      </c>
      <c r="E230" t="str">
        <f>SUBSTITUTE(INDEX(SOURCE!E:E,MATCH(D230,SOURCE!P:P,0)),"""","")</f>
        <v>FPGRP</v>
      </c>
      <c r="F230" s="11" t="s">
        <v>5479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5481</v>
      </c>
      <c r="C231" s="221" t="s">
        <v>5595</v>
      </c>
      <c r="D231" s="222" t="s">
        <v>5444</v>
      </c>
      <c r="E231" t="str">
        <f>SUBSTITUTE(INDEX(SOURCE!E:E,MATCH(D231,SOURCE!P:P,0)),"""","")</f>
        <v>IPART</v>
      </c>
      <c r="F231" s="222" t="s">
        <v>5474</v>
      </c>
      <c r="G231" t="str">
        <f t="shared" si="7"/>
        <v>IPSEP</v>
      </c>
      <c r="H231" s="175"/>
    </row>
    <row r="232" spans="1:8">
      <c r="A232" s="174"/>
      <c r="B232" s="221" t="s">
        <v>5481</v>
      </c>
      <c r="C232" s="221" t="s">
        <v>5595</v>
      </c>
      <c r="D232" s="222" t="s">
        <v>5445</v>
      </c>
      <c r="E232" t="str">
        <f>SUBSTITUTE(INDEX(SOURCE!E:E,MATCH(D232,SOURCE!P:P,0)),"""","")</f>
        <v>FPART</v>
      </c>
      <c r="F232" s="222" t="s">
        <v>5475</v>
      </c>
      <c r="G232" t="str">
        <f t="shared" si="7"/>
        <v>FPSEP</v>
      </c>
      <c r="H232" s="175"/>
    </row>
    <row r="233" spans="1:8">
      <c r="A233" s="174"/>
      <c r="B233" s="234" t="s">
        <v>5594</v>
      </c>
      <c r="D233" s="235" t="s">
        <v>1384</v>
      </c>
      <c r="E233" t="str">
        <f>SUBSTITUTE(INDEX(SOURCE!E:E,MATCH(D233,SOURCE!P:P,0)),"""","")</f>
        <v>BEEP</v>
      </c>
      <c r="F233" s="235" t="s">
        <v>5592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5594</v>
      </c>
      <c r="D234" s="235" t="s">
        <v>1852</v>
      </c>
      <c r="E234" t="str">
        <f>SUBSTITUTE(INDEX(SOURCE!E:E,MATCH(D234,SOURCE!P:P,0)),"""","")</f>
        <v>TONE</v>
      </c>
      <c r="F234" s="235" t="s">
        <v>5593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5604</v>
      </c>
      <c r="D235" t="s">
        <v>4739</v>
      </c>
      <c r="E235" t="str">
        <f>SUBSTITUTE(INDEX(SOURCE!E:E,MATCH(D235,SOURCE!P:P,0)),"""","")</f>
        <v>STD_SQUARE_ROOT (1+x STD_SUP_2 )</v>
      </c>
      <c r="F235" t="s">
        <v>5605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5938</v>
      </c>
      <c r="D236" s="196" t="s">
        <v>5936</v>
      </c>
      <c r="E236" t="str">
        <f>SUBSTITUTE(INDEX(SOURCE!E:E,MATCH(D236,SOURCE!P:P,0)),"""","")</f>
        <v>PRON</v>
      </c>
      <c r="F236" s="174" t="s">
        <v>5943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5938</v>
      </c>
      <c r="D237" s="196" t="s">
        <v>5937</v>
      </c>
      <c r="E237" t="str">
        <f>SUBSTITUTE(INDEX(SOURCE!E:E,MATCH(D237,SOURCE!P:P,0)),"""","")</f>
        <v>PROFF</v>
      </c>
      <c r="F237" s="174" t="s">
        <v>5944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5979</v>
      </c>
      <c r="D238" s="196" t="s">
        <v>3887</v>
      </c>
      <c r="E238" t="str">
        <f>SUBSTITUTE(INDEX(SOURCE!E:E,MATCH(D238,SOURCE!P:P,0)),"""","")</f>
        <v>HOUR</v>
      </c>
      <c r="F238" s="174" t="s">
        <v>5980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5979</v>
      </c>
      <c r="D239" s="196" t="s">
        <v>3885</v>
      </c>
      <c r="E239" t="str">
        <f>SUBSTITUTE(INDEX(SOURCE!E:E,MATCH(D239,SOURCE!P:P,0)),"""","")</f>
        <v>SEC</v>
      </c>
      <c r="F239" s="174" t="s">
        <v>5981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6059</v>
      </c>
      <c r="D240" s="196" t="s">
        <v>2110</v>
      </c>
      <c r="E240" t="str">
        <f>SUBSTITUTE(INDEX(SOURCE!E:E,MATCH(D240,SOURCE!P:P,0)),"""","")</f>
        <v>STD_EulerE STD_SUP_i STD_SUP_x</v>
      </c>
      <c r="F240" s="285" t="s">
        <v>6061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3695</v>
      </c>
    </row>
    <row r="3" spans="1:12">
      <c r="E3" t="s">
        <v>3612</v>
      </c>
      <c r="F3" t="s">
        <v>3613</v>
      </c>
    </row>
    <row r="4" spans="1:12">
      <c r="A4" t="s">
        <v>3615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3616</v>
      </c>
      <c r="B5" t="s">
        <v>3693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3617</v>
      </c>
      <c r="B6" t="s">
        <v>3694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3618</v>
      </c>
      <c r="B7" t="s">
        <v>3691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3619</v>
      </c>
      <c r="B8" t="s">
        <v>3673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3620</v>
      </c>
      <c r="B9" t="s">
        <v>3674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3621</v>
      </c>
      <c r="B10" t="s">
        <v>3692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3622</v>
      </c>
      <c r="B11" t="s">
        <v>3675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3623</v>
      </c>
      <c r="B12" t="s">
        <v>3676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3624</v>
      </c>
      <c r="B13" t="s">
        <v>3677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3625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3626</v>
      </c>
      <c r="B15" t="s">
        <v>3678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3627</v>
      </c>
      <c r="B16" t="s">
        <v>3679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3628</v>
      </c>
      <c r="B17" t="s">
        <v>3680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3681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2553</v>
      </c>
      <c r="B19" t="s">
        <v>3682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3683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3629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3630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3631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3632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3633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3634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3635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3636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3637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3638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3639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3640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3641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3642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3643</v>
      </c>
      <c r="B35" t="s">
        <v>3696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2592</v>
      </c>
      <c r="B36" t="s">
        <v>3696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3644</v>
      </c>
      <c r="B37" t="s">
        <v>3696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2590</v>
      </c>
      <c r="B38" t="s">
        <v>3696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3645</v>
      </c>
      <c r="B39" t="s">
        <v>3696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2591</v>
      </c>
      <c r="B40" t="s">
        <v>3696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3646</v>
      </c>
      <c r="B41" t="s">
        <v>3684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3647</v>
      </c>
      <c r="B42" t="s">
        <v>3685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3648</v>
      </c>
      <c r="B43" t="s">
        <v>3719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3649</v>
      </c>
      <c r="B44" t="s">
        <v>3686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3650</v>
      </c>
      <c r="B45" t="s">
        <v>3687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3651</v>
      </c>
      <c r="B46" t="s">
        <v>3688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3652</v>
      </c>
      <c r="B47" t="s">
        <v>3689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3614</v>
      </c>
      <c r="B48" t="s">
        <v>3690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3653</v>
      </c>
      <c r="B49" t="s">
        <v>3696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3654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3655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3656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3657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3696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3658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3659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3660</v>
      </c>
      <c r="B57" t="s">
        <v>3696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3661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3662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3663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3664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3665</v>
      </c>
      <c r="B62" t="s">
        <v>3665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3666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3667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3668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3669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3670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3671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3672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3717</v>
      </c>
      <c r="B70" t="s">
        <v>3715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3718</v>
      </c>
      <c r="B71" t="s">
        <v>3716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3696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3697</v>
      </c>
      <c r="B73" t="s">
        <v>3696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2023-08-17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5737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5736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5735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5734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5732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5730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5906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5905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5904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5903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5902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5901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5900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5899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5898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5897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5787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5896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5895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5813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5811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5894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5893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5892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5891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5890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5889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5888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5887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5886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5885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5884</v>
      </c>
      <c r="E43" t="s">
        <v>5883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5882</v>
      </c>
      <c r="E44" t="s">
        <v>5881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5809</v>
      </c>
      <c r="E45" t="s">
        <v>5880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5808</v>
      </c>
      <c r="E46" t="s">
        <v>5879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5807</v>
      </c>
      <c r="E47" t="s">
        <v>5878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5806</v>
      </c>
      <c r="E48" t="s">
        <v>5877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5876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5875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5874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5873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5872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5871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5870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5869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5868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5867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5801</v>
      </c>
      <c r="E59" t="s">
        <v>5866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5800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5865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5864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5799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5798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5863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5862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5861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5860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5859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5858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5857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5856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5855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5714</v>
      </c>
      <c r="E74" t="s">
        <v>5854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5712</v>
      </c>
      <c r="E75" t="s">
        <v>5853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5710</v>
      </c>
      <c r="E76" t="s">
        <v>5852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5708</v>
      </c>
      <c r="E77" t="s">
        <v>5851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5706</v>
      </c>
      <c r="E78" t="s">
        <v>5850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5704</v>
      </c>
      <c r="E79" t="s">
        <v>5849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5848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5847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5846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5845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5844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5843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5842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5841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5840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5839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5796</v>
      </c>
      <c r="E90" t="s">
        <v>5838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5782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5795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5701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5781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5613</v>
      </c>
      <c r="E95" t="s">
        <v>726</v>
      </c>
      <c r="F95" s="279" t="str">
        <f t="shared" ref="F95:F126" si="5">_xlfn.UNICHAR(HEX2DEC(D95))</f>
        <v>¡</v>
      </c>
      <c r="G95" t="s">
        <v>5607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5685</v>
      </c>
      <c r="E96" t="s">
        <v>727</v>
      </c>
      <c r="F96" s="279" t="str">
        <f t="shared" si="5"/>
        <v>¢</v>
      </c>
      <c r="G96" t="s">
        <v>5607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5684</v>
      </c>
      <c r="E97" t="s">
        <v>728</v>
      </c>
      <c r="F97" s="279" t="str">
        <f t="shared" si="5"/>
        <v>£</v>
      </c>
      <c r="G97" t="s">
        <v>5607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5683</v>
      </c>
      <c r="E98" t="s">
        <v>729</v>
      </c>
      <c r="F98" s="279" t="str">
        <f t="shared" si="5"/>
        <v>¥</v>
      </c>
      <c r="G98" t="s">
        <v>5607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5614</v>
      </c>
      <c r="E99" t="s">
        <v>730</v>
      </c>
      <c r="F99" s="279" t="str">
        <f t="shared" si="5"/>
        <v>§</v>
      </c>
      <c r="G99" t="s">
        <v>5607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5681</v>
      </c>
      <c r="E100" t="s">
        <v>731</v>
      </c>
      <c r="F100" s="279" t="str">
        <f t="shared" si="5"/>
        <v>©</v>
      </c>
      <c r="G100" t="s">
        <v>5607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5679</v>
      </c>
      <c r="E101" t="s">
        <v>732</v>
      </c>
      <c r="F101" s="279" t="str">
        <f t="shared" si="5"/>
        <v>«</v>
      </c>
      <c r="G101" t="s">
        <v>5607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5678</v>
      </c>
      <c r="E102" t="s">
        <v>733</v>
      </c>
      <c r="F102" s="279" t="str">
        <f t="shared" si="5"/>
        <v>¬</v>
      </c>
      <c r="G102" s="269" t="s">
        <v>5750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5674</v>
      </c>
      <c r="E103" t="s">
        <v>734</v>
      </c>
      <c r="F103" s="279" t="str">
        <f t="shared" si="5"/>
        <v>°</v>
      </c>
      <c r="G103" s="269" t="s">
        <v>5837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5673</v>
      </c>
      <c r="E104" t="s">
        <v>735</v>
      </c>
      <c r="F104" s="279" t="str">
        <f t="shared" si="5"/>
        <v>±</v>
      </c>
      <c r="G104" s="277" t="s">
        <v>5836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5669</v>
      </c>
      <c r="E105" t="s">
        <v>736</v>
      </c>
      <c r="F105" s="279" t="str">
        <f t="shared" si="5"/>
        <v>µ</v>
      </c>
      <c r="G105" t="s">
        <v>5607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5667</v>
      </c>
      <c r="E106" t="s">
        <v>737</v>
      </c>
      <c r="F106" s="279" t="str">
        <f t="shared" si="5"/>
        <v>·</v>
      </c>
      <c r="G106" s="272" t="s">
        <v>5790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5663</v>
      </c>
      <c r="E107" t="s">
        <v>738</v>
      </c>
      <c r="F107" s="279" t="str">
        <f t="shared" si="5"/>
        <v>»</v>
      </c>
      <c r="G107" t="s">
        <v>5607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5662</v>
      </c>
      <c r="E108" t="s">
        <v>739</v>
      </c>
      <c r="F108" s="279" t="str">
        <f t="shared" si="5"/>
        <v>¼</v>
      </c>
      <c r="G108" t="s">
        <v>5607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5661</v>
      </c>
      <c r="E109" t="s">
        <v>5</v>
      </c>
      <c r="F109" s="279" t="str">
        <f t="shared" si="5"/>
        <v>½</v>
      </c>
      <c r="G109" t="s">
        <v>5607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5659</v>
      </c>
      <c r="E110" t="s">
        <v>740</v>
      </c>
      <c r="F110" s="279" t="str">
        <f t="shared" si="5"/>
        <v>¿</v>
      </c>
      <c r="G110" t="s">
        <v>5607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5658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5657</v>
      </c>
      <c r="E112" t="s">
        <v>557</v>
      </c>
      <c r="F112" s="279" t="str">
        <f t="shared" si="5"/>
        <v>Á</v>
      </c>
      <c r="G112" t="s">
        <v>5607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5656</v>
      </c>
      <c r="E113" t="s">
        <v>562</v>
      </c>
      <c r="F113" s="279" t="str">
        <f t="shared" si="5"/>
        <v>Â</v>
      </c>
      <c r="G113" t="s">
        <v>5607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5655</v>
      </c>
      <c r="E114" t="s">
        <v>561</v>
      </c>
      <c r="F114" s="279" t="str">
        <f t="shared" si="5"/>
        <v>Ã</v>
      </c>
      <c r="G114" t="s">
        <v>5607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5654</v>
      </c>
      <c r="E115" t="s">
        <v>560</v>
      </c>
      <c r="F115" s="279" t="str">
        <f t="shared" si="5"/>
        <v>Ä</v>
      </c>
      <c r="G115" t="s">
        <v>5607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5653</v>
      </c>
      <c r="E116" t="s">
        <v>563</v>
      </c>
      <c r="F116" s="279" t="str">
        <f t="shared" si="5"/>
        <v>Å</v>
      </c>
      <c r="G116" t="s">
        <v>5607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5652</v>
      </c>
      <c r="E117" t="s">
        <v>564</v>
      </c>
      <c r="F117" s="279" t="str">
        <f t="shared" si="5"/>
        <v>Æ</v>
      </c>
      <c r="G117" t="s">
        <v>5607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5651</v>
      </c>
      <c r="E118" t="s">
        <v>568</v>
      </c>
      <c r="F118" s="279" t="str">
        <f t="shared" si="5"/>
        <v>Ç</v>
      </c>
      <c r="G118" t="s">
        <v>5607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5650</v>
      </c>
      <c r="E119" t="s">
        <v>574</v>
      </c>
      <c r="F119" s="279" t="str">
        <f t="shared" si="5"/>
        <v>È</v>
      </c>
      <c r="G119" t="s">
        <v>5607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5649</v>
      </c>
      <c r="E120" t="s">
        <v>572</v>
      </c>
      <c r="F120" s="279" t="str">
        <f t="shared" si="5"/>
        <v>É</v>
      </c>
      <c r="G120" t="s">
        <v>5607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5648</v>
      </c>
      <c r="E121" t="s">
        <v>576</v>
      </c>
      <c r="F121" s="279" t="str">
        <f t="shared" si="5"/>
        <v>Ê</v>
      </c>
      <c r="G121" t="s">
        <v>5607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5647</v>
      </c>
      <c r="E122" t="s">
        <v>575</v>
      </c>
      <c r="F122" s="279" t="str">
        <f t="shared" si="5"/>
        <v>Ë</v>
      </c>
      <c r="G122" t="s">
        <v>5607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5646</v>
      </c>
      <c r="E123" t="s">
        <v>582</v>
      </c>
      <c r="F123" s="279" t="str">
        <f t="shared" si="5"/>
        <v>Ì</v>
      </c>
      <c r="G123" t="s">
        <v>5607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5645</v>
      </c>
      <c r="E124" t="s">
        <v>580</v>
      </c>
      <c r="F124" s="279" t="str">
        <f t="shared" si="5"/>
        <v>Í</v>
      </c>
      <c r="G124" t="s">
        <v>5607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5644</v>
      </c>
      <c r="E125" t="s">
        <v>584</v>
      </c>
      <c r="F125" s="279" t="str">
        <f t="shared" si="5"/>
        <v>Î</v>
      </c>
      <c r="G125" t="s">
        <v>5607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5643</v>
      </c>
      <c r="E126" t="s">
        <v>583</v>
      </c>
      <c r="F126" s="279" t="str">
        <f t="shared" si="5"/>
        <v>Ï</v>
      </c>
      <c r="G126" t="s">
        <v>5607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5642</v>
      </c>
      <c r="E127" t="s">
        <v>741</v>
      </c>
      <c r="F127" s="279" t="str">
        <f t="shared" ref="F127:F158" si="9">_xlfn.UNICHAR(HEX2DEC(D127))</f>
        <v>Ð</v>
      </c>
      <c r="G127" t="s">
        <v>5607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5641</v>
      </c>
      <c r="E128" t="s">
        <v>592</v>
      </c>
      <c r="F128" s="279" t="str">
        <f t="shared" si="9"/>
        <v>Ñ</v>
      </c>
      <c r="G128" t="s">
        <v>5607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5640</v>
      </c>
      <c r="E129" t="s">
        <v>596</v>
      </c>
      <c r="F129" s="279" t="str">
        <f t="shared" si="9"/>
        <v>Ò</v>
      </c>
      <c r="G129" t="s">
        <v>5607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5639</v>
      </c>
      <c r="E130" t="s">
        <v>594</v>
      </c>
      <c r="F130" s="279" t="str">
        <f t="shared" si="9"/>
        <v>Ó</v>
      </c>
      <c r="G130" t="s">
        <v>5607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5638</v>
      </c>
      <c r="E131" t="s">
        <v>599</v>
      </c>
      <c r="F131" s="279" t="str">
        <f t="shared" si="9"/>
        <v>Ô</v>
      </c>
      <c r="G131" t="s">
        <v>5607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5637</v>
      </c>
      <c r="E132" t="s">
        <v>598</v>
      </c>
      <c r="F132" s="279" t="str">
        <f t="shared" si="9"/>
        <v>Õ</v>
      </c>
      <c r="G132" t="s">
        <v>5607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5636</v>
      </c>
      <c r="E133" t="s">
        <v>597</v>
      </c>
      <c r="F133" s="279" t="str">
        <f t="shared" si="9"/>
        <v>Ö</v>
      </c>
      <c r="G133" t="s">
        <v>5607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5635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5634</v>
      </c>
      <c r="E135" t="s">
        <v>600</v>
      </c>
      <c r="F135" s="279" t="str">
        <f t="shared" si="9"/>
        <v>Ø</v>
      </c>
      <c r="G135" t="s">
        <v>5607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5633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5632</v>
      </c>
      <c r="E137" t="s">
        <v>608</v>
      </c>
      <c r="F137" s="279" t="str">
        <f t="shared" si="9"/>
        <v>Ú</v>
      </c>
      <c r="G137" t="s">
        <v>5607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5631</v>
      </c>
      <c r="E138" t="s">
        <v>613</v>
      </c>
      <c r="F138" s="279" t="str">
        <f t="shared" si="9"/>
        <v>Û</v>
      </c>
      <c r="G138" t="s">
        <v>5607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5630</v>
      </c>
      <c r="E139" t="s">
        <v>611</v>
      </c>
      <c r="F139" s="279" t="str">
        <f t="shared" si="9"/>
        <v>Ü</v>
      </c>
      <c r="G139" t="s">
        <v>5607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5629</v>
      </c>
      <c r="E140" t="s">
        <v>617</v>
      </c>
      <c r="F140" s="279" t="str">
        <f t="shared" si="9"/>
        <v>Ý</v>
      </c>
      <c r="G140" t="s">
        <v>5607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5627</v>
      </c>
      <c r="E141" t="s">
        <v>671</v>
      </c>
      <c r="F141" s="279" t="str">
        <f t="shared" si="9"/>
        <v>ß</v>
      </c>
      <c r="G141" t="s">
        <v>5607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5626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5625</v>
      </c>
      <c r="E143" t="s">
        <v>623</v>
      </c>
      <c r="F143" s="279" t="str">
        <f t="shared" si="9"/>
        <v>á</v>
      </c>
      <c r="G143" t="s">
        <v>5607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5624</v>
      </c>
      <c r="E144" t="s">
        <v>628</v>
      </c>
      <c r="F144" s="279" t="str">
        <f t="shared" si="9"/>
        <v>â</v>
      </c>
      <c r="G144" t="s">
        <v>5607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5623</v>
      </c>
      <c r="E145" t="s">
        <v>627</v>
      </c>
      <c r="F145" s="279" t="str">
        <f t="shared" si="9"/>
        <v>ã</v>
      </c>
      <c r="G145" t="s">
        <v>5607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5622</v>
      </c>
      <c r="E146" t="s">
        <v>626</v>
      </c>
      <c r="F146" s="279" t="str">
        <f t="shared" si="9"/>
        <v>ä</v>
      </c>
      <c r="G146" t="s">
        <v>5607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5621</v>
      </c>
      <c r="E147" t="s">
        <v>629</v>
      </c>
      <c r="F147" s="279" t="str">
        <f t="shared" si="9"/>
        <v>å</v>
      </c>
      <c r="G147" t="s">
        <v>5607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5620</v>
      </c>
      <c r="E148" t="s">
        <v>630</v>
      </c>
      <c r="F148" s="279" t="str">
        <f t="shared" si="9"/>
        <v>æ</v>
      </c>
      <c r="G148" t="s">
        <v>5607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5619</v>
      </c>
      <c r="E149" t="s">
        <v>634</v>
      </c>
      <c r="F149" s="279" t="str">
        <f t="shared" si="9"/>
        <v>ç</v>
      </c>
      <c r="G149" t="s">
        <v>5607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5618</v>
      </c>
      <c r="E150" t="s">
        <v>640</v>
      </c>
      <c r="F150" s="279" t="str">
        <f t="shared" si="9"/>
        <v>è</v>
      </c>
      <c r="G150" t="s">
        <v>5607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5616</v>
      </c>
      <c r="E151" t="s">
        <v>638</v>
      </c>
      <c r="F151" s="279" t="str">
        <f t="shared" si="9"/>
        <v>é</v>
      </c>
      <c r="G151" t="s">
        <v>5607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5835</v>
      </c>
      <c r="E152" t="s">
        <v>642</v>
      </c>
      <c r="F152" s="279" t="str">
        <f t="shared" si="9"/>
        <v>ê</v>
      </c>
      <c r="G152" t="s">
        <v>5607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5834</v>
      </c>
      <c r="E153" t="s">
        <v>641</v>
      </c>
      <c r="F153" s="279" t="str">
        <f t="shared" si="9"/>
        <v>ë</v>
      </c>
      <c r="G153" t="s">
        <v>5607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5833</v>
      </c>
      <c r="E154" t="s">
        <v>649</v>
      </c>
      <c r="F154" s="279" t="str">
        <f t="shared" si="9"/>
        <v>ì</v>
      </c>
      <c r="G154" t="s">
        <v>5607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5832</v>
      </c>
      <c r="E155" t="s">
        <v>647</v>
      </c>
      <c r="F155" s="279" t="str">
        <f t="shared" si="9"/>
        <v>í</v>
      </c>
      <c r="G155" t="s">
        <v>5607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5831</v>
      </c>
      <c r="E156" t="s">
        <v>651</v>
      </c>
      <c r="F156" s="279" t="str">
        <f t="shared" si="9"/>
        <v>î</v>
      </c>
      <c r="G156" t="s">
        <v>5607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5830</v>
      </c>
      <c r="E157" t="s">
        <v>650</v>
      </c>
      <c r="F157" s="279" t="str">
        <f t="shared" si="9"/>
        <v>ï</v>
      </c>
      <c r="G157" t="s">
        <v>5607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5829</v>
      </c>
      <c r="E158" t="s">
        <v>742</v>
      </c>
      <c r="F158" s="279" t="str">
        <f t="shared" si="9"/>
        <v>ð</v>
      </c>
      <c r="G158" t="s">
        <v>5607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5739</v>
      </c>
      <c r="E159" t="s">
        <v>659</v>
      </c>
      <c r="F159" s="279" t="str">
        <f t="shared" ref="F159:F172" si="11">_xlfn.UNICHAR(HEX2DEC(D159))</f>
        <v>ñ</v>
      </c>
      <c r="G159" t="s">
        <v>5607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5828</v>
      </c>
      <c r="E160" t="s">
        <v>663</v>
      </c>
      <c r="F160" s="279" t="str">
        <f t="shared" si="11"/>
        <v>ò</v>
      </c>
      <c r="G160" t="s">
        <v>5607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5827</v>
      </c>
      <c r="E161" t="s">
        <v>661</v>
      </c>
      <c r="F161" s="279" t="str">
        <f t="shared" si="11"/>
        <v>ó</v>
      </c>
      <c r="G161" t="s">
        <v>5607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5826</v>
      </c>
      <c r="E162" t="s">
        <v>666</v>
      </c>
      <c r="F162" s="279" t="str">
        <f t="shared" si="11"/>
        <v>ô</v>
      </c>
      <c r="G162" t="s">
        <v>5607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5825</v>
      </c>
      <c r="E163" t="s">
        <v>665</v>
      </c>
      <c r="F163" s="279" t="str">
        <f t="shared" si="11"/>
        <v>õ</v>
      </c>
      <c r="G163" t="s">
        <v>5607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5824</v>
      </c>
      <c r="E164" t="s">
        <v>664</v>
      </c>
      <c r="F164" s="279" t="str">
        <f t="shared" si="11"/>
        <v>ö</v>
      </c>
      <c r="G164" t="s">
        <v>5607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5823</v>
      </c>
      <c r="E165" t="s">
        <v>743</v>
      </c>
      <c r="F165" s="279" t="str">
        <f t="shared" si="11"/>
        <v>÷</v>
      </c>
      <c r="G165" s="277" t="s">
        <v>3697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5822</v>
      </c>
      <c r="E166" t="s">
        <v>667</v>
      </c>
      <c r="F166" s="279" t="str">
        <f t="shared" si="11"/>
        <v>ø</v>
      </c>
      <c r="G166" t="s">
        <v>5607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5821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5820</v>
      </c>
      <c r="E168" t="s">
        <v>678</v>
      </c>
      <c r="F168" s="279" t="str">
        <f t="shared" si="11"/>
        <v>ú</v>
      </c>
      <c r="G168" t="s">
        <v>5607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5819</v>
      </c>
      <c r="E169" t="s">
        <v>683</v>
      </c>
      <c r="F169" s="279" t="str">
        <f t="shared" si="11"/>
        <v>û</v>
      </c>
      <c r="G169" t="s">
        <v>5607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5818</v>
      </c>
      <c r="E170" t="s">
        <v>681</v>
      </c>
      <c r="F170" s="279" t="str">
        <f t="shared" si="11"/>
        <v>ü</v>
      </c>
      <c r="G170" t="s">
        <v>5607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5817</v>
      </c>
      <c r="E171" t="s">
        <v>688</v>
      </c>
      <c r="F171" s="279" t="str">
        <f t="shared" si="11"/>
        <v>ý</v>
      </c>
      <c r="G171" t="s">
        <v>5607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5816</v>
      </c>
      <c r="E172" t="s">
        <v>689</v>
      </c>
      <c r="F172" s="279" t="str">
        <f t="shared" si="11"/>
        <v>ÿ</v>
      </c>
      <c r="G172" t="s">
        <v>5607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5910</v>
      </c>
      <c r="H173" t="s">
        <v>5791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5910</v>
      </c>
      <c r="H174" t="s">
        <v>5791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5791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5791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5910</v>
      </c>
      <c r="H177" t="s">
        <v>5791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5910</v>
      </c>
      <c r="H178" t="s">
        <v>5791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5910</v>
      </c>
      <c r="H179" t="s">
        <v>5791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5910</v>
      </c>
      <c r="H180" t="s">
        <v>5791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5764</v>
      </c>
      <c r="E181" t="s">
        <v>567</v>
      </c>
      <c r="F181" s="276" t="str">
        <f t="shared" si="14"/>
        <v>`C</v>
      </c>
      <c r="G181" s="278" t="s">
        <v>5910</v>
      </c>
      <c r="H181" t="s">
        <v>5791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5815</v>
      </c>
      <c r="E182" t="s">
        <v>633</v>
      </c>
      <c r="F182" s="276" t="str">
        <f t="shared" si="14"/>
        <v>`c</v>
      </c>
      <c r="G182" s="278" t="s">
        <v>5910</v>
      </c>
      <c r="H182" t="s">
        <v>5791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5763</v>
      </c>
      <c r="E183" t="s">
        <v>570</v>
      </c>
      <c r="F183" s="276" t="str">
        <f t="shared" si="14"/>
        <v>`D</v>
      </c>
      <c r="G183" s="278" t="s">
        <v>5910</v>
      </c>
      <c r="H183" t="s">
        <v>5791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5762</v>
      </c>
      <c r="E184" t="s">
        <v>636</v>
      </c>
      <c r="F184" t="s">
        <v>5814</v>
      </c>
      <c r="G184" s="278" t="s">
        <v>5910</v>
      </c>
      <c r="H184" t="s">
        <v>5791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5910</v>
      </c>
      <c r="H185" t="s">
        <v>5791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5910</v>
      </c>
      <c r="H186" t="s">
        <v>5791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5791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5791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5910</v>
      </c>
      <c r="H189" t="s">
        <v>5791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5910</v>
      </c>
      <c r="H190" t="s">
        <v>5791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5910</v>
      </c>
      <c r="H191" t="s">
        <v>5791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5910</v>
      </c>
      <c r="H192" t="s">
        <v>5791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5910</v>
      </c>
      <c r="H193" t="s">
        <v>5791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5910</v>
      </c>
      <c r="H194" t="s">
        <v>5791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5741</v>
      </c>
      <c r="E195" t="s">
        <v>746</v>
      </c>
      <c r="F195" s="276" t="str">
        <f t="shared" si="17"/>
        <v>`E</v>
      </c>
      <c r="G195" s="278" t="s">
        <v>5910</v>
      </c>
      <c r="H195" t="s">
        <v>5791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5740</v>
      </c>
      <c r="E196" t="s">
        <v>747</v>
      </c>
      <c r="F196" s="276" t="str">
        <f t="shared" si="17"/>
        <v>`e</v>
      </c>
      <c r="G196" s="278" t="s">
        <v>5910</v>
      </c>
      <c r="H196" t="s">
        <v>5791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5759</v>
      </c>
      <c r="E197" t="s">
        <v>578</v>
      </c>
      <c r="F197" s="276" t="str">
        <f t="shared" si="17"/>
        <v>`G</v>
      </c>
      <c r="G197" s="278" t="s">
        <v>5910</v>
      </c>
      <c r="H197" t="s">
        <v>5791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5757</v>
      </c>
      <c r="E198" t="s">
        <v>644</v>
      </c>
      <c r="F198" s="276" t="str">
        <f t="shared" si="17"/>
        <v>`g</v>
      </c>
      <c r="G198" s="278" t="s">
        <v>5910</v>
      </c>
      <c r="H198" t="s">
        <v>5791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5910</v>
      </c>
      <c r="H199" t="s">
        <v>5791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5737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5791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5736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5791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5735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5791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5734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5791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5732</v>
      </c>
      <c r="E204" t="s">
        <v>585</v>
      </c>
      <c r="F204" s="276" t="str">
        <f t="shared" si="17"/>
        <v>`I</v>
      </c>
      <c r="G204" s="278" t="s">
        <v>5910</v>
      </c>
      <c r="H204" t="s">
        <v>5791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5730</v>
      </c>
      <c r="E205" t="s">
        <v>652</v>
      </c>
      <c r="F205" s="276" t="str">
        <f t="shared" si="17"/>
        <v>`i</v>
      </c>
      <c r="G205" s="278" t="s">
        <v>5910</v>
      </c>
      <c r="H205" t="s">
        <v>5791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5910</v>
      </c>
      <c r="H206" t="s">
        <v>5791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5910</v>
      </c>
      <c r="H207" t="s">
        <v>5791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5910</v>
      </c>
      <c r="H208" t="s">
        <v>5791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5787</v>
      </c>
      <c r="E209" t="s">
        <v>655</v>
      </c>
      <c r="F209" s="276" t="str">
        <f t="shared" si="17"/>
        <v>`l</v>
      </c>
      <c r="G209" s="278" t="s">
        <v>5910</v>
      </c>
      <c r="H209" t="s">
        <v>5791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5813</v>
      </c>
      <c r="E210" t="s">
        <v>589</v>
      </c>
      <c r="F210" t="s">
        <v>5812</v>
      </c>
      <c r="G210" s="278" t="s">
        <v>5910</v>
      </c>
      <c r="H210" t="s">
        <v>5791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5811</v>
      </c>
      <c r="E211" t="s">
        <v>656</v>
      </c>
      <c r="F211" t="s">
        <v>5810</v>
      </c>
      <c r="G211" s="278" t="s">
        <v>5910</v>
      </c>
      <c r="H211" t="s">
        <v>5791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5910</v>
      </c>
      <c r="H212" t="s">
        <v>5791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5910</v>
      </c>
      <c r="H213" t="s">
        <v>5791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5910</v>
      </c>
      <c r="H214" t="s">
        <v>5791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5910</v>
      </c>
      <c r="H215" t="s">
        <v>5791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5910</v>
      </c>
      <c r="H216" t="s">
        <v>5791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5910</v>
      </c>
      <c r="H217" t="s">
        <v>5791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5809</v>
      </c>
      <c r="E218" t="s">
        <v>593</v>
      </c>
      <c r="F218" s="276" t="str">
        <f t="shared" si="23"/>
        <v>`O</v>
      </c>
      <c r="G218" s="278" t="s">
        <v>5910</v>
      </c>
      <c r="H218" t="s">
        <v>5791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5808</v>
      </c>
      <c r="E219" t="s">
        <v>660</v>
      </c>
      <c r="F219" s="276" t="str">
        <f t="shared" si="23"/>
        <v>`o</v>
      </c>
      <c r="G219" s="278" t="s">
        <v>5910</v>
      </c>
      <c r="H219" t="s">
        <v>5791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5807</v>
      </c>
      <c r="E220" t="s">
        <v>595</v>
      </c>
      <c r="F220" s="276" t="str">
        <f t="shared" si="23"/>
        <v>`O</v>
      </c>
      <c r="G220" s="278" t="s">
        <v>5910</v>
      </c>
      <c r="H220" t="s">
        <v>5791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5806</v>
      </c>
      <c r="E221" t="s">
        <v>662</v>
      </c>
      <c r="F221" s="276" t="str">
        <f t="shared" si="23"/>
        <v>`o</v>
      </c>
      <c r="G221" s="278" t="s">
        <v>5910</v>
      </c>
      <c r="H221" t="s">
        <v>5791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5805</v>
      </c>
      <c r="G222" s="278" t="s">
        <v>5910</v>
      </c>
      <c r="H222" t="s">
        <v>5791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5804</v>
      </c>
      <c r="G223" s="278" t="s">
        <v>5910</v>
      </c>
      <c r="H223" t="s">
        <v>5791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5803</v>
      </c>
      <c r="G224" s="278" t="s">
        <v>5910</v>
      </c>
      <c r="H224" t="s">
        <v>5791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5802</v>
      </c>
      <c r="G225" s="278" t="s">
        <v>5910</v>
      </c>
      <c r="H225" t="s">
        <v>5791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5910</v>
      </c>
      <c r="H226" t="s">
        <v>5791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5910</v>
      </c>
      <c r="H227" t="s">
        <v>5791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5801</v>
      </c>
      <c r="E228" t="s">
        <v>602</v>
      </c>
      <c r="F228" s="276" t="str">
        <f t="shared" si="26"/>
        <v>`S</v>
      </c>
      <c r="G228" s="278" t="s">
        <v>5910</v>
      </c>
      <c r="H228" t="s">
        <v>5791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5800</v>
      </c>
      <c r="E229" t="s">
        <v>672</v>
      </c>
      <c r="F229" s="276" t="str">
        <f t="shared" si="26"/>
        <v>`s</v>
      </c>
      <c r="G229" s="278" t="s">
        <v>5910</v>
      </c>
      <c r="H229" t="s">
        <v>5791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5799</v>
      </c>
      <c r="E230" t="s">
        <v>604</v>
      </c>
      <c r="F230" s="276" t="str">
        <f t="shared" si="26"/>
        <v>`S</v>
      </c>
      <c r="G230" s="278" t="s">
        <v>5910</v>
      </c>
      <c r="H230" t="s">
        <v>5791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5798</v>
      </c>
      <c r="E231" t="s">
        <v>674</v>
      </c>
      <c r="F231" s="276" t="str">
        <f t="shared" si="26"/>
        <v>`s</v>
      </c>
      <c r="G231" s="278" t="s">
        <v>5910</v>
      </c>
      <c r="H231" t="s">
        <v>5791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5910</v>
      </c>
      <c r="H232" t="s">
        <v>5791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5910</v>
      </c>
      <c r="H233" t="s">
        <v>5791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5910</v>
      </c>
      <c r="H234" t="s">
        <v>5791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5910</v>
      </c>
      <c r="H235" t="s">
        <v>5791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5910</v>
      </c>
      <c r="H236" t="s">
        <v>5791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5797</v>
      </c>
      <c r="G237" s="278" t="s">
        <v>5910</v>
      </c>
      <c r="H237" t="s">
        <v>5791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5910</v>
      </c>
      <c r="H238" t="s">
        <v>5791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5910</v>
      </c>
      <c r="H239" t="s">
        <v>5791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5714</v>
      </c>
      <c r="E240" t="s">
        <v>607</v>
      </c>
      <c r="F240" s="276" t="str">
        <f t="shared" si="27"/>
        <v>`U</v>
      </c>
      <c r="G240" s="278" t="s">
        <v>5910</v>
      </c>
      <c r="H240" t="s">
        <v>5791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5712</v>
      </c>
      <c r="E241" t="s">
        <v>677</v>
      </c>
      <c r="F241" s="276" t="str">
        <f t="shared" si="27"/>
        <v>`u</v>
      </c>
      <c r="G241" s="278" t="s">
        <v>5910</v>
      </c>
      <c r="H241" t="s">
        <v>5791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5710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5791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5708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5791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5706</v>
      </c>
      <c r="E244" t="s">
        <v>614</v>
      </c>
      <c r="F244" s="276" t="str">
        <f t="shared" si="27"/>
        <v>`U</v>
      </c>
      <c r="G244" s="278" t="s">
        <v>5910</v>
      </c>
      <c r="H244" t="s">
        <v>5791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5704</v>
      </c>
      <c r="E245" t="s">
        <v>684</v>
      </c>
      <c r="F245" s="276" t="str">
        <f t="shared" si="27"/>
        <v>`u</v>
      </c>
      <c r="G245" s="278" t="s">
        <v>5910</v>
      </c>
      <c r="H245" t="s">
        <v>5791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5910</v>
      </c>
      <c r="H246" t="s">
        <v>5791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5910</v>
      </c>
      <c r="H247" t="s">
        <v>5791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5910</v>
      </c>
      <c r="H248" t="s">
        <v>5791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5910</v>
      </c>
      <c r="H249" t="s">
        <v>5791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5791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5791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5910</v>
      </c>
      <c r="H252" t="s">
        <v>5791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5910</v>
      </c>
      <c r="H253" t="s">
        <v>5791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5796</v>
      </c>
      <c r="E254" t="s">
        <v>690</v>
      </c>
      <c r="F254" s="276" t="str">
        <f t="shared" si="27"/>
        <v>`z</v>
      </c>
      <c r="G254" s="278" t="s">
        <v>5910</v>
      </c>
      <c r="H254" t="s">
        <v>5791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5782</v>
      </c>
      <c r="E255" t="s">
        <v>621</v>
      </c>
      <c r="F255" s="276" t="str">
        <f t="shared" si="27"/>
        <v>`Z</v>
      </c>
      <c r="G255" s="278" t="s">
        <v>5910</v>
      </c>
      <c r="H255" t="s">
        <v>5791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5795</v>
      </c>
      <c r="E256" t="s">
        <v>692</v>
      </c>
      <c r="F256" s="276" t="str">
        <f t="shared" si="27"/>
        <v>`z</v>
      </c>
      <c r="G256" s="278" t="s">
        <v>5910</v>
      </c>
      <c r="H256" t="s">
        <v>5791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5701</v>
      </c>
      <c r="E257" t="s">
        <v>620</v>
      </c>
      <c r="F257" s="276" t="str">
        <f t="shared" si="27"/>
        <v>`Z</v>
      </c>
      <c r="G257" s="278" t="s">
        <v>5910</v>
      </c>
      <c r="H257" t="s">
        <v>5791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5781</v>
      </c>
      <c r="E258" t="s">
        <v>691</v>
      </c>
      <c r="F258" s="276" t="str">
        <f t="shared" si="27"/>
        <v>`z</v>
      </c>
      <c r="G258" s="278" t="s">
        <v>5910</v>
      </c>
      <c r="H258" t="s">
        <v>5791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5910</v>
      </c>
      <c r="H259" t="s">
        <v>5791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5794</v>
      </c>
      <c r="G260" s="277" t="s">
        <v>5911</v>
      </c>
      <c r="H260" t="s">
        <v>5791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5793</v>
      </c>
      <c r="G261" s="277" t="s">
        <v>5912</v>
      </c>
      <c r="H261" t="s">
        <v>5791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5913</v>
      </c>
      <c r="H262" t="s">
        <v>5791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5792</v>
      </c>
      <c r="E263" t="s">
        <v>753</v>
      </c>
      <c r="F263" s="276" t="str">
        <f t="shared" si="33"/>
        <v>`x</v>
      </c>
      <c r="G263" s="278" t="s">
        <v>5910</v>
      </c>
      <c r="H263" t="s">
        <v>5791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5910</v>
      </c>
      <c r="H264" t="s">
        <v>5791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5791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5791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5791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5791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5791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5791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5910</v>
      </c>
      <c r="H271" t="s">
        <v>5791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5910</v>
      </c>
      <c r="H272" t="s">
        <v>5791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5910</v>
      </c>
      <c r="H273" t="s">
        <v>5791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5692</v>
      </c>
      <c r="E274" t="s">
        <v>509</v>
      </c>
      <c r="F274" s="276" t="str">
        <f t="shared" si="33"/>
        <v>`K</v>
      </c>
      <c r="G274" s="278" t="s">
        <v>5910</v>
      </c>
      <c r="H274" t="s">
        <v>5791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5691</v>
      </c>
      <c r="E275" t="s">
        <v>510</v>
      </c>
      <c r="F275" s="276" t="str">
        <f t="shared" si="33"/>
        <v>`L</v>
      </c>
      <c r="G275" s="278" t="s">
        <v>5910</v>
      </c>
      <c r="H275" t="s">
        <v>5791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5690</v>
      </c>
      <c r="E276" t="s">
        <v>511</v>
      </c>
      <c r="F276" s="276" t="str">
        <f t="shared" si="33"/>
        <v>`M</v>
      </c>
      <c r="G276" s="278" t="s">
        <v>5910</v>
      </c>
      <c r="H276" t="s">
        <v>5791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5689</v>
      </c>
      <c r="E277" t="s">
        <v>512</v>
      </c>
      <c r="F277" s="276" t="str">
        <f t="shared" si="33"/>
        <v>`N</v>
      </c>
      <c r="G277" s="278" t="s">
        <v>5910</v>
      </c>
      <c r="H277" t="s">
        <v>5791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5688</v>
      </c>
      <c r="E278" t="s">
        <v>513</v>
      </c>
      <c r="F278" s="276" t="str">
        <f t="shared" si="33"/>
        <v>`X</v>
      </c>
      <c r="G278" s="278" t="s">
        <v>5910</v>
      </c>
      <c r="H278" t="s">
        <v>5791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5687</v>
      </c>
      <c r="E279" t="s">
        <v>514</v>
      </c>
      <c r="F279" s="276" t="str">
        <f t="shared" si="33"/>
        <v>`O</v>
      </c>
      <c r="G279" s="278" t="s">
        <v>5910</v>
      </c>
      <c r="H279" t="s">
        <v>5791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5686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5791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5613</v>
      </c>
      <c r="E281" t="s">
        <v>516</v>
      </c>
      <c r="F281" s="276" t="str">
        <f t="shared" si="33"/>
        <v>`R</v>
      </c>
      <c r="G281" s="278" t="s">
        <v>5910</v>
      </c>
      <c r="H281" t="s">
        <v>5791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5684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5791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5617</v>
      </c>
      <c r="E283" t="s">
        <v>518</v>
      </c>
      <c r="F283" s="276" t="str">
        <f t="shared" si="33"/>
        <v>`T</v>
      </c>
      <c r="G283" s="278" t="s">
        <v>5910</v>
      </c>
      <c r="H283" t="s">
        <v>5791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5683</v>
      </c>
      <c r="E284" t="s">
        <v>519</v>
      </c>
      <c r="F284" s="276" t="str">
        <f t="shared" si="33"/>
        <v>`U</v>
      </c>
      <c r="G284" s="278" t="s">
        <v>5910</v>
      </c>
      <c r="H284" t="s">
        <v>5791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5610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5791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5614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5791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5682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5791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5681</v>
      </c>
      <c r="E288" t="s">
        <v>523</v>
      </c>
      <c r="F288" s="276" t="str">
        <f t="shared" si="33"/>
        <v>`O</v>
      </c>
      <c r="G288" s="278" t="s">
        <v>5910</v>
      </c>
      <c r="H288" t="s">
        <v>5791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5680</v>
      </c>
      <c r="E289" t="s">
        <v>508</v>
      </c>
      <c r="F289" s="276" t="str">
        <f t="shared" si="33"/>
        <v>`I</v>
      </c>
      <c r="G289" s="278" t="s">
        <v>5910</v>
      </c>
      <c r="H289" t="s">
        <v>5791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5679</v>
      </c>
      <c r="E290" t="s">
        <v>520</v>
      </c>
      <c r="F290" s="276" t="str">
        <f t="shared" si="33"/>
        <v>`U</v>
      </c>
      <c r="G290" s="278" t="s">
        <v>5910</v>
      </c>
      <c r="H290" t="s">
        <v>5791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5678</v>
      </c>
      <c r="E291" t="s">
        <v>524</v>
      </c>
      <c r="F291" s="276" t="str">
        <f t="shared" si="33"/>
        <v>`a</v>
      </c>
      <c r="G291" s="278" t="s">
        <v>5910</v>
      </c>
      <c r="H291" t="s">
        <v>5791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5677</v>
      </c>
      <c r="E292" t="s">
        <v>528</v>
      </c>
      <c r="F292" s="276" t="str">
        <f t="shared" si="33"/>
        <v>`e</v>
      </c>
      <c r="G292" s="278" t="s">
        <v>5910</v>
      </c>
      <c r="H292" t="s">
        <v>5791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5676</v>
      </c>
      <c r="E293" t="s">
        <v>531</v>
      </c>
      <c r="F293" s="276" t="str">
        <f t="shared" si="33"/>
        <v>`e</v>
      </c>
      <c r="G293" s="278" t="s">
        <v>5910</v>
      </c>
      <c r="H293" t="s">
        <v>5791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5675</v>
      </c>
      <c r="E294" t="s">
        <v>534</v>
      </c>
      <c r="F294" s="276" t="str">
        <f t="shared" ref="F294:F325" si="40">"`"&amp;MID(E294,5,1)</f>
        <v>`i</v>
      </c>
      <c r="G294" s="278" t="s">
        <v>5910</v>
      </c>
      <c r="H294" t="s">
        <v>5791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5674</v>
      </c>
      <c r="E295" t="s">
        <v>551</v>
      </c>
      <c r="F295" s="276" t="str">
        <f t="shared" si="40"/>
        <v>`u</v>
      </c>
      <c r="G295" s="278" t="s">
        <v>5910</v>
      </c>
      <c r="H295" t="s">
        <v>5791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5673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5791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5672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5791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5671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5791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5670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5791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5669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5791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5668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5791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5667</v>
      </c>
      <c r="E302" t="s">
        <v>530</v>
      </c>
      <c r="F302" s="276" t="str">
        <f t="shared" si="40"/>
        <v>`e</v>
      </c>
      <c r="G302" s="278" t="s">
        <v>5910</v>
      </c>
      <c r="H302" t="s">
        <v>5791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5666</v>
      </c>
      <c r="E303" t="s">
        <v>532</v>
      </c>
      <c r="F303" s="276" t="str">
        <f t="shared" si="40"/>
        <v>`t</v>
      </c>
      <c r="G303" s="278" t="s">
        <v>5910</v>
      </c>
      <c r="H303" t="s">
        <v>5791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5665</v>
      </c>
      <c r="E304" t="s">
        <v>533</v>
      </c>
      <c r="F304" s="276" t="str">
        <f t="shared" si="40"/>
        <v>`i</v>
      </c>
      <c r="G304" s="278" t="s">
        <v>5910</v>
      </c>
      <c r="H304" t="s">
        <v>5791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5664</v>
      </c>
      <c r="E305" t="s">
        <v>537</v>
      </c>
      <c r="F305" s="276" t="str">
        <f t="shared" si="40"/>
        <v>`k</v>
      </c>
      <c r="G305" s="278" t="s">
        <v>5910</v>
      </c>
      <c r="H305" t="s">
        <v>5791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5663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5791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5662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5791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5661</v>
      </c>
      <c r="E308" t="s">
        <v>540</v>
      </c>
      <c r="F308" s="276" t="str">
        <f t="shared" si="40"/>
        <v>`n</v>
      </c>
      <c r="G308" s="278" t="s">
        <v>5910</v>
      </c>
      <c r="H308" t="s">
        <v>5791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5660</v>
      </c>
      <c r="E309" t="s">
        <v>541</v>
      </c>
      <c r="F309" s="276" t="str">
        <f t="shared" si="40"/>
        <v>`x</v>
      </c>
      <c r="G309" s="278" t="s">
        <v>5910</v>
      </c>
      <c r="H309" t="s">
        <v>5791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5659</v>
      </c>
      <c r="E310" t="s">
        <v>542</v>
      </c>
      <c r="F310" s="276" t="str">
        <f t="shared" si="40"/>
        <v>`o</v>
      </c>
      <c r="G310" s="278" t="s">
        <v>5910</v>
      </c>
      <c r="H310" t="s">
        <v>5791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5658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5791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5657</v>
      </c>
      <c r="E312" t="s">
        <v>544</v>
      </c>
      <c r="F312" s="276" t="str">
        <f t="shared" si="40"/>
        <v>`r</v>
      </c>
      <c r="G312" s="278" t="s">
        <v>5910</v>
      </c>
      <c r="H312" t="s">
        <v>5791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5656</v>
      </c>
      <c r="E313" t="s">
        <v>546</v>
      </c>
      <c r="F313" s="276" t="str">
        <f t="shared" si="40"/>
        <v>`s</v>
      </c>
      <c r="G313" s="278" t="s">
        <v>5910</v>
      </c>
      <c r="H313" t="s">
        <v>5791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5655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5791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5654</v>
      </c>
      <c r="E315" t="s">
        <v>547</v>
      </c>
      <c r="F315" s="276" t="str">
        <f t="shared" si="40"/>
        <v>`t</v>
      </c>
      <c r="G315" s="278" t="s">
        <v>5910</v>
      </c>
      <c r="H315" t="s">
        <v>5791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5653</v>
      </c>
      <c r="E316" t="s">
        <v>548</v>
      </c>
      <c r="F316" s="276" t="str">
        <f t="shared" si="40"/>
        <v>`u</v>
      </c>
      <c r="G316" s="278" t="s">
        <v>5910</v>
      </c>
      <c r="H316" t="s">
        <v>5791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5652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5791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5651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5791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5650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5791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5649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5791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5648</v>
      </c>
      <c r="E321" t="s">
        <v>536</v>
      </c>
      <c r="F321" s="276" t="str">
        <f t="shared" si="40"/>
        <v>`i</v>
      </c>
      <c r="G321" s="278" t="s">
        <v>5910</v>
      </c>
      <c r="H321" t="s">
        <v>5791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5647</v>
      </c>
      <c r="E322" t="s">
        <v>550</v>
      </c>
      <c r="F322" s="276" t="str">
        <f t="shared" si="40"/>
        <v>`u</v>
      </c>
      <c r="G322" s="278" t="s">
        <v>5910</v>
      </c>
      <c r="H322" t="s">
        <v>5791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5646</v>
      </c>
      <c r="E323" t="s">
        <v>543</v>
      </c>
      <c r="F323" s="276" t="str">
        <f t="shared" si="40"/>
        <v>`o</v>
      </c>
      <c r="G323" s="278" t="s">
        <v>5910</v>
      </c>
      <c r="H323" t="s">
        <v>5791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5645</v>
      </c>
      <c r="E324" t="s">
        <v>549</v>
      </c>
      <c r="F324" s="276" t="str">
        <f t="shared" si="40"/>
        <v>`u</v>
      </c>
      <c r="G324" s="278" t="s">
        <v>5910</v>
      </c>
      <c r="H324" t="s">
        <v>5791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5644</v>
      </c>
      <c r="E325" t="s">
        <v>555</v>
      </c>
      <c r="F325" s="276" t="str">
        <f t="shared" si="40"/>
        <v>`o</v>
      </c>
      <c r="G325" s="278" t="s">
        <v>5910</v>
      </c>
      <c r="H325" t="s">
        <v>5791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5634</v>
      </c>
      <c r="E326" t="s">
        <v>919</v>
      </c>
      <c r="F326" s="276" t="str">
        <f t="shared" ref="F326:F331" si="46">"`"&amp;MID(E326,5,1)</f>
        <v>`Q</v>
      </c>
      <c r="G326" s="278" t="s">
        <v>5910</v>
      </c>
      <c r="H326" t="s">
        <v>5791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5633</v>
      </c>
      <c r="E327" t="s">
        <v>923</v>
      </c>
      <c r="F327" s="276" t="str">
        <f t="shared" si="46"/>
        <v>`q</v>
      </c>
      <c r="G327" s="278" t="s">
        <v>5910</v>
      </c>
      <c r="H327" t="s">
        <v>5791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5630</v>
      </c>
      <c r="E328" t="s">
        <v>921</v>
      </c>
      <c r="F328" s="276" t="str">
        <f t="shared" si="46"/>
        <v>`D</v>
      </c>
      <c r="G328" s="278" t="s">
        <v>5910</v>
      </c>
      <c r="H328" t="s">
        <v>5791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5629</v>
      </c>
      <c r="E329" t="s">
        <v>924</v>
      </c>
      <c r="F329" s="276" t="str">
        <f t="shared" si="46"/>
        <v>`d</v>
      </c>
      <c r="G329" s="278" t="s">
        <v>5910</v>
      </c>
      <c r="H329" t="s">
        <v>5791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5626</v>
      </c>
      <c r="E330" t="s">
        <v>922</v>
      </c>
      <c r="F330" s="276" t="str">
        <f t="shared" si="46"/>
        <v>`S</v>
      </c>
      <c r="G330" s="278" t="s">
        <v>5910</v>
      </c>
      <c r="H330" t="s">
        <v>5791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5625</v>
      </c>
      <c r="E331" t="s">
        <v>925</v>
      </c>
      <c r="F331" s="276" t="str">
        <f t="shared" si="46"/>
        <v>`s</v>
      </c>
      <c r="G331" s="278" t="s">
        <v>5910</v>
      </c>
      <c r="H331" t="s">
        <v>5791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5685</v>
      </c>
      <c r="D332" s="1" t="s">
        <v>5653</v>
      </c>
      <c r="E332" t="s">
        <v>5538</v>
      </c>
      <c r="G332" s="271" t="s">
        <v>5790</v>
      </c>
      <c r="H332" t="s">
        <v>5778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5614</v>
      </c>
      <c r="D333" s="1">
        <v>89</v>
      </c>
      <c r="E333" t="s">
        <v>5536</v>
      </c>
      <c r="G333" s="271" t="s">
        <v>5790</v>
      </c>
      <c r="H333" t="s">
        <v>5778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5614</v>
      </c>
      <c r="D334" s="1">
        <v>88</v>
      </c>
      <c r="E334" t="s">
        <v>5789</v>
      </c>
      <c r="G334" s="271" t="s">
        <v>5788</v>
      </c>
      <c r="H334" t="s">
        <v>5778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5662</v>
      </c>
      <c r="E335" t="s">
        <v>5539</v>
      </c>
      <c r="G335" s="272" t="s">
        <v>5777</v>
      </c>
      <c r="H335" t="s">
        <v>5778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5787</v>
      </c>
      <c r="E336" t="s">
        <v>5786</v>
      </c>
      <c r="G336" s="272" t="s">
        <v>5777</v>
      </c>
      <c r="H336" t="s">
        <v>5778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5613</v>
      </c>
      <c r="D337" s="1">
        <v>48</v>
      </c>
      <c r="E337" t="s">
        <v>5549</v>
      </c>
      <c r="G337" s="271" t="s">
        <v>5785</v>
      </c>
      <c r="H337" t="s">
        <v>5778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5613</v>
      </c>
      <c r="D338" s="1">
        <v>49</v>
      </c>
      <c r="E338" t="s">
        <v>5784</v>
      </c>
      <c r="G338" s="271" t="s">
        <v>5783</v>
      </c>
      <c r="H338" t="s">
        <v>5778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5610</v>
      </c>
      <c r="D339" s="1" t="s">
        <v>5782</v>
      </c>
      <c r="E339" t="s">
        <v>3595</v>
      </c>
      <c r="G339" s="273" t="s">
        <v>5607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5610</v>
      </c>
      <c r="D340" s="1" t="s">
        <v>5781</v>
      </c>
      <c r="E340" t="s">
        <v>3591</v>
      </c>
      <c r="G340" s="273" t="s">
        <v>5607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5685</v>
      </c>
      <c r="D341" s="1" t="s">
        <v>5685</v>
      </c>
      <c r="E341" t="s">
        <v>5780</v>
      </c>
      <c r="G341" s="272" t="s">
        <v>5777</v>
      </c>
      <c r="H341" t="s">
        <v>5778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5613</v>
      </c>
      <c r="D342" s="1" t="s">
        <v>5626</v>
      </c>
      <c r="E342" s="74" t="s">
        <v>5574</v>
      </c>
      <c r="G342" s="272" t="s">
        <v>5770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5613</v>
      </c>
      <c r="D343" s="1" t="s">
        <v>5625</v>
      </c>
      <c r="E343" s="267" t="s">
        <v>5575</v>
      </c>
      <c r="G343" s="271" t="s">
        <v>5767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5613</v>
      </c>
      <c r="D344" s="1" t="s">
        <v>5624</v>
      </c>
      <c r="E344" s="268" t="s">
        <v>5576</v>
      </c>
      <c r="G344" s="272" t="s">
        <v>5769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5613</v>
      </c>
      <c r="D345" s="1" t="s">
        <v>5623</v>
      </c>
      <c r="E345" s="266" t="s">
        <v>5577</v>
      </c>
      <c r="G345" s="271" t="s">
        <v>5765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5686</v>
      </c>
      <c r="D346" s="1">
        <v>3</v>
      </c>
      <c r="E346" t="s">
        <v>754</v>
      </c>
      <c r="F346" t="s">
        <v>5779</v>
      </c>
      <c r="G346" s="271" t="s">
        <v>5779</v>
      </c>
      <c r="H346" t="s">
        <v>5778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5686</v>
      </c>
      <c r="D347" s="1">
        <v>4</v>
      </c>
      <c r="E347" t="s">
        <v>755</v>
      </c>
      <c r="F347" t="s">
        <v>5779</v>
      </c>
      <c r="G347" s="271" t="s">
        <v>5779</v>
      </c>
      <c r="H347" t="s">
        <v>5778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5686</v>
      </c>
      <c r="D348" s="1">
        <v>5</v>
      </c>
      <c r="E348" t="s">
        <v>756</v>
      </c>
      <c r="F348" t="s">
        <v>5779</v>
      </c>
      <c r="G348" s="271" t="s">
        <v>5779</v>
      </c>
      <c r="H348" t="s">
        <v>5778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5686</v>
      </c>
      <c r="D349" s="1">
        <v>6</v>
      </c>
      <c r="E349" t="s">
        <v>757</v>
      </c>
      <c r="F349" t="s">
        <v>5779</v>
      </c>
      <c r="G349" s="271" t="s">
        <v>5779</v>
      </c>
      <c r="H349" t="s">
        <v>5778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5686</v>
      </c>
      <c r="D350" s="1">
        <v>7</v>
      </c>
      <c r="E350" t="s">
        <v>758</v>
      </c>
      <c r="F350" t="s">
        <v>5779</v>
      </c>
      <c r="G350" s="271" t="s">
        <v>5779</v>
      </c>
      <c r="H350" t="s">
        <v>5778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5686</v>
      </c>
      <c r="D351" s="1">
        <v>8</v>
      </c>
      <c r="E351" t="s">
        <v>759</v>
      </c>
      <c r="F351" t="s">
        <v>5779</v>
      </c>
      <c r="G351" s="271" t="s">
        <v>5779</v>
      </c>
      <c r="H351" t="s">
        <v>5778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5686</v>
      </c>
      <c r="D352" s="1" t="s">
        <v>5745</v>
      </c>
      <c r="E352" t="s">
        <v>760</v>
      </c>
      <c r="F352" t="s">
        <v>5779</v>
      </c>
      <c r="G352" s="271" t="s">
        <v>5779</v>
      </c>
      <c r="H352" t="s">
        <v>5778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5686</v>
      </c>
      <c r="D353" s="1">
        <v>18</v>
      </c>
      <c r="E353" t="s">
        <v>761</v>
      </c>
      <c r="G353" s="270" t="s">
        <v>5777</v>
      </c>
      <c r="H353" t="s">
        <v>5776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5686</v>
      </c>
      <c r="D354" s="1">
        <v>19</v>
      </c>
      <c r="E354" t="s">
        <v>762</v>
      </c>
      <c r="G354" s="270" t="s">
        <v>5777</v>
      </c>
      <c r="H354" t="s">
        <v>5776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5686</v>
      </c>
      <c r="D355" s="1" t="s">
        <v>5741</v>
      </c>
      <c r="E355" t="s">
        <v>763</v>
      </c>
      <c r="G355" s="270" t="s">
        <v>5777</v>
      </c>
      <c r="H355" t="s">
        <v>5776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5686</v>
      </c>
      <c r="D356" s="1" t="s">
        <v>5740</v>
      </c>
      <c r="E356" t="s">
        <v>764</v>
      </c>
      <c r="G356" s="270" t="s">
        <v>5777</v>
      </c>
      <c r="H356" t="s">
        <v>5776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5686</v>
      </c>
      <c r="D357" s="1" t="s">
        <v>5761</v>
      </c>
      <c r="E357" t="s">
        <v>765</v>
      </c>
      <c r="G357" s="270" t="s">
        <v>5775</v>
      </c>
      <c r="H357" t="s">
        <v>5774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5686</v>
      </c>
      <c r="D358" s="1" t="s">
        <v>5760</v>
      </c>
      <c r="E358" t="s">
        <v>766</v>
      </c>
      <c r="G358" s="270" t="s">
        <v>5775</v>
      </c>
      <c r="H358" t="s">
        <v>5774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5686</v>
      </c>
      <c r="D359" s="1" t="s">
        <v>5759</v>
      </c>
      <c r="E359" t="s">
        <v>767</v>
      </c>
      <c r="G359" s="270" t="s">
        <v>5775</v>
      </c>
      <c r="H359" t="s">
        <v>5774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5686</v>
      </c>
      <c r="D360" s="1" t="s">
        <v>5757</v>
      </c>
      <c r="E360" t="s">
        <v>768</v>
      </c>
      <c r="G360" s="270" t="s">
        <v>5775</v>
      </c>
      <c r="H360" t="s">
        <v>5774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5686</v>
      </c>
      <c r="D361" s="1">
        <v>26</v>
      </c>
      <c r="E361" t="s">
        <v>769</v>
      </c>
      <c r="G361" s="269" t="s">
        <v>5773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5686</v>
      </c>
      <c r="D362" s="1">
        <v>27</v>
      </c>
      <c r="E362" t="s">
        <v>4577</v>
      </c>
      <c r="G362" s="277" t="s">
        <v>3825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5686</v>
      </c>
      <c r="D363" s="1">
        <v>72</v>
      </c>
      <c r="E363" t="s">
        <v>4588</v>
      </c>
      <c r="G363" s="184" t="s">
        <v>5907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5686</v>
      </c>
      <c r="D364" s="1">
        <v>73</v>
      </c>
      <c r="E364" t="s">
        <v>693</v>
      </c>
      <c r="G364" s="184" t="s">
        <v>5920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5686</v>
      </c>
      <c r="D365" s="1">
        <v>80</v>
      </c>
      <c r="E365" t="s">
        <v>4662</v>
      </c>
      <c r="G365" s="265" t="str">
        <f t="shared" ref="G365:G374" si="50">"_"&amp;MID(E365,9,1)</f>
        <v>_0</v>
      </c>
      <c r="H365" t="s">
        <v>5771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5686</v>
      </c>
      <c r="D366" s="1">
        <v>81</v>
      </c>
      <c r="E366" t="s">
        <v>4663</v>
      </c>
      <c r="G366" s="265" t="str">
        <f t="shared" si="50"/>
        <v>_1</v>
      </c>
      <c r="H366" t="s">
        <v>5771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5686</v>
      </c>
      <c r="D367" s="1">
        <v>82</v>
      </c>
      <c r="E367" t="s">
        <v>4664</v>
      </c>
      <c r="G367" s="265" t="str">
        <f t="shared" si="50"/>
        <v>_2</v>
      </c>
      <c r="H367" t="s">
        <v>5771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5686</v>
      </c>
      <c r="D368" s="1">
        <v>83</v>
      </c>
      <c r="E368" t="s">
        <v>4665</v>
      </c>
      <c r="G368" s="265" t="str">
        <f t="shared" si="50"/>
        <v>_3</v>
      </c>
      <c r="H368" t="s">
        <v>5771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5686</v>
      </c>
      <c r="D369" s="1">
        <v>84</v>
      </c>
      <c r="E369" t="s">
        <v>4666</v>
      </c>
      <c r="G369" s="265" t="str">
        <f t="shared" si="50"/>
        <v>_4</v>
      </c>
      <c r="H369" t="s">
        <v>5771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5686</v>
      </c>
      <c r="D370" s="1">
        <v>85</v>
      </c>
      <c r="E370" t="s">
        <v>4667</v>
      </c>
      <c r="G370" s="265" t="str">
        <f t="shared" si="50"/>
        <v>_5</v>
      </c>
      <c r="H370" t="s">
        <v>5771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5686</v>
      </c>
      <c r="D371" s="1">
        <v>86</v>
      </c>
      <c r="E371" t="s">
        <v>4668</v>
      </c>
      <c r="G371" s="265" t="str">
        <f t="shared" si="50"/>
        <v>_6</v>
      </c>
      <c r="H371" t="s">
        <v>5771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5686</v>
      </c>
      <c r="D372" s="1">
        <v>87</v>
      </c>
      <c r="E372" t="s">
        <v>4669</v>
      </c>
      <c r="G372" s="265" t="str">
        <f t="shared" si="50"/>
        <v>_7</v>
      </c>
      <c r="H372" t="s">
        <v>5771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5686</v>
      </c>
      <c r="D373" s="1">
        <v>88</v>
      </c>
      <c r="E373" t="s">
        <v>4670</v>
      </c>
      <c r="G373" s="265" t="str">
        <f t="shared" si="50"/>
        <v>_8</v>
      </c>
      <c r="H373" t="s">
        <v>5771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5686</v>
      </c>
      <c r="D374" s="1">
        <v>89</v>
      </c>
      <c r="E374" t="s">
        <v>4671</v>
      </c>
      <c r="G374" s="265" t="str">
        <f t="shared" si="50"/>
        <v>_9</v>
      </c>
      <c r="H374" t="s">
        <v>5771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5686</v>
      </c>
      <c r="D375" s="1" t="s">
        <v>5698</v>
      </c>
      <c r="E375" t="s">
        <v>4658</v>
      </c>
      <c r="G375" s="184" t="s">
        <v>5921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5686</v>
      </c>
      <c r="D376" s="1" t="s">
        <v>5697</v>
      </c>
      <c r="E376" t="s">
        <v>4659</v>
      </c>
      <c r="G376" s="184" t="s">
        <v>5922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5686</v>
      </c>
      <c r="D377" s="1" t="s">
        <v>5693</v>
      </c>
      <c r="E377" t="s">
        <v>4590</v>
      </c>
      <c r="G377" s="184" t="s">
        <v>5908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5686</v>
      </c>
      <c r="D378" s="1" t="s">
        <v>5688</v>
      </c>
      <c r="E378" t="s">
        <v>4589</v>
      </c>
      <c r="G378" s="184" t="s">
        <v>5758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5686</v>
      </c>
      <c r="D379" s="1" t="s">
        <v>5687</v>
      </c>
      <c r="E379" t="s">
        <v>4660</v>
      </c>
      <c r="G379" s="184" t="s">
        <v>5758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5686</v>
      </c>
      <c r="D380" s="1" t="s">
        <v>5678</v>
      </c>
      <c r="E380" t="s">
        <v>770</v>
      </c>
      <c r="G380" t="s">
        <v>5607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5613</v>
      </c>
      <c r="D381" s="1">
        <v>2</v>
      </c>
      <c r="E381" t="s">
        <v>771</v>
      </c>
      <c r="G381" t="s">
        <v>5607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5613</v>
      </c>
      <c r="D382" s="1" t="s">
        <v>5763</v>
      </c>
      <c r="E382" t="s">
        <v>125</v>
      </c>
      <c r="G382" s="184" t="s">
        <v>5928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5613</v>
      </c>
      <c r="D383" s="1" t="s">
        <v>5762</v>
      </c>
      <c r="E383" t="s">
        <v>130</v>
      </c>
      <c r="G383" s="184" t="s">
        <v>5929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5613</v>
      </c>
      <c r="D384" s="1">
        <v>15</v>
      </c>
      <c r="E384" t="s">
        <v>772</v>
      </c>
      <c r="G384" t="s">
        <v>5607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5613</v>
      </c>
      <c r="D385" s="1" t="s">
        <v>5741</v>
      </c>
      <c r="E385" t="s">
        <v>773</v>
      </c>
      <c r="G385" t="s">
        <v>5607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5613</v>
      </c>
      <c r="D386" s="1" t="s">
        <v>5760</v>
      </c>
      <c r="E386" t="s">
        <v>774</v>
      </c>
      <c r="G386" t="s">
        <v>5607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5613</v>
      </c>
      <c r="D387" s="1">
        <v>24</v>
      </c>
      <c r="E387" t="s">
        <v>5772</v>
      </c>
      <c r="G387" t="s">
        <v>5607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5613</v>
      </c>
      <c r="D388" s="1">
        <v>60</v>
      </c>
      <c r="E388" t="s">
        <v>4591</v>
      </c>
      <c r="G388" s="265" t="str">
        <f t="shared" ref="G388:G397" si="54">CHAR(HEX2DEC("60"))&amp;MID(E388,9,1)</f>
        <v>`0</v>
      </c>
      <c r="H388" t="s">
        <v>5771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5613</v>
      </c>
      <c r="D389" s="1">
        <v>61</v>
      </c>
      <c r="E389" t="s">
        <v>4592</v>
      </c>
      <c r="G389" s="265" t="str">
        <f t="shared" si="54"/>
        <v>`1</v>
      </c>
      <c r="H389" t="s">
        <v>5771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5613</v>
      </c>
      <c r="D390" s="1">
        <v>62</v>
      </c>
      <c r="E390" t="s">
        <v>4593</v>
      </c>
      <c r="G390" s="265" t="str">
        <f t="shared" si="54"/>
        <v>`2</v>
      </c>
      <c r="H390" t="s">
        <v>5771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5613</v>
      </c>
      <c r="D391" s="1">
        <v>63</v>
      </c>
      <c r="E391" t="s">
        <v>4594</v>
      </c>
      <c r="G391" s="265" t="str">
        <f t="shared" si="54"/>
        <v>`3</v>
      </c>
      <c r="H391" t="s">
        <v>5771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5613</v>
      </c>
      <c r="D392" s="1">
        <v>64</v>
      </c>
      <c r="E392" t="s">
        <v>4595</v>
      </c>
      <c r="G392" s="265" t="str">
        <f t="shared" si="54"/>
        <v>`4</v>
      </c>
      <c r="H392" t="s">
        <v>5771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5613</v>
      </c>
      <c r="D393" s="1">
        <v>65</v>
      </c>
      <c r="E393" t="s">
        <v>4596</v>
      </c>
      <c r="G393" s="265" t="str">
        <f t="shared" si="54"/>
        <v>`5</v>
      </c>
      <c r="H393" t="s">
        <v>5771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5613</v>
      </c>
      <c r="D394" s="1">
        <v>66</v>
      </c>
      <c r="E394" t="s">
        <v>4597</v>
      </c>
      <c r="G394" s="265" t="str">
        <f t="shared" si="54"/>
        <v>`6</v>
      </c>
      <c r="H394" t="s">
        <v>5771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5613</v>
      </c>
      <c r="D395" s="1">
        <v>67</v>
      </c>
      <c r="E395" t="s">
        <v>4598</v>
      </c>
      <c r="G395" s="265" t="str">
        <f t="shared" si="54"/>
        <v>`7</v>
      </c>
      <c r="H395" t="s">
        <v>5771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5613</v>
      </c>
      <c r="D396" s="1">
        <v>68</v>
      </c>
      <c r="E396" t="s">
        <v>4599</v>
      </c>
      <c r="G396" s="265" t="str">
        <f t="shared" si="54"/>
        <v>`8</v>
      </c>
      <c r="H396" t="s">
        <v>5771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5613</v>
      </c>
      <c r="D397" s="1">
        <v>69</v>
      </c>
      <c r="E397" t="s">
        <v>4600</v>
      </c>
      <c r="G397" s="265" t="str">
        <f t="shared" si="54"/>
        <v>`9</v>
      </c>
      <c r="H397" t="s">
        <v>5771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5613</v>
      </c>
      <c r="D398" s="1" t="s">
        <v>5714</v>
      </c>
      <c r="E398" t="s">
        <v>4586</v>
      </c>
      <c r="G398" s="281" t="s">
        <v>3652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5613</v>
      </c>
      <c r="D399" s="1" t="s">
        <v>5712</v>
      </c>
      <c r="E399" t="s">
        <v>4587</v>
      </c>
      <c r="G399" s="281" t="s">
        <v>3614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5613</v>
      </c>
      <c r="D400" s="1">
        <v>90</v>
      </c>
      <c r="E400" s="74" t="s">
        <v>775</v>
      </c>
      <c r="G400" s="263" t="s">
        <v>5770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5613</v>
      </c>
      <c r="D401" s="1">
        <v>91</v>
      </c>
      <c r="E401" s="267" t="s">
        <v>776</v>
      </c>
      <c r="G401" s="238" t="s">
        <v>5767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5613</v>
      </c>
      <c r="D402" s="1">
        <v>92</v>
      </c>
      <c r="E402" s="268" t="s">
        <v>777</v>
      </c>
      <c r="G402" s="263" t="s">
        <v>5769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5613</v>
      </c>
      <c r="D403" s="1">
        <v>93</v>
      </c>
      <c r="E403" s="266" t="s">
        <v>778</v>
      </c>
      <c r="G403" s="238" t="s">
        <v>5765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5613</v>
      </c>
      <c r="D404" s="1">
        <v>95</v>
      </c>
      <c r="E404" t="s">
        <v>779</v>
      </c>
      <c r="G404" t="s">
        <v>5607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5613</v>
      </c>
      <c r="D405" s="1" t="s">
        <v>5658</v>
      </c>
      <c r="E405" s="268" t="s">
        <v>780</v>
      </c>
      <c r="G405" s="263" t="s">
        <v>5769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5613</v>
      </c>
      <c r="D406" s="1" t="s">
        <v>5654</v>
      </c>
      <c r="E406" s="75" t="s">
        <v>781</v>
      </c>
      <c r="G406" s="238" t="s">
        <v>5750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5613</v>
      </c>
      <c r="D407" s="1" t="s">
        <v>5649</v>
      </c>
      <c r="E407" t="s">
        <v>782</v>
      </c>
      <c r="G407" t="s">
        <v>5607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5613</v>
      </c>
      <c r="D408" s="1" t="s">
        <v>5647</v>
      </c>
      <c r="E408" t="s">
        <v>783</v>
      </c>
      <c r="G408" t="s">
        <v>5607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5613</v>
      </c>
      <c r="D409" s="1" t="s">
        <v>5646</v>
      </c>
      <c r="E409" t="s">
        <v>784</v>
      </c>
      <c r="G409" t="s">
        <v>5607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5613</v>
      </c>
      <c r="D410" s="1" t="s">
        <v>5645</v>
      </c>
      <c r="E410" t="s">
        <v>785</v>
      </c>
      <c r="G410" t="s">
        <v>5607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5613</v>
      </c>
      <c r="D411" s="1" t="s">
        <v>5619</v>
      </c>
      <c r="E411" s="267" t="s">
        <v>5768</v>
      </c>
      <c r="G411" s="238" t="s">
        <v>5767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5613</v>
      </c>
      <c r="D412" s="1" t="s">
        <v>5616</v>
      </c>
      <c r="E412" s="266" t="s">
        <v>5766</v>
      </c>
      <c r="G412" s="238" t="s">
        <v>5765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5685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5685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5685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5685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5685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5685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5685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5685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5685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5685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5685</v>
      </c>
      <c r="D423" s="1" t="s">
        <v>5743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5685</v>
      </c>
      <c r="D424" s="1" t="s">
        <v>5764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5685</v>
      </c>
      <c r="D425" s="1" t="s">
        <v>5763</v>
      </c>
      <c r="E425" t="s">
        <v>4578</v>
      </c>
      <c r="G425" s="281" t="s">
        <v>3755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5685</v>
      </c>
      <c r="D426" s="1" t="s">
        <v>5762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5685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5685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5685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5685</v>
      </c>
      <c r="D430" s="1" t="s">
        <v>5741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5685</v>
      </c>
      <c r="D431" s="1" t="s">
        <v>5740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5685</v>
      </c>
      <c r="D432" s="1" t="s">
        <v>5761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5685</v>
      </c>
      <c r="D433" s="1" t="s">
        <v>5760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5685</v>
      </c>
      <c r="D434" s="1" t="s">
        <v>5759</v>
      </c>
      <c r="E434" t="s">
        <v>433</v>
      </c>
      <c r="G434" s="184" t="s">
        <v>5758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5685</v>
      </c>
      <c r="D435" s="1" t="s">
        <v>5757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5685</v>
      </c>
      <c r="D436" s="1">
        <v>20</v>
      </c>
      <c r="E436" t="s">
        <v>5756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5685</v>
      </c>
      <c r="D437" s="1">
        <v>21</v>
      </c>
      <c r="E437" t="s">
        <v>436</v>
      </c>
      <c r="G437" s="184" t="s">
        <v>5755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5685</v>
      </c>
      <c r="D438" s="1">
        <v>22</v>
      </c>
      <c r="E438" t="s">
        <v>5754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5685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5685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5685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5685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5685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5685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5685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5685</v>
      </c>
      <c r="D446" s="1" t="s">
        <v>5737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5685</v>
      </c>
      <c r="D447" s="1" t="s">
        <v>5736</v>
      </c>
      <c r="E447" t="s">
        <v>430</v>
      </c>
      <c r="G447" s="184" t="s">
        <v>5753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5685</v>
      </c>
      <c r="D448" s="1" t="s">
        <v>5735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5685</v>
      </c>
      <c r="D449" s="1" t="s">
        <v>5734</v>
      </c>
      <c r="E449" t="s">
        <v>5752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5685</v>
      </c>
      <c r="D450" s="1" t="s">
        <v>5732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5685</v>
      </c>
      <c r="D451" s="1" t="s">
        <v>5730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5685</v>
      </c>
      <c r="D452" s="1">
        <v>30</v>
      </c>
      <c r="E452" t="s">
        <v>5751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5685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5685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5685</v>
      </c>
      <c r="D455" s="1">
        <v>48</v>
      </c>
      <c r="E455" t="s">
        <v>820</v>
      </c>
      <c r="G455" s="184" t="s">
        <v>5909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5685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5685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5685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5685</v>
      </c>
      <c r="D459" s="1">
        <v>60</v>
      </c>
      <c r="E459" t="s">
        <v>824</v>
      </c>
      <c r="G459" s="184" t="s">
        <v>5750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5685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5685</v>
      </c>
      <c r="D461" s="1">
        <v>64</v>
      </c>
      <c r="E461" t="s">
        <v>826</v>
      </c>
      <c r="G461" s="184" t="s">
        <v>5749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5685</v>
      </c>
      <c r="D462" s="1">
        <v>65</v>
      </c>
      <c r="E462" t="s">
        <v>827</v>
      </c>
      <c r="G462" s="184" t="s">
        <v>5748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5685</v>
      </c>
      <c r="D463" s="1" t="s">
        <v>5714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5685</v>
      </c>
      <c r="D464" s="1" t="s">
        <v>5712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5685</v>
      </c>
      <c r="D465" s="1">
        <v>95</v>
      </c>
      <c r="E465" t="s">
        <v>4657</v>
      </c>
      <c r="G465" s="184" t="s">
        <v>5923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5685</v>
      </c>
      <c r="D466" s="1">
        <v>96</v>
      </c>
      <c r="E466" t="s">
        <v>4653</v>
      </c>
      <c r="G466" s="184" t="s">
        <v>5924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5685</v>
      </c>
      <c r="D467" s="1">
        <v>97</v>
      </c>
      <c r="E467" t="s">
        <v>4654</v>
      </c>
      <c r="G467" s="184" t="s">
        <v>5925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5685</v>
      </c>
      <c r="D468" s="1">
        <v>98</v>
      </c>
      <c r="E468" t="s">
        <v>4655</v>
      </c>
      <c r="G468" s="184" t="s">
        <v>5926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5685</v>
      </c>
      <c r="D469" s="1">
        <v>99</v>
      </c>
      <c r="E469" t="s">
        <v>830</v>
      </c>
      <c r="G469" t="s">
        <v>5607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5685</v>
      </c>
      <c r="D470" s="1" t="s">
        <v>5692</v>
      </c>
      <c r="E470" t="s">
        <v>4656</v>
      </c>
      <c r="G470" s="184" t="s">
        <v>5927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5685</v>
      </c>
      <c r="D471" s="1" t="s">
        <v>5617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5685</v>
      </c>
      <c r="D472" s="1" t="s">
        <v>5683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5685</v>
      </c>
      <c r="D473" s="1" t="s">
        <v>5663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5685</v>
      </c>
      <c r="D474" s="1" t="s">
        <v>5662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5685</v>
      </c>
      <c r="D475" s="1" t="s">
        <v>5661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5684</v>
      </c>
      <c r="D476" s="1">
        <v>8</v>
      </c>
      <c r="E476" t="s">
        <v>5747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5684</v>
      </c>
      <c r="D477" s="1">
        <v>9</v>
      </c>
      <c r="E477" t="s">
        <v>5746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5684</v>
      </c>
      <c r="D478" s="1" t="s">
        <v>5745</v>
      </c>
      <c r="E478" t="s">
        <v>5744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5684</v>
      </c>
      <c r="D479" s="1" t="s">
        <v>5743</v>
      </c>
      <c r="E479" t="s">
        <v>5742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5684</v>
      </c>
      <c r="D480" s="1" t="s">
        <v>5741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5684</v>
      </c>
      <c r="D481" s="1" t="s">
        <v>5740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5684</v>
      </c>
      <c r="D482" s="1">
        <v>99</v>
      </c>
      <c r="E482" t="s">
        <v>838</v>
      </c>
      <c r="G482" s="184" t="s">
        <v>5918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5684</v>
      </c>
      <c r="D483" s="1" t="s">
        <v>5613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5684</v>
      </c>
      <c r="D484" s="1" t="s">
        <v>5685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5684</v>
      </c>
      <c r="D485" s="1" t="s">
        <v>5684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5684</v>
      </c>
      <c r="D486" s="1" t="s">
        <v>5617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5684</v>
      </c>
      <c r="D487" s="1" t="s">
        <v>5683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5684</v>
      </c>
      <c r="D488" s="1" t="s">
        <v>5610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5684</v>
      </c>
      <c r="D489" s="1" t="s">
        <v>5739</v>
      </c>
      <c r="E489" t="s">
        <v>4362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5617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5617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5617</v>
      </c>
      <c r="D492" s="1">
        <v>23</v>
      </c>
      <c r="E492" t="s">
        <v>5738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5617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5617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5617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5617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5617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5617</v>
      </c>
      <c r="D498" s="1" t="s">
        <v>5737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5617</v>
      </c>
      <c r="D499" s="1" t="s">
        <v>5736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5617</v>
      </c>
      <c r="D500" s="1" t="s">
        <v>5735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5617</v>
      </c>
      <c r="D501" s="1" t="s">
        <v>5734</v>
      </c>
      <c r="E501" t="s">
        <v>855</v>
      </c>
      <c r="G501" s="184" t="s">
        <v>5733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5617</v>
      </c>
      <c r="D502" s="1" t="s">
        <v>5732</v>
      </c>
      <c r="E502" t="s">
        <v>856</v>
      </c>
      <c r="G502" s="184" t="s">
        <v>5731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5617</v>
      </c>
      <c r="D503" s="1" t="s">
        <v>5730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5617</v>
      </c>
      <c r="D504" s="1">
        <v>30</v>
      </c>
      <c r="E504" t="s">
        <v>5729</v>
      </c>
      <c r="G504" s="184" t="s">
        <v>5914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5617</v>
      </c>
      <c r="D505" s="1">
        <v>31</v>
      </c>
      <c r="E505" t="s">
        <v>5728</v>
      </c>
      <c r="G505" s="184" t="s">
        <v>5915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5617</v>
      </c>
      <c r="D506" s="1">
        <v>32</v>
      </c>
      <c r="E506" t="s">
        <v>5727</v>
      </c>
      <c r="G506" s="184" t="s">
        <v>5916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5617</v>
      </c>
      <c r="D507" s="1">
        <v>33</v>
      </c>
      <c r="E507" t="s">
        <v>5726</v>
      </c>
      <c r="G507" s="184" t="s">
        <v>5917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5617</v>
      </c>
      <c r="D508" s="1">
        <v>34</v>
      </c>
      <c r="E508" t="s">
        <v>5725</v>
      </c>
      <c r="G508" t="s">
        <v>5607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5617</v>
      </c>
      <c r="D509" s="1">
        <v>60</v>
      </c>
      <c r="E509" t="s">
        <v>5724</v>
      </c>
      <c r="G509" s="265" t="str">
        <f t="shared" ref="G509:G524" si="65">"#"&amp;MID(E509,10,4)</f>
        <v>#1</v>
      </c>
      <c r="H509" t="s">
        <v>5702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5617</v>
      </c>
      <c r="D510" s="1">
        <v>61</v>
      </c>
      <c r="E510" t="s">
        <v>5723</v>
      </c>
      <c r="G510" s="265" t="str">
        <f t="shared" si="65"/>
        <v>#2</v>
      </c>
      <c r="H510" t="s">
        <v>5702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5617</v>
      </c>
      <c r="D511" s="1">
        <v>62</v>
      </c>
      <c r="E511" t="s">
        <v>5722</v>
      </c>
      <c r="G511" s="265" t="str">
        <f t="shared" si="65"/>
        <v>#3</v>
      </c>
      <c r="H511" t="s">
        <v>5702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5617</v>
      </c>
      <c r="D512" s="1">
        <v>63</v>
      </c>
      <c r="E512" t="s">
        <v>5721</v>
      </c>
      <c r="G512" s="265" t="str">
        <f t="shared" si="65"/>
        <v>#4</v>
      </c>
      <c r="H512" t="s">
        <v>5702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5617</v>
      </c>
      <c r="D513" s="1">
        <v>64</v>
      </c>
      <c r="E513" t="s">
        <v>5720</v>
      </c>
      <c r="G513" s="265" t="str">
        <f t="shared" si="65"/>
        <v>#5</v>
      </c>
      <c r="H513" t="s">
        <v>5702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5617</v>
      </c>
      <c r="D514" s="1">
        <v>65</v>
      </c>
      <c r="E514" t="s">
        <v>5719</v>
      </c>
      <c r="G514" s="265" t="str">
        <f t="shared" si="65"/>
        <v>#6</v>
      </c>
      <c r="H514" t="s">
        <v>5702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5617</v>
      </c>
      <c r="D515" s="1">
        <v>66</v>
      </c>
      <c r="E515" t="s">
        <v>5718</v>
      </c>
      <c r="G515" s="265" t="str">
        <f t="shared" si="65"/>
        <v>#7</v>
      </c>
      <c r="H515" t="s">
        <v>5702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5617</v>
      </c>
      <c r="D516" s="1">
        <v>67</v>
      </c>
      <c r="E516" t="s">
        <v>5717</v>
      </c>
      <c r="G516" s="265" t="str">
        <f t="shared" si="65"/>
        <v>#8</v>
      </c>
      <c r="H516" t="s">
        <v>5702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5617</v>
      </c>
      <c r="D517" s="1">
        <v>68</v>
      </c>
      <c r="E517" t="s">
        <v>5716</v>
      </c>
      <c r="G517" s="265" t="str">
        <f t="shared" si="65"/>
        <v>#9</v>
      </c>
      <c r="H517" t="s">
        <v>5702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5617</v>
      </c>
      <c r="D518" s="1">
        <v>69</v>
      </c>
      <c r="E518" t="s">
        <v>5715</v>
      </c>
      <c r="G518" s="265" t="str">
        <f t="shared" si="65"/>
        <v>#10</v>
      </c>
      <c r="H518" t="s">
        <v>5702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5617</v>
      </c>
      <c r="D519" s="1" t="s">
        <v>5714</v>
      </c>
      <c r="E519" t="s">
        <v>5713</v>
      </c>
      <c r="G519" s="265" t="str">
        <f t="shared" si="65"/>
        <v>#11</v>
      </c>
      <c r="H519" t="s">
        <v>5702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5617</v>
      </c>
      <c r="D520" s="1" t="s">
        <v>5712</v>
      </c>
      <c r="E520" t="s">
        <v>5711</v>
      </c>
      <c r="G520" s="265" t="str">
        <f t="shared" si="65"/>
        <v>#12</v>
      </c>
      <c r="H520" t="s">
        <v>5702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5617</v>
      </c>
      <c r="D521" s="1" t="s">
        <v>5710</v>
      </c>
      <c r="E521" t="s">
        <v>5709</v>
      </c>
      <c r="G521" s="265" t="str">
        <f t="shared" si="65"/>
        <v>#13</v>
      </c>
      <c r="H521" t="s">
        <v>5702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5617</v>
      </c>
      <c r="D522" s="1" t="s">
        <v>5708</v>
      </c>
      <c r="E522" t="s">
        <v>5707</v>
      </c>
      <c r="G522" s="265" t="str">
        <f t="shared" si="65"/>
        <v>#14</v>
      </c>
      <c r="H522" t="s">
        <v>5702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5617</v>
      </c>
      <c r="D523" s="1" t="s">
        <v>5706</v>
      </c>
      <c r="E523" t="s">
        <v>5705</v>
      </c>
      <c r="G523" s="265" t="str">
        <f t="shared" si="65"/>
        <v>#15</v>
      </c>
      <c r="H523" t="s">
        <v>5702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5617</v>
      </c>
      <c r="D524" s="1" t="s">
        <v>5704</v>
      </c>
      <c r="E524" t="s">
        <v>5703</v>
      </c>
      <c r="G524" s="265" t="str">
        <f t="shared" si="65"/>
        <v>#16</v>
      </c>
      <c r="H524" t="s">
        <v>5702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5617</v>
      </c>
      <c r="D525" s="1" t="s">
        <v>5701</v>
      </c>
      <c r="E525" t="s">
        <v>4661</v>
      </c>
      <c r="G525" s="184" t="s">
        <v>5700</v>
      </c>
      <c r="H525" t="s">
        <v>5699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5617</v>
      </c>
      <c r="D526" s="1">
        <v>82</v>
      </c>
      <c r="E526" t="s">
        <v>4627</v>
      </c>
      <c r="G526" s="265" t="str">
        <f t="shared" ref="G526:G557" si="68">CHAR(HEX2DEC("60"))&amp;MID(E526,9,1)</f>
        <v>`a</v>
      </c>
      <c r="H526" t="s">
        <v>5615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5617</v>
      </c>
      <c r="D527" s="1">
        <v>83</v>
      </c>
      <c r="E527" t="s">
        <v>4628</v>
      </c>
      <c r="G527" s="265" t="str">
        <f t="shared" si="68"/>
        <v>`b</v>
      </c>
      <c r="H527" t="s">
        <v>5615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5617</v>
      </c>
      <c r="D528" s="1">
        <v>84</v>
      </c>
      <c r="E528" t="s">
        <v>4629</v>
      </c>
      <c r="G528" s="265" t="str">
        <f t="shared" si="68"/>
        <v>`c</v>
      </c>
      <c r="H528" t="s">
        <v>5615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5617</v>
      </c>
      <c r="D529" s="1">
        <v>85</v>
      </c>
      <c r="E529" t="s">
        <v>4630</v>
      </c>
      <c r="G529" s="265" t="str">
        <f t="shared" si="68"/>
        <v>`d</v>
      </c>
      <c r="H529" t="s">
        <v>5615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5617</v>
      </c>
      <c r="D530" s="1">
        <v>86</v>
      </c>
      <c r="E530" t="s">
        <v>4631</v>
      </c>
      <c r="G530" s="265" t="str">
        <f t="shared" si="68"/>
        <v>`e</v>
      </c>
      <c r="H530" t="s">
        <v>5615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5617</v>
      </c>
      <c r="D531" s="1">
        <v>87</v>
      </c>
      <c r="E531" t="s">
        <v>4632</v>
      </c>
      <c r="G531" s="265" t="str">
        <f t="shared" si="68"/>
        <v>`f</v>
      </c>
      <c r="H531" t="s">
        <v>5615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5617</v>
      </c>
      <c r="D532" s="1">
        <v>88</v>
      </c>
      <c r="E532" t="s">
        <v>4633</v>
      </c>
      <c r="G532" s="265" t="str">
        <f t="shared" si="68"/>
        <v>`g</v>
      </c>
      <c r="H532" t="s">
        <v>5615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5617</v>
      </c>
      <c r="D533" s="1">
        <v>89</v>
      </c>
      <c r="E533" t="s">
        <v>4634</v>
      </c>
      <c r="G533" s="265" t="str">
        <f t="shared" si="68"/>
        <v>`h</v>
      </c>
      <c r="H533" t="s">
        <v>5615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5617</v>
      </c>
      <c r="D534" s="1" t="s">
        <v>5698</v>
      </c>
      <c r="E534" t="s">
        <v>4635</v>
      </c>
      <c r="G534" s="265" t="str">
        <f t="shared" si="68"/>
        <v>`i</v>
      </c>
      <c r="H534" t="s">
        <v>5615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5617</v>
      </c>
      <c r="D535" s="1" t="s">
        <v>5697</v>
      </c>
      <c r="E535" t="s">
        <v>4636</v>
      </c>
      <c r="G535" s="265" t="str">
        <f t="shared" si="68"/>
        <v>`j</v>
      </c>
      <c r="H535" t="s">
        <v>5615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5617</v>
      </c>
      <c r="D536" s="1" t="s">
        <v>5696</v>
      </c>
      <c r="E536" t="s">
        <v>4637</v>
      </c>
      <c r="G536" s="265" t="str">
        <f t="shared" si="68"/>
        <v>`k</v>
      </c>
      <c r="H536" t="s">
        <v>5615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5617</v>
      </c>
      <c r="D537" s="1" t="s">
        <v>5695</v>
      </c>
      <c r="E537" t="s">
        <v>4638</v>
      </c>
      <c r="G537" s="265" t="str">
        <f t="shared" si="68"/>
        <v>`l</v>
      </c>
      <c r="H537" t="s">
        <v>5615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5617</v>
      </c>
      <c r="D538" s="1" t="s">
        <v>5694</v>
      </c>
      <c r="E538" t="s">
        <v>4639</v>
      </c>
      <c r="G538" s="265" t="str">
        <f t="shared" si="68"/>
        <v>`m</v>
      </c>
      <c r="H538" t="s">
        <v>5615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5617</v>
      </c>
      <c r="D539" s="1" t="s">
        <v>5693</v>
      </c>
      <c r="E539" t="s">
        <v>4640</v>
      </c>
      <c r="G539" s="265" t="str">
        <f t="shared" si="68"/>
        <v>`n</v>
      </c>
      <c r="H539" t="s">
        <v>5615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5617</v>
      </c>
      <c r="D540" s="1">
        <v>90</v>
      </c>
      <c r="E540" t="s">
        <v>4641</v>
      </c>
      <c r="G540" s="265" t="str">
        <f t="shared" si="68"/>
        <v>`o</v>
      </c>
      <c r="H540" t="s">
        <v>5615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5617</v>
      </c>
      <c r="D541" s="1">
        <v>91</v>
      </c>
      <c r="E541" t="s">
        <v>4642</v>
      </c>
      <c r="G541" s="265" t="str">
        <f t="shared" si="68"/>
        <v>`p</v>
      </c>
      <c r="H541" t="s">
        <v>5615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5617</v>
      </c>
      <c r="D542" s="1">
        <v>92</v>
      </c>
      <c r="E542" t="s">
        <v>4643</v>
      </c>
      <c r="G542" s="265" t="str">
        <f t="shared" si="68"/>
        <v>`q</v>
      </c>
      <c r="H542" t="s">
        <v>5615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5617</v>
      </c>
      <c r="D543" s="1">
        <v>93</v>
      </c>
      <c r="E543" t="s">
        <v>4644</v>
      </c>
      <c r="G543" s="265" t="str">
        <f t="shared" si="68"/>
        <v>`r</v>
      </c>
      <c r="H543" t="s">
        <v>5615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5617</v>
      </c>
      <c r="D544" s="1">
        <v>94</v>
      </c>
      <c r="E544" t="s">
        <v>4645</v>
      </c>
      <c r="G544" s="265" t="str">
        <f t="shared" si="68"/>
        <v>`s</v>
      </c>
      <c r="H544" t="s">
        <v>5615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5617</v>
      </c>
      <c r="D545" s="1">
        <v>95</v>
      </c>
      <c r="E545" t="s">
        <v>4646</v>
      </c>
      <c r="G545" s="265" t="str">
        <f t="shared" si="68"/>
        <v>`t</v>
      </c>
      <c r="H545" t="s">
        <v>5615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5617</v>
      </c>
      <c r="D546" s="1">
        <v>96</v>
      </c>
      <c r="E546" t="s">
        <v>4647</v>
      </c>
      <c r="G546" s="265" t="str">
        <f t="shared" si="68"/>
        <v>`u</v>
      </c>
      <c r="H546" t="s">
        <v>5615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5617</v>
      </c>
      <c r="D547" s="1">
        <v>97</v>
      </c>
      <c r="E547" t="s">
        <v>4648</v>
      </c>
      <c r="G547" s="265" t="str">
        <f t="shared" si="68"/>
        <v>`v</v>
      </c>
      <c r="H547" t="s">
        <v>5615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5617</v>
      </c>
      <c r="D548" s="1">
        <v>98</v>
      </c>
      <c r="E548" t="s">
        <v>4649</v>
      </c>
      <c r="G548" s="265" t="str">
        <f t="shared" si="68"/>
        <v>`w</v>
      </c>
      <c r="H548" t="s">
        <v>5615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5617</v>
      </c>
      <c r="D549" s="1">
        <v>99</v>
      </c>
      <c r="E549" t="s">
        <v>4650</v>
      </c>
      <c r="G549" s="265" t="str">
        <f t="shared" si="68"/>
        <v>`x</v>
      </c>
      <c r="H549" t="s">
        <v>5615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5617</v>
      </c>
      <c r="D550" s="1" t="s">
        <v>5692</v>
      </c>
      <c r="E550" t="s">
        <v>4651</v>
      </c>
      <c r="G550" s="265" t="str">
        <f t="shared" si="68"/>
        <v>`y</v>
      </c>
      <c r="H550" t="s">
        <v>5615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5617</v>
      </c>
      <c r="D551" s="1" t="s">
        <v>5691</v>
      </c>
      <c r="E551" t="s">
        <v>4652</v>
      </c>
      <c r="G551" s="265" t="str">
        <f t="shared" si="68"/>
        <v>`z</v>
      </c>
      <c r="H551" t="s">
        <v>5615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5617</v>
      </c>
      <c r="D552" s="1" t="s">
        <v>5690</v>
      </c>
      <c r="E552" t="s">
        <v>4698</v>
      </c>
      <c r="G552" s="265" t="str">
        <f t="shared" si="68"/>
        <v>`a</v>
      </c>
      <c r="H552" t="s">
        <v>5615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5617</v>
      </c>
      <c r="D553" s="1" t="s">
        <v>5689</v>
      </c>
      <c r="E553" t="s">
        <v>4699</v>
      </c>
      <c r="G553" s="265" t="str">
        <f t="shared" si="68"/>
        <v>`b</v>
      </c>
      <c r="H553" t="s">
        <v>5615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5617</v>
      </c>
      <c r="D554" s="1" t="s">
        <v>5688</v>
      </c>
      <c r="E554" t="s">
        <v>4700</v>
      </c>
      <c r="G554" s="265" t="str">
        <f t="shared" si="68"/>
        <v>`c</v>
      </c>
      <c r="H554" t="s">
        <v>5615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5617</v>
      </c>
      <c r="D555" s="1" t="s">
        <v>5687</v>
      </c>
      <c r="E555" t="s">
        <v>4701</v>
      </c>
      <c r="G555" s="265" t="str">
        <f t="shared" si="68"/>
        <v>`d</v>
      </c>
      <c r="H555" t="s">
        <v>5615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5617</v>
      </c>
      <c r="D556" s="1" t="s">
        <v>5686</v>
      </c>
      <c r="E556" t="s">
        <v>4702</v>
      </c>
      <c r="G556" s="265" t="str">
        <f t="shared" si="68"/>
        <v>`e</v>
      </c>
      <c r="H556" t="s">
        <v>5615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5617</v>
      </c>
      <c r="D557" s="1" t="s">
        <v>5613</v>
      </c>
      <c r="E557" t="s">
        <v>4703</v>
      </c>
      <c r="G557" s="265" t="str">
        <f t="shared" si="68"/>
        <v>`f</v>
      </c>
      <c r="H557" t="s">
        <v>5615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5617</v>
      </c>
      <c r="D558" s="1" t="s">
        <v>5685</v>
      </c>
      <c r="E558" t="s">
        <v>4704</v>
      </c>
      <c r="G558" s="265" t="str">
        <f t="shared" ref="G558:G589" si="71">CHAR(HEX2DEC("60"))&amp;MID(E558,9,1)</f>
        <v>`g</v>
      </c>
      <c r="H558" t="s">
        <v>5615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5617</v>
      </c>
      <c r="D559" s="1" t="s">
        <v>5684</v>
      </c>
      <c r="E559" t="s">
        <v>4705</v>
      </c>
      <c r="G559" s="265" t="str">
        <f t="shared" si="71"/>
        <v>`h</v>
      </c>
      <c r="H559" t="s">
        <v>5615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5617</v>
      </c>
      <c r="D560" s="1" t="s">
        <v>5617</v>
      </c>
      <c r="E560" t="s">
        <v>4706</v>
      </c>
      <c r="G560" s="265" t="str">
        <f t="shared" si="71"/>
        <v>`i</v>
      </c>
      <c r="H560" t="s">
        <v>5615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5617</v>
      </c>
      <c r="D561" s="1" t="s">
        <v>5683</v>
      </c>
      <c r="E561" t="s">
        <v>4707</v>
      </c>
      <c r="G561" s="265" t="str">
        <f t="shared" si="71"/>
        <v>`j</v>
      </c>
      <c r="H561" t="s">
        <v>5615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5617</v>
      </c>
      <c r="D562" s="1" t="s">
        <v>5610</v>
      </c>
      <c r="E562" t="s">
        <v>4708</v>
      </c>
      <c r="G562" s="265" t="str">
        <f t="shared" si="71"/>
        <v>`k</v>
      </c>
      <c r="H562" t="s">
        <v>5615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5617</v>
      </c>
      <c r="D563" s="1" t="s">
        <v>5614</v>
      </c>
      <c r="E563" t="s">
        <v>4709</v>
      </c>
      <c r="G563" s="265" t="str">
        <f t="shared" si="71"/>
        <v>`l</v>
      </c>
      <c r="H563" t="s">
        <v>5615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5617</v>
      </c>
      <c r="D564" s="1" t="s">
        <v>5682</v>
      </c>
      <c r="E564" t="s">
        <v>4710</v>
      </c>
      <c r="G564" s="265" t="str">
        <f t="shared" si="71"/>
        <v>`m</v>
      </c>
      <c r="H564" t="s">
        <v>5615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5617</v>
      </c>
      <c r="D565" s="1" t="s">
        <v>5681</v>
      </c>
      <c r="E565" t="s">
        <v>4711</v>
      </c>
      <c r="G565" s="265" t="str">
        <f t="shared" si="71"/>
        <v>`n</v>
      </c>
      <c r="H565" t="s">
        <v>5615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5617</v>
      </c>
      <c r="D566" s="1" t="s">
        <v>5680</v>
      </c>
      <c r="E566" t="s">
        <v>4712</v>
      </c>
      <c r="G566" s="265" t="str">
        <f t="shared" si="71"/>
        <v>`o</v>
      </c>
      <c r="H566" t="s">
        <v>5615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5617</v>
      </c>
      <c r="D567" s="1" t="s">
        <v>5679</v>
      </c>
      <c r="E567" t="s">
        <v>4713</v>
      </c>
      <c r="G567" s="265" t="str">
        <f t="shared" si="71"/>
        <v>`p</v>
      </c>
      <c r="H567" t="s">
        <v>5615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5617</v>
      </c>
      <c r="D568" s="1" t="s">
        <v>5678</v>
      </c>
      <c r="E568" t="s">
        <v>4714</v>
      </c>
      <c r="G568" s="265" t="str">
        <f t="shared" si="71"/>
        <v>`q</v>
      </c>
      <c r="H568" t="s">
        <v>5615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5617</v>
      </c>
      <c r="D569" s="1" t="s">
        <v>5677</v>
      </c>
      <c r="E569" t="s">
        <v>4715</v>
      </c>
      <c r="G569" s="265" t="str">
        <f t="shared" si="71"/>
        <v>`r</v>
      </c>
      <c r="H569" t="s">
        <v>5615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5617</v>
      </c>
      <c r="D570" s="1" t="s">
        <v>5676</v>
      </c>
      <c r="E570" t="s">
        <v>4716</v>
      </c>
      <c r="G570" s="265" t="str">
        <f t="shared" si="71"/>
        <v>`s</v>
      </c>
      <c r="H570" t="s">
        <v>5615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5617</v>
      </c>
      <c r="D571" s="1" t="s">
        <v>5675</v>
      </c>
      <c r="E571" t="s">
        <v>4717</v>
      </c>
      <c r="G571" s="265" t="str">
        <f t="shared" si="71"/>
        <v>`t</v>
      </c>
      <c r="H571" t="s">
        <v>5615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5617</v>
      </c>
      <c r="D572" s="1" t="s">
        <v>5674</v>
      </c>
      <c r="E572" t="s">
        <v>4718</v>
      </c>
      <c r="G572" s="265" t="str">
        <f t="shared" si="71"/>
        <v>`u</v>
      </c>
      <c r="H572" t="s">
        <v>5615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5617</v>
      </c>
      <c r="D573" s="1" t="s">
        <v>5673</v>
      </c>
      <c r="E573" t="s">
        <v>4719</v>
      </c>
      <c r="G573" s="265" t="str">
        <f t="shared" si="71"/>
        <v>`v</v>
      </c>
      <c r="H573" t="s">
        <v>5615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5617</v>
      </c>
      <c r="D574" s="1" t="s">
        <v>5672</v>
      </c>
      <c r="E574" t="s">
        <v>4720</v>
      </c>
      <c r="G574" s="265" t="str">
        <f t="shared" si="71"/>
        <v>`w</v>
      </c>
      <c r="H574" t="s">
        <v>5615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5617</v>
      </c>
      <c r="D575" s="1" t="s">
        <v>5671</v>
      </c>
      <c r="E575" t="s">
        <v>4721</v>
      </c>
      <c r="G575" s="265" t="str">
        <f t="shared" si="71"/>
        <v>`x</v>
      </c>
      <c r="H575" t="s">
        <v>5615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5617</v>
      </c>
      <c r="D576" s="1" t="s">
        <v>5670</v>
      </c>
      <c r="E576" t="s">
        <v>4722</v>
      </c>
      <c r="G576" s="265" t="str">
        <f t="shared" si="71"/>
        <v>`y</v>
      </c>
      <c r="H576" t="s">
        <v>5615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5617</v>
      </c>
      <c r="D577" s="1" t="s">
        <v>5669</v>
      </c>
      <c r="E577" t="s">
        <v>4723</v>
      </c>
      <c r="G577" s="265" t="str">
        <f t="shared" si="71"/>
        <v>`z</v>
      </c>
      <c r="H577" t="s">
        <v>5615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5617</v>
      </c>
      <c r="D578" s="1" t="s">
        <v>5668</v>
      </c>
      <c r="E578" t="s">
        <v>4601</v>
      </c>
      <c r="G578" s="265" t="str">
        <f t="shared" si="71"/>
        <v>`A</v>
      </c>
      <c r="H578" t="s">
        <v>5615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5617</v>
      </c>
      <c r="D579" s="1" t="s">
        <v>5667</v>
      </c>
      <c r="E579" t="s">
        <v>4602</v>
      </c>
      <c r="G579" s="265" t="str">
        <f t="shared" si="71"/>
        <v>`B</v>
      </c>
      <c r="H579" t="s">
        <v>5615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5617</v>
      </c>
      <c r="D580" s="1" t="s">
        <v>5666</v>
      </c>
      <c r="E580" t="s">
        <v>4603</v>
      </c>
      <c r="G580" s="265" t="str">
        <f t="shared" si="71"/>
        <v>`C</v>
      </c>
      <c r="H580" t="s">
        <v>5615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5617</v>
      </c>
      <c r="D581" s="1" t="s">
        <v>5665</v>
      </c>
      <c r="E581" t="s">
        <v>4604</v>
      </c>
      <c r="G581" s="265" t="str">
        <f t="shared" si="71"/>
        <v>`D</v>
      </c>
      <c r="H581" t="s">
        <v>5615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5617</v>
      </c>
      <c r="D582" s="1" t="s">
        <v>5664</v>
      </c>
      <c r="E582" t="s">
        <v>4605</v>
      </c>
      <c r="G582" s="265" t="str">
        <f t="shared" si="71"/>
        <v>`E</v>
      </c>
      <c r="H582" t="s">
        <v>5615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5617</v>
      </c>
      <c r="D583" s="1" t="s">
        <v>5663</v>
      </c>
      <c r="E583" t="s">
        <v>4606</v>
      </c>
      <c r="G583" s="265" t="str">
        <f t="shared" si="71"/>
        <v>`F</v>
      </c>
      <c r="H583" t="s">
        <v>5615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5617</v>
      </c>
      <c r="D584" s="1" t="s">
        <v>5662</v>
      </c>
      <c r="E584" t="s">
        <v>4607</v>
      </c>
      <c r="G584" s="265" t="str">
        <f t="shared" si="71"/>
        <v>`G</v>
      </c>
      <c r="H584" t="s">
        <v>5615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5617</v>
      </c>
      <c r="D585" s="1" t="s">
        <v>5661</v>
      </c>
      <c r="E585" t="s">
        <v>4608</v>
      </c>
      <c r="G585" s="265" t="str">
        <f t="shared" si="71"/>
        <v>`H</v>
      </c>
      <c r="H585" t="s">
        <v>5615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5617</v>
      </c>
      <c r="D586" s="1" t="s">
        <v>5660</v>
      </c>
      <c r="E586" t="s">
        <v>4609</v>
      </c>
      <c r="G586" s="265" t="str">
        <f t="shared" si="71"/>
        <v>`I</v>
      </c>
      <c r="H586" t="s">
        <v>5615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5617</v>
      </c>
      <c r="D587" s="1" t="s">
        <v>5659</v>
      </c>
      <c r="E587" t="s">
        <v>4610</v>
      </c>
      <c r="G587" s="265" t="str">
        <f t="shared" si="71"/>
        <v>`J</v>
      </c>
      <c r="H587" t="s">
        <v>5615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5617</v>
      </c>
      <c r="D588" s="1" t="s">
        <v>5658</v>
      </c>
      <c r="E588" t="s">
        <v>4611</v>
      </c>
      <c r="G588" s="265" t="str">
        <f t="shared" si="71"/>
        <v>`K</v>
      </c>
      <c r="H588" t="s">
        <v>5615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5617</v>
      </c>
      <c r="D589" s="1" t="s">
        <v>5657</v>
      </c>
      <c r="E589" t="s">
        <v>4612</v>
      </c>
      <c r="G589" s="265" t="str">
        <f t="shared" si="71"/>
        <v>`L</v>
      </c>
      <c r="H589" t="s">
        <v>5615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5617</v>
      </c>
      <c r="D590" s="1" t="s">
        <v>5656</v>
      </c>
      <c r="E590" t="s">
        <v>4613</v>
      </c>
      <c r="G590" s="265" t="str">
        <f t="shared" ref="G590:G621" si="73">CHAR(HEX2DEC("60"))&amp;MID(E590,9,1)</f>
        <v>`M</v>
      </c>
      <c r="H590" t="s">
        <v>5615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5617</v>
      </c>
      <c r="D591" s="1" t="s">
        <v>5655</v>
      </c>
      <c r="E591" t="s">
        <v>4614</v>
      </c>
      <c r="G591" s="265" t="str">
        <f t="shared" si="73"/>
        <v>`N</v>
      </c>
      <c r="H591" t="s">
        <v>5615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5617</v>
      </c>
      <c r="D592" s="1" t="s">
        <v>5654</v>
      </c>
      <c r="E592" t="s">
        <v>4615</v>
      </c>
      <c r="G592" s="265" t="str">
        <f t="shared" si="73"/>
        <v>`O</v>
      </c>
      <c r="H592" t="s">
        <v>5615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5617</v>
      </c>
      <c r="D593" s="1" t="s">
        <v>5653</v>
      </c>
      <c r="E593" t="s">
        <v>4616</v>
      </c>
      <c r="G593" s="265" t="str">
        <f t="shared" si="73"/>
        <v>`P</v>
      </c>
      <c r="H593" t="s">
        <v>5615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5617</v>
      </c>
      <c r="D594" s="1" t="s">
        <v>5652</v>
      </c>
      <c r="E594" t="s">
        <v>4617</v>
      </c>
      <c r="G594" s="265" t="str">
        <f t="shared" si="73"/>
        <v>`Q</v>
      </c>
      <c r="H594" t="s">
        <v>5615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5617</v>
      </c>
      <c r="D595" s="1" t="s">
        <v>5651</v>
      </c>
      <c r="E595" t="s">
        <v>4618</v>
      </c>
      <c r="G595" s="265" t="str">
        <f t="shared" si="73"/>
        <v>`R</v>
      </c>
      <c r="H595" t="s">
        <v>5615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5617</v>
      </c>
      <c r="D596" s="1" t="s">
        <v>5650</v>
      </c>
      <c r="E596" t="s">
        <v>4619</v>
      </c>
      <c r="G596" s="265" t="str">
        <f t="shared" si="73"/>
        <v>`S</v>
      </c>
      <c r="H596" t="s">
        <v>5615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5617</v>
      </c>
      <c r="D597" s="1" t="s">
        <v>5649</v>
      </c>
      <c r="E597" t="s">
        <v>4620</v>
      </c>
      <c r="G597" s="265" t="str">
        <f t="shared" si="73"/>
        <v>`T</v>
      </c>
      <c r="H597" t="s">
        <v>5615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5617</v>
      </c>
      <c r="D598" s="1" t="s">
        <v>5648</v>
      </c>
      <c r="E598" t="s">
        <v>4621</v>
      </c>
      <c r="G598" s="265" t="str">
        <f t="shared" si="73"/>
        <v>`U</v>
      </c>
      <c r="H598" t="s">
        <v>5615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5617</v>
      </c>
      <c r="D599" s="1" t="s">
        <v>5647</v>
      </c>
      <c r="E599" t="s">
        <v>4622</v>
      </c>
      <c r="G599" s="265" t="str">
        <f t="shared" si="73"/>
        <v>`V</v>
      </c>
      <c r="H599" t="s">
        <v>5615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5617</v>
      </c>
      <c r="D600" s="1" t="s">
        <v>5646</v>
      </c>
      <c r="E600" t="s">
        <v>4623</v>
      </c>
      <c r="G600" s="265" t="str">
        <f t="shared" si="73"/>
        <v>`W</v>
      </c>
      <c r="H600" t="s">
        <v>5615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5617</v>
      </c>
      <c r="D601" s="1" t="s">
        <v>5645</v>
      </c>
      <c r="E601" t="s">
        <v>4624</v>
      </c>
      <c r="G601" s="265" t="str">
        <f t="shared" si="73"/>
        <v>`X</v>
      </c>
      <c r="H601" t="s">
        <v>5615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5617</v>
      </c>
      <c r="D602" s="1" t="s">
        <v>5644</v>
      </c>
      <c r="E602" t="s">
        <v>4625</v>
      </c>
      <c r="G602" s="265" t="str">
        <f t="shared" si="73"/>
        <v>`Y</v>
      </c>
      <c r="H602" t="s">
        <v>5615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5617</v>
      </c>
      <c r="D603" s="1" t="s">
        <v>5643</v>
      </c>
      <c r="E603" t="s">
        <v>4626</v>
      </c>
      <c r="G603" s="265" t="str">
        <f t="shared" si="73"/>
        <v>`Z</v>
      </c>
      <c r="H603" t="s">
        <v>5615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5617</v>
      </c>
      <c r="D604" s="1" t="s">
        <v>5642</v>
      </c>
      <c r="E604" t="s">
        <v>4672</v>
      </c>
      <c r="G604" s="265" t="str">
        <f t="shared" si="73"/>
        <v>`A</v>
      </c>
      <c r="H604" t="s">
        <v>5615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5617</v>
      </c>
      <c r="D605" s="1" t="s">
        <v>5641</v>
      </c>
      <c r="E605" t="s">
        <v>4673</v>
      </c>
      <c r="G605" s="265" t="str">
        <f t="shared" si="73"/>
        <v>`B</v>
      </c>
      <c r="H605" t="s">
        <v>5615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5617</v>
      </c>
      <c r="D606" s="1" t="s">
        <v>5640</v>
      </c>
      <c r="E606" t="s">
        <v>4674</v>
      </c>
      <c r="G606" s="265" t="str">
        <f t="shared" si="73"/>
        <v>`C</v>
      </c>
      <c r="H606" t="s">
        <v>5615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5617</v>
      </c>
      <c r="D607" s="1" t="s">
        <v>5639</v>
      </c>
      <c r="E607" t="s">
        <v>4675</v>
      </c>
      <c r="G607" s="265" t="str">
        <f t="shared" si="73"/>
        <v>`D</v>
      </c>
      <c r="H607" t="s">
        <v>5615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5617</v>
      </c>
      <c r="D608" s="1" t="s">
        <v>5638</v>
      </c>
      <c r="E608" t="s">
        <v>4676</v>
      </c>
      <c r="G608" s="265" t="str">
        <f t="shared" si="73"/>
        <v>`E</v>
      </c>
      <c r="H608" t="s">
        <v>5615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5617</v>
      </c>
      <c r="D609" s="1" t="s">
        <v>5637</v>
      </c>
      <c r="E609" t="s">
        <v>4677</v>
      </c>
      <c r="G609" s="265" t="str">
        <f t="shared" si="73"/>
        <v>`F</v>
      </c>
      <c r="H609" t="s">
        <v>5615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5617</v>
      </c>
      <c r="D610" s="1" t="s">
        <v>5636</v>
      </c>
      <c r="E610" t="s">
        <v>4678</v>
      </c>
      <c r="G610" s="265" t="str">
        <f t="shared" si="73"/>
        <v>`G</v>
      </c>
      <c r="H610" t="s">
        <v>5615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5617</v>
      </c>
      <c r="D611" s="1" t="s">
        <v>5635</v>
      </c>
      <c r="E611" t="s">
        <v>4679</v>
      </c>
      <c r="G611" s="265" t="str">
        <f t="shared" si="73"/>
        <v>`H</v>
      </c>
      <c r="H611" t="s">
        <v>5615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5617</v>
      </c>
      <c r="D612" s="1" t="s">
        <v>5634</v>
      </c>
      <c r="E612" t="s">
        <v>4680</v>
      </c>
      <c r="G612" s="265" t="str">
        <f t="shared" si="73"/>
        <v>`I</v>
      </c>
      <c r="H612" t="s">
        <v>5615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5617</v>
      </c>
      <c r="D613" s="1" t="s">
        <v>5633</v>
      </c>
      <c r="E613" t="s">
        <v>4681</v>
      </c>
      <c r="G613" s="265" t="str">
        <f t="shared" si="73"/>
        <v>`J</v>
      </c>
      <c r="H613" t="s">
        <v>5615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5617</v>
      </c>
      <c r="D614" s="1" t="s">
        <v>5632</v>
      </c>
      <c r="E614" t="s">
        <v>4682</v>
      </c>
      <c r="G614" s="265" t="str">
        <f t="shared" si="73"/>
        <v>`K</v>
      </c>
      <c r="H614" t="s">
        <v>5615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5617</v>
      </c>
      <c r="D615" s="1" t="s">
        <v>5631</v>
      </c>
      <c r="E615" t="s">
        <v>4683</v>
      </c>
      <c r="G615" s="265" t="str">
        <f t="shared" si="73"/>
        <v>`L</v>
      </c>
      <c r="H615" t="s">
        <v>5615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5617</v>
      </c>
      <c r="D616" s="1" t="s">
        <v>5630</v>
      </c>
      <c r="E616" t="s">
        <v>4684</v>
      </c>
      <c r="G616" s="265" t="str">
        <f t="shared" si="73"/>
        <v>`M</v>
      </c>
      <c r="H616" t="s">
        <v>5615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5617</v>
      </c>
      <c r="D617" s="1" t="s">
        <v>5629</v>
      </c>
      <c r="E617" t="s">
        <v>4685</v>
      </c>
      <c r="G617" s="265" t="str">
        <f t="shared" si="73"/>
        <v>`N</v>
      </c>
      <c r="H617" t="s">
        <v>5615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5617</v>
      </c>
      <c r="D618" s="1" t="s">
        <v>5628</v>
      </c>
      <c r="E618" t="s">
        <v>4686</v>
      </c>
      <c r="G618" s="265" t="str">
        <f t="shared" si="73"/>
        <v>`O</v>
      </c>
      <c r="H618" t="s">
        <v>5615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5617</v>
      </c>
      <c r="D619" s="1" t="s">
        <v>5627</v>
      </c>
      <c r="E619" t="s">
        <v>4687</v>
      </c>
      <c r="G619" s="265" t="str">
        <f t="shared" si="73"/>
        <v>`P</v>
      </c>
      <c r="H619" t="s">
        <v>5615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5617</v>
      </c>
      <c r="D620" s="1" t="s">
        <v>5626</v>
      </c>
      <c r="E620" t="s">
        <v>4688</v>
      </c>
      <c r="G620" s="265" t="str">
        <f t="shared" si="73"/>
        <v>`Q</v>
      </c>
      <c r="H620" t="s">
        <v>5615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5617</v>
      </c>
      <c r="D621" s="1" t="s">
        <v>5625</v>
      </c>
      <c r="E621" t="s">
        <v>4689</v>
      </c>
      <c r="G621" s="265" t="str">
        <f t="shared" si="73"/>
        <v>`R</v>
      </c>
      <c r="H621" t="s">
        <v>5615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5617</v>
      </c>
      <c r="D622" s="1" t="s">
        <v>5624</v>
      </c>
      <c r="E622" t="s">
        <v>4690</v>
      </c>
      <c r="G622" s="265" t="str">
        <f t="shared" ref="G622:G629" si="76">CHAR(HEX2DEC("60"))&amp;MID(E622,9,1)</f>
        <v>`S</v>
      </c>
      <c r="H622" t="s">
        <v>5615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5617</v>
      </c>
      <c r="D623" s="1" t="s">
        <v>5623</v>
      </c>
      <c r="E623" t="s">
        <v>4691</v>
      </c>
      <c r="G623" s="265" t="str">
        <f t="shared" si="76"/>
        <v>`T</v>
      </c>
      <c r="H623" t="s">
        <v>5615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5617</v>
      </c>
      <c r="D624" s="1" t="s">
        <v>5622</v>
      </c>
      <c r="E624" t="s">
        <v>4692</v>
      </c>
      <c r="G624" s="265" t="str">
        <f t="shared" si="76"/>
        <v>`U</v>
      </c>
      <c r="H624" t="s">
        <v>5615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5617</v>
      </c>
      <c r="D625" s="1" t="s">
        <v>5621</v>
      </c>
      <c r="E625" t="s">
        <v>4693</v>
      </c>
      <c r="G625" s="265" t="str">
        <f t="shared" si="76"/>
        <v>`V</v>
      </c>
      <c r="H625" t="s">
        <v>5615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5617</v>
      </c>
      <c r="D626" s="1" t="s">
        <v>5620</v>
      </c>
      <c r="E626" t="s">
        <v>4694</v>
      </c>
      <c r="G626" s="265" t="str">
        <f t="shared" si="76"/>
        <v>`W</v>
      </c>
      <c r="H626" t="s">
        <v>5615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5617</v>
      </c>
      <c r="D627" s="1" t="s">
        <v>5619</v>
      </c>
      <c r="E627" t="s">
        <v>4695</v>
      </c>
      <c r="G627" s="265" t="str">
        <f t="shared" si="76"/>
        <v>`X</v>
      </c>
      <c r="H627" t="s">
        <v>5615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5617</v>
      </c>
      <c r="D628" s="1" t="s">
        <v>5618</v>
      </c>
      <c r="E628" t="s">
        <v>4696</v>
      </c>
      <c r="G628" s="265" t="str">
        <f t="shared" si="76"/>
        <v>`Y</v>
      </c>
      <c r="H628" t="s">
        <v>5615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5617</v>
      </c>
      <c r="D629" s="1" t="s">
        <v>5616</v>
      </c>
      <c r="E629" t="s">
        <v>4697</v>
      </c>
      <c r="G629" s="265" t="str">
        <f t="shared" si="76"/>
        <v>`Z</v>
      </c>
      <c r="H629" t="s">
        <v>5615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5614</v>
      </c>
      <c r="D630" s="1">
        <v>13</v>
      </c>
      <c r="E630" t="s">
        <v>4361</v>
      </c>
      <c r="G630" t="s">
        <v>5607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5613</v>
      </c>
      <c r="D631" s="1" t="s">
        <v>5612</v>
      </c>
      <c r="E631" s="264" t="s">
        <v>5611</v>
      </c>
      <c r="G631" s="263" t="s">
        <v>5919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5610</v>
      </c>
      <c r="D632" s="1" t="s">
        <v>5609</v>
      </c>
      <c r="E632" t="s">
        <v>5608</v>
      </c>
      <c r="G632" t="s">
        <v>5607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88" t="s">
        <v>5596</v>
      </c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EXPORT.C</vt:lpstr>
      <vt:lpstr>EXPORT.H</vt:lpstr>
      <vt:lpstr>CNST abbreviations</vt:lpstr>
      <vt:lpstr>EQN texts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2023-08-17T15:58:09Z</dcterms:modified>
</cp:coreProperties>
</file>