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4F0D4E9E-731A-2548-86F7-CB36E71BE961}" xr6:coauthVersionLast="47" xr6:coauthVersionMax="47" xr10:uidLastSave="{00000000-0000-0000-0000-000000000000}"/>
  <bookViews>
    <workbookView xWindow="0" yWindow="500" windowWidth="33600" windowHeight="1928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_xlnm._FilterDatabase" localSheetId="3" hidden="1">Sheet3!$B$2:$C$166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52" i="1" l="1"/>
  <c r="AK33" i="1"/>
  <c r="AJ39" i="1"/>
  <c r="AJ78" i="1"/>
  <c r="AJ85" i="1"/>
  <c r="AK68" i="1"/>
  <c r="AK63" i="1"/>
  <c r="W14" i="1" l="1"/>
  <c r="W13" i="1"/>
  <c r="W12" i="1"/>
  <c r="W11" i="1"/>
  <c r="W10" i="1"/>
  <c r="W9" i="1"/>
  <c r="W8" i="1"/>
  <c r="W7" i="1"/>
  <c r="W6" i="1"/>
  <c r="W5" i="1"/>
  <c r="W4" i="1"/>
  <c r="W3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5" i="1"/>
  <c r="X4" i="1"/>
  <c r="AK540" i="1" l="1"/>
  <c r="AJ539" i="1"/>
  <c r="AI539" i="1"/>
  <c r="AK538" i="1"/>
  <c r="AK537" i="1"/>
  <c r="AJ537" i="1"/>
  <c r="AK535" i="1"/>
  <c r="AK532" i="1"/>
  <c r="AJ532" i="1"/>
  <c r="AM531" i="1"/>
  <c r="AH531" i="1"/>
  <c r="AK530" i="1"/>
  <c r="AH528" i="1"/>
  <c r="AJ527" i="1"/>
  <c r="AI527" i="1"/>
  <c r="AL527" i="1" s="1"/>
  <c r="AK525" i="1"/>
  <c r="AJ525" i="1"/>
  <c r="AK523" i="1"/>
  <c r="AJ523" i="1"/>
  <c r="AM522" i="1"/>
  <c r="AO521" i="1"/>
  <c r="AK520" i="1"/>
  <c r="AJ520" i="1"/>
  <c r="AM519" i="1"/>
  <c r="AN519" i="1" s="1"/>
  <c r="AH519" i="1"/>
  <c r="AK518" i="1"/>
  <c r="AM517" i="1"/>
  <c r="AJ515" i="1"/>
  <c r="AK513" i="1"/>
  <c r="AJ513" i="1"/>
  <c r="AK511" i="1"/>
  <c r="AM510" i="1"/>
  <c r="AN510" i="1" s="1"/>
  <c r="AK508" i="1"/>
  <c r="AJ508" i="1"/>
  <c r="AI508" i="1"/>
  <c r="AH508" i="1"/>
  <c r="AH507" i="1"/>
  <c r="AK506" i="1"/>
  <c r="AK494" i="1"/>
  <c r="AJ494" i="1"/>
  <c r="AJ491" i="1"/>
  <c r="AI491" i="1"/>
  <c r="AL491" i="1" s="1"/>
  <c r="AK489" i="1"/>
  <c r="AJ489" i="1"/>
  <c r="AI489" i="1"/>
  <c r="AL489" i="1" s="1"/>
  <c r="AH489" i="1"/>
  <c r="AK487" i="1"/>
  <c r="AI486" i="1"/>
  <c r="AK484" i="1"/>
  <c r="AJ484" i="1"/>
  <c r="AI484" i="1"/>
  <c r="AL484" i="1" s="1"/>
  <c r="AK482" i="1"/>
  <c r="AJ482" i="1"/>
  <c r="AJ479" i="1"/>
  <c r="AI479" i="1"/>
  <c r="AL479" i="1" s="1"/>
  <c r="AH478" i="1"/>
  <c r="AK477" i="1"/>
  <c r="AJ477" i="1"/>
  <c r="AI477" i="1"/>
  <c r="AL477" i="1" s="1"/>
  <c r="AK475" i="1"/>
  <c r="AI474" i="1"/>
  <c r="AK472" i="1"/>
  <c r="AJ472" i="1"/>
  <c r="AI472" i="1"/>
  <c r="AL472" i="1" s="1"/>
  <c r="AK470" i="1"/>
  <c r="AJ470" i="1"/>
  <c r="AJ467" i="1"/>
  <c r="AI467" i="1"/>
  <c r="AI466" i="1"/>
  <c r="AK465" i="1"/>
  <c r="AJ465" i="1"/>
  <c r="AI465" i="1"/>
  <c r="AL465" i="1" s="1"/>
  <c r="AK463" i="1"/>
  <c r="AI462" i="1"/>
  <c r="AK460" i="1"/>
  <c r="AJ460" i="1"/>
  <c r="AI460" i="1"/>
  <c r="AJ450" i="1"/>
  <c r="AI450" i="1"/>
  <c r="AL450" i="1" s="1"/>
  <c r="AJ449" i="1"/>
  <c r="AK448" i="1"/>
  <c r="AJ448" i="1"/>
  <c r="AM447" i="1"/>
  <c r="AK446" i="1"/>
  <c r="AI446" i="1"/>
  <c r="AL446" i="1" s="1"/>
  <c r="AM445" i="1"/>
  <c r="AK444" i="1"/>
  <c r="AM444" i="1"/>
  <c r="AH444" i="1"/>
  <c r="AK443" i="1"/>
  <c r="AJ443" i="1"/>
  <c r="AK442" i="1"/>
  <c r="AI442" i="1"/>
  <c r="AL442" i="1" s="1"/>
  <c r="AH442" i="1"/>
  <c r="AK441" i="1"/>
  <c r="AJ441" i="1"/>
  <c r="AI441" i="1"/>
  <c r="AL441" i="1" s="1"/>
  <c r="AK440" i="1"/>
  <c r="AM440" i="1"/>
  <c r="AK439" i="1"/>
  <c r="AM439" i="1"/>
  <c r="AK438" i="1"/>
  <c r="AJ438" i="1"/>
  <c r="AM438" i="1"/>
  <c r="AJ437" i="1"/>
  <c r="AK436" i="1"/>
  <c r="AJ436" i="1"/>
  <c r="AH436" i="1"/>
  <c r="AJ435" i="1"/>
  <c r="AK434" i="1"/>
  <c r="AM433" i="1"/>
  <c r="AI432" i="1"/>
  <c r="AL432" i="1" s="1"/>
  <c r="AJ431" i="1"/>
  <c r="AK430" i="1"/>
  <c r="AM430" i="1"/>
  <c r="AP430" i="1" s="1"/>
  <c r="AK429" i="1"/>
  <c r="AJ429" i="1"/>
  <c r="AK428" i="1"/>
  <c r="AI428" i="1"/>
  <c r="AL428" i="1" s="1"/>
  <c r="AK427" i="1"/>
  <c r="AJ427" i="1"/>
  <c r="AI426" i="1"/>
  <c r="AL426" i="1" s="1"/>
  <c r="AJ425" i="1"/>
  <c r="AK424" i="1"/>
  <c r="AJ424" i="1"/>
  <c r="AM423" i="1"/>
  <c r="AP423" i="1" s="1"/>
  <c r="AK422" i="1"/>
  <c r="AI422" i="1"/>
  <c r="AM421" i="1"/>
  <c r="AP421" i="1" s="1"/>
  <c r="AK420" i="1"/>
  <c r="AM420" i="1"/>
  <c r="AP420" i="1" s="1"/>
  <c r="AH420" i="1"/>
  <c r="AK419" i="1"/>
  <c r="AJ419" i="1"/>
  <c r="AI418" i="1"/>
  <c r="AL418" i="1" s="1"/>
  <c r="AK417" i="1"/>
  <c r="AJ417" i="1"/>
  <c r="AK416" i="1"/>
  <c r="AI416" i="1"/>
  <c r="AK415" i="1"/>
  <c r="AJ415" i="1"/>
  <c r="AK414" i="1"/>
  <c r="AM414" i="1"/>
  <c r="AP414" i="1" s="1"/>
  <c r="AK405" i="1"/>
  <c r="AJ405" i="1"/>
  <c r="AI405" i="1"/>
  <c r="AL405" i="1" s="1"/>
  <c r="AK404" i="1"/>
  <c r="AK403" i="1"/>
  <c r="AI402" i="1"/>
  <c r="AL402" i="1" s="1"/>
  <c r="AH402" i="1"/>
  <c r="AK400" i="1"/>
  <c r="AJ400" i="1"/>
  <c r="AI400" i="1"/>
  <c r="AL400" i="1" s="1"/>
  <c r="AK398" i="1"/>
  <c r="AJ398" i="1"/>
  <c r="AJ395" i="1"/>
  <c r="AI395" i="1"/>
  <c r="AL395" i="1" s="1"/>
  <c r="AH395" i="1"/>
  <c r="AK393" i="1"/>
  <c r="AJ393" i="1"/>
  <c r="AI393" i="1"/>
  <c r="AL393" i="1" s="1"/>
  <c r="AH393" i="1"/>
  <c r="AK391" i="1"/>
  <c r="AI390" i="1"/>
  <c r="AK388" i="1"/>
  <c r="AJ388" i="1"/>
  <c r="AI388" i="1"/>
  <c r="AL388" i="1" s="1"/>
  <c r="AK386" i="1"/>
  <c r="AJ386" i="1"/>
  <c r="AJ383" i="1"/>
  <c r="AI383" i="1"/>
  <c r="AL383" i="1" s="1"/>
  <c r="AH382" i="1"/>
  <c r="AK381" i="1"/>
  <c r="AJ381" i="1"/>
  <c r="AI381" i="1"/>
  <c r="AL381" i="1" s="1"/>
  <c r="AK379" i="1"/>
  <c r="AI378" i="1"/>
  <c r="AH378" i="1"/>
  <c r="AK376" i="1"/>
  <c r="AJ376" i="1"/>
  <c r="AI376" i="1"/>
  <c r="AJ374" i="1"/>
  <c r="AJ371" i="1"/>
  <c r="AI371" i="1"/>
  <c r="AH371" i="1"/>
  <c r="AH370" i="1"/>
  <c r="AK369" i="1"/>
  <c r="AI369" i="1"/>
  <c r="AJ359" i="1"/>
  <c r="AI359" i="1"/>
  <c r="AK357" i="1"/>
  <c r="AJ357" i="1"/>
  <c r="AI357" i="1"/>
  <c r="AL357" i="1" s="1"/>
  <c r="AK355" i="1"/>
  <c r="AI354" i="1"/>
  <c r="AL354" i="1" s="1"/>
  <c r="AK353" i="1"/>
  <c r="AK352" i="1"/>
  <c r="AJ352" i="1"/>
  <c r="AI352" i="1"/>
  <c r="AK350" i="1"/>
  <c r="AJ350" i="1"/>
  <c r="AK349" i="1"/>
  <c r="AJ347" i="1"/>
  <c r="AI347" i="1"/>
  <c r="AL347" i="1" s="1"/>
  <c r="AK345" i="1"/>
  <c r="AJ345" i="1"/>
  <c r="AI345" i="1"/>
  <c r="AL345" i="1" s="1"/>
  <c r="AK343" i="1"/>
  <c r="AJ342" i="1"/>
  <c r="AI342" i="1"/>
  <c r="AL342" i="1" s="1"/>
  <c r="AH342" i="1"/>
  <c r="AK340" i="1"/>
  <c r="AJ340" i="1"/>
  <c r="AI340" i="1"/>
  <c r="AL340" i="1" s="1"/>
  <c r="AH339" i="1"/>
  <c r="AK338" i="1"/>
  <c r="AJ338" i="1"/>
  <c r="AJ335" i="1"/>
  <c r="AI335" i="1"/>
  <c r="AJ334" i="1"/>
  <c r="AK333" i="1"/>
  <c r="AJ333" i="1"/>
  <c r="AI333" i="1"/>
  <c r="AK331" i="1"/>
  <c r="AI330" i="1"/>
  <c r="AJ328" i="1"/>
  <c r="AI328" i="1"/>
  <c r="AI327" i="1"/>
  <c r="AH327" i="1"/>
  <c r="AK326" i="1"/>
  <c r="AJ326" i="1"/>
  <c r="AK325" i="1"/>
  <c r="AK315" i="1"/>
  <c r="AH315" i="1"/>
  <c r="AK314" i="1"/>
  <c r="AJ314" i="1"/>
  <c r="AJ311" i="1"/>
  <c r="AI311" i="1"/>
  <c r="AL311" i="1" s="1"/>
  <c r="AK309" i="1"/>
  <c r="AJ309" i="1"/>
  <c r="AI309" i="1"/>
  <c r="AL309" i="1" s="1"/>
  <c r="AK307" i="1"/>
  <c r="AI306" i="1"/>
  <c r="AL306" i="1" s="1"/>
  <c r="AK304" i="1"/>
  <c r="AJ304" i="1"/>
  <c r="AI304" i="1"/>
  <c r="AL304" i="1" s="1"/>
  <c r="AH304" i="1"/>
  <c r="AH303" i="1"/>
  <c r="AK302" i="1"/>
  <c r="AJ302" i="1"/>
  <c r="AI299" i="1"/>
  <c r="AL299" i="1" s="1"/>
  <c r="AK297" i="1"/>
  <c r="AJ297" i="1"/>
  <c r="AI297" i="1"/>
  <c r="AL297" i="1" s="1"/>
  <c r="AK295" i="1"/>
  <c r="AI294" i="1"/>
  <c r="AK292" i="1"/>
  <c r="AJ292" i="1"/>
  <c r="AI292" i="1"/>
  <c r="AL292" i="1" s="1"/>
  <c r="AH291" i="1"/>
  <c r="AK290" i="1"/>
  <c r="AJ290" i="1"/>
  <c r="AI287" i="1"/>
  <c r="AK285" i="1"/>
  <c r="AJ285" i="1"/>
  <c r="AI285" i="1"/>
  <c r="AH285" i="1"/>
  <c r="AI282" i="1"/>
  <c r="AJ280" i="1"/>
  <c r="AI280" i="1"/>
  <c r="AH280" i="1"/>
  <c r="AH279" i="1"/>
  <c r="AI270" i="1"/>
  <c r="AL270" i="1" s="1"/>
  <c r="AK268" i="1"/>
  <c r="AJ268" i="1"/>
  <c r="AI268" i="1"/>
  <c r="AK266" i="1"/>
  <c r="AJ266" i="1"/>
  <c r="AJ264" i="1"/>
  <c r="AJ263" i="1"/>
  <c r="AI263" i="1"/>
  <c r="AL263" i="1" s="1"/>
  <c r="AH262" i="1"/>
  <c r="AK261" i="1"/>
  <c r="AJ261" i="1"/>
  <c r="AI261" i="1"/>
  <c r="AL261" i="1" s="1"/>
  <c r="AJ260" i="1"/>
  <c r="AK259" i="1"/>
  <c r="AI258" i="1"/>
  <c r="AL258" i="1" s="1"/>
  <c r="AK256" i="1"/>
  <c r="AJ256" i="1"/>
  <c r="AI256" i="1"/>
  <c r="AK254" i="1"/>
  <c r="AJ254" i="1"/>
  <c r="AH254" i="1"/>
  <c r="AI251" i="1"/>
  <c r="AL251" i="1" s="1"/>
  <c r="AK249" i="1"/>
  <c r="AJ249" i="1"/>
  <c r="AI249" i="1"/>
  <c r="AK247" i="1"/>
  <c r="AI246" i="1"/>
  <c r="AL246" i="1" s="1"/>
  <c r="AK244" i="1"/>
  <c r="AJ244" i="1"/>
  <c r="AI244" i="1"/>
  <c r="AI243" i="1"/>
  <c r="AK242" i="1"/>
  <c r="AJ242" i="1"/>
  <c r="AH240" i="1"/>
  <c r="AJ239" i="1"/>
  <c r="AI239" i="1"/>
  <c r="AJ238" i="1"/>
  <c r="AK237" i="1"/>
  <c r="AJ237" i="1"/>
  <c r="AI237" i="1"/>
  <c r="AK235" i="1"/>
  <c r="AI234" i="1"/>
  <c r="AK225" i="1"/>
  <c r="AJ225" i="1"/>
  <c r="AI225" i="1"/>
  <c r="AL225" i="1" s="1"/>
  <c r="AK223" i="1"/>
  <c r="AI222" i="1"/>
  <c r="AL222" i="1" s="1"/>
  <c r="AH222" i="1"/>
  <c r="AH221" i="1"/>
  <c r="AK220" i="1"/>
  <c r="AJ220" i="1"/>
  <c r="AI220" i="1"/>
  <c r="AL220" i="1" s="1"/>
  <c r="AH219" i="1"/>
  <c r="AK218" i="1"/>
  <c r="AJ218" i="1"/>
  <c r="AJ215" i="1"/>
  <c r="AI215" i="1"/>
  <c r="AK213" i="1"/>
  <c r="AJ213" i="1"/>
  <c r="AI213" i="1"/>
  <c r="AL213" i="1" s="1"/>
  <c r="AK211" i="1"/>
  <c r="AH211" i="1"/>
  <c r="AI210" i="1"/>
  <c r="AK208" i="1"/>
  <c r="AJ208" i="1"/>
  <c r="AI208" i="1"/>
  <c r="AL208" i="1" s="1"/>
  <c r="AK207" i="1"/>
  <c r="AH207" i="1"/>
  <c r="AK206" i="1"/>
  <c r="AJ206" i="1"/>
  <c r="AJ203" i="1"/>
  <c r="AI203" i="1"/>
  <c r="AL203" i="1" s="1"/>
  <c r="AK201" i="1"/>
  <c r="AJ201" i="1"/>
  <c r="AM201" i="1"/>
  <c r="AP201" i="1" s="1"/>
  <c r="AK199" i="1"/>
  <c r="AH199" i="1"/>
  <c r="AK196" i="1"/>
  <c r="AJ196" i="1"/>
  <c r="AI196" i="1"/>
  <c r="AK195" i="1"/>
  <c r="AJ194" i="1"/>
  <c r="AJ191" i="1"/>
  <c r="AI191" i="1"/>
  <c r="AK189" i="1"/>
  <c r="AJ189" i="1"/>
  <c r="AI189" i="1"/>
  <c r="AL189" i="1" s="1"/>
  <c r="AJ179" i="1"/>
  <c r="AI179" i="1"/>
  <c r="AK177" i="1"/>
  <c r="AJ177" i="1"/>
  <c r="AI177" i="1"/>
  <c r="AL177" i="1" s="1"/>
  <c r="AK175" i="1"/>
  <c r="AJ175" i="1"/>
  <c r="AI174" i="1"/>
  <c r="AL174" i="1" s="1"/>
  <c r="AK172" i="1"/>
  <c r="AJ172" i="1"/>
  <c r="AI172" i="1"/>
  <c r="AL172" i="1" s="1"/>
  <c r="AK170" i="1"/>
  <c r="AJ170" i="1"/>
  <c r="AI168" i="1"/>
  <c r="AL168" i="1" s="1"/>
  <c r="AJ167" i="1"/>
  <c r="AI167" i="1"/>
  <c r="AL167" i="1" s="1"/>
  <c r="AK165" i="1"/>
  <c r="AJ165" i="1"/>
  <c r="AI165" i="1"/>
  <c r="AL165" i="1" s="1"/>
  <c r="AI164" i="1"/>
  <c r="AL164" i="1" s="1"/>
  <c r="AK163" i="1"/>
  <c r="AI162" i="1"/>
  <c r="AL162" i="1" s="1"/>
  <c r="AK160" i="1"/>
  <c r="AJ160" i="1"/>
  <c r="AJ159" i="1"/>
  <c r="AK158" i="1"/>
  <c r="AJ158" i="1"/>
  <c r="AM156" i="1"/>
  <c r="AN156" i="1" s="1"/>
  <c r="AJ155" i="1"/>
  <c r="AI155" i="1"/>
  <c r="AH155" i="1"/>
  <c r="AK153" i="1"/>
  <c r="AJ153" i="1"/>
  <c r="AI153" i="1"/>
  <c r="AK151" i="1"/>
  <c r="AJ151" i="1"/>
  <c r="AI150" i="1"/>
  <c r="AJ149" i="1"/>
  <c r="AJ148" i="1"/>
  <c r="AI148" i="1"/>
  <c r="AJ147" i="1"/>
  <c r="AK146" i="1"/>
  <c r="AJ146" i="1"/>
  <c r="AJ145" i="1"/>
  <c r="AI144" i="1"/>
  <c r="AI90" i="1"/>
  <c r="AL90" i="1" s="1"/>
  <c r="AK88" i="1"/>
  <c r="AJ88" i="1"/>
  <c r="AI88" i="1"/>
  <c r="AL88" i="1" s="1"/>
  <c r="AK86" i="1"/>
  <c r="AJ86" i="1"/>
  <c r="AI86" i="1"/>
  <c r="AH84" i="1"/>
  <c r="AJ83" i="1"/>
  <c r="AI83" i="1"/>
  <c r="AL83" i="1" s="1"/>
  <c r="AI82" i="1"/>
  <c r="AK81" i="1"/>
  <c r="AJ81" i="1"/>
  <c r="AI81" i="1"/>
  <c r="AL81" i="1" s="1"/>
  <c r="AK79" i="1"/>
  <c r="AI78" i="1"/>
  <c r="AK76" i="1"/>
  <c r="AJ76" i="1"/>
  <c r="AK74" i="1"/>
  <c r="AJ74" i="1"/>
  <c r="AI74" i="1"/>
  <c r="AM71" i="1"/>
  <c r="AO71" i="1" s="1"/>
  <c r="AM70" i="1"/>
  <c r="AP70" i="1" s="1"/>
  <c r="AK69" i="1"/>
  <c r="AJ69" i="1"/>
  <c r="AI69" i="1"/>
  <c r="AI68" i="1"/>
  <c r="AL68" i="1" s="1"/>
  <c r="AK67" i="1"/>
  <c r="AM66" i="1"/>
  <c r="AP66" i="1" s="1"/>
  <c r="AK64" i="1"/>
  <c r="AJ64" i="1"/>
  <c r="AI64" i="1"/>
  <c r="AJ62" i="1"/>
  <c r="AI60" i="1"/>
  <c r="AJ59" i="1"/>
  <c r="AI59" i="1"/>
  <c r="AK57" i="1"/>
  <c r="AJ57" i="1"/>
  <c r="AI57" i="1"/>
  <c r="AI56" i="1"/>
  <c r="AL56" i="1" s="1"/>
  <c r="AK55" i="1"/>
  <c r="AI54" i="1"/>
  <c r="AK45" i="1"/>
  <c r="AJ45" i="1"/>
  <c r="AH45" i="1"/>
  <c r="AK44" i="1"/>
  <c r="AJ44" i="1"/>
  <c r="AI44" i="1"/>
  <c r="AK43" i="1"/>
  <c r="AH43" i="1"/>
  <c r="AJ42" i="1"/>
  <c r="AI42" i="1"/>
  <c r="AL42" i="1" s="1"/>
  <c r="AJ41" i="1"/>
  <c r="AK40" i="1"/>
  <c r="AJ40" i="1"/>
  <c r="AI40" i="1"/>
  <c r="AL40" i="1" s="1"/>
  <c r="AH39" i="1"/>
  <c r="AK38" i="1"/>
  <c r="AK37" i="1"/>
  <c r="AJ37" i="1"/>
  <c r="AM37" i="1"/>
  <c r="AJ36" i="1"/>
  <c r="AM36" i="1"/>
  <c r="AP36" i="1" s="1"/>
  <c r="AK35" i="1"/>
  <c r="AJ35" i="1"/>
  <c r="AK34" i="1"/>
  <c r="AI34" i="1"/>
  <c r="AL34" i="1" s="1"/>
  <c r="AJ33" i="1"/>
  <c r="AI33" i="1"/>
  <c r="AL33" i="1" s="1"/>
  <c r="AK31" i="1"/>
  <c r="AJ31" i="1"/>
  <c r="AK30" i="1"/>
  <c r="AJ30" i="1"/>
  <c r="AM30" i="1"/>
  <c r="AP30" i="1" s="1"/>
  <c r="AK29" i="1"/>
  <c r="AJ29" i="1"/>
  <c r="AK28" i="1"/>
  <c r="AJ28" i="1"/>
  <c r="AH28" i="1"/>
  <c r="AJ27" i="1"/>
  <c r="AI27" i="1"/>
  <c r="AL27" i="1" s="1"/>
  <c r="AH27" i="1"/>
  <c r="AK26" i="1"/>
  <c r="AM25" i="1"/>
  <c r="AI25" i="1"/>
  <c r="AL25" i="1" s="1"/>
  <c r="AK24" i="1"/>
  <c r="AI24" i="1"/>
  <c r="AK23" i="1"/>
  <c r="AJ23" i="1"/>
  <c r="AJ22" i="1"/>
  <c r="AH22" i="1"/>
  <c r="AK21" i="1"/>
  <c r="AJ21" i="1"/>
  <c r="AJ20" i="1"/>
  <c r="AK19" i="1"/>
  <c r="AJ19" i="1"/>
  <c r="AM19" i="1"/>
  <c r="AP19" i="1" s="1"/>
  <c r="AK18" i="1"/>
  <c r="AJ18" i="1"/>
  <c r="AK17" i="1"/>
  <c r="AJ17" i="1"/>
  <c r="AI17" i="1"/>
  <c r="AH17" i="1"/>
  <c r="AK16" i="1"/>
  <c r="AJ16" i="1"/>
  <c r="AH16" i="1"/>
  <c r="AJ15" i="1"/>
  <c r="AI15" i="1"/>
  <c r="AP14" i="1"/>
  <c r="AH14" i="1"/>
  <c r="AJ13" i="1"/>
  <c r="AM13" i="1"/>
  <c r="AP13" i="1" s="1"/>
  <c r="AK12" i="1"/>
  <c r="AJ12" i="1"/>
  <c r="AH12" i="1"/>
  <c r="AK11" i="1"/>
  <c r="AJ11" i="1"/>
  <c r="AM10" i="1"/>
  <c r="AP10" i="1" s="1"/>
  <c r="AK9" i="1"/>
  <c r="AI9" i="1"/>
  <c r="AH9" i="1"/>
  <c r="AM534" i="1"/>
  <c r="AK450" i="1"/>
  <c r="AK449" i="1"/>
  <c r="AI449" i="1"/>
  <c r="AH449" i="1"/>
  <c r="AH448" i="1"/>
  <c r="AK447" i="1"/>
  <c r="AI447" i="1"/>
  <c r="AL447" i="1" s="1"/>
  <c r="AH446" i="1"/>
  <c r="AK445" i="1"/>
  <c r="AI445" i="1"/>
  <c r="AL445" i="1" s="1"/>
  <c r="AJ444" i="1"/>
  <c r="AI444" i="1"/>
  <c r="AL444" i="1" s="1"/>
  <c r="AM442" i="1"/>
  <c r="AN442" i="1" s="1"/>
  <c r="AJ442" i="1"/>
  <c r="AH441" i="1"/>
  <c r="AJ440" i="1"/>
  <c r="AI440" i="1"/>
  <c r="AL440" i="1" s="1"/>
  <c r="AJ439" i="1"/>
  <c r="AI439" i="1"/>
  <c r="AL439" i="1" s="1"/>
  <c r="AH439" i="1"/>
  <c r="AM437" i="1"/>
  <c r="AK437" i="1"/>
  <c r="AI437" i="1"/>
  <c r="AL437" i="1" s="1"/>
  <c r="AH437" i="1"/>
  <c r="AM435" i="1"/>
  <c r="AK435" i="1"/>
  <c r="AI435" i="1"/>
  <c r="AL435" i="1" s="1"/>
  <c r="AI434" i="1"/>
  <c r="AL434" i="1" s="1"/>
  <c r="AK433" i="1"/>
  <c r="AI433" i="1"/>
  <c r="AL433" i="1" s="1"/>
  <c r="AK432" i="1"/>
  <c r="AJ432" i="1"/>
  <c r="AH432" i="1"/>
  <c r="AK431" i="1"/>
  <c r="AJ430" i="1"/>
  <c r="AI430" i="1"/>
  <c r="AL430" i="1" s="1"/>
  <c r="AH429" i="1"/>
  <c r="AM428" i="1"/>
  <c r="AP428" i="1" s="1"/>
  <c r="AJ428" i="1"/>
  <c r="AM427" i="1"/>
  <c r="AP427" i="1" s="1"/>
  <c r="AI427" i="1"/>
  <c r="AL427" i="1" s="1"/>
  <c r="AH427" i="1"/>
  <c r="AK426" i="1"/>
  <c r="AJ426" i="1"/>
  <c r="AM425" i="1"/>
  <c r="AO425" i="1" s="1"/>
  <c r="AK425" i="1"/>
  <c r="AI425" i="1"/>
  <c r="AL425" i="1" s="1"/>
  <c r="AH425" i="1"/>
  <c r="AH424" i="1"/>
  <c r="AI423" i="1"/>
  <c r="AH422" i="1"/>
  <c r="AK421" i="1"/>
  <c r="AI421" i="1"/>
  <c r="AJ420" i="1"/>
  <c r="AI420" i="1"/>
  <c r="AM418" i="1"/>
  <c r="AP418" i="1" s="1"/>
  <c r="AJ418" i="1"/>
  <c r="AH418" i="1"/>
  <c r="AM416" i="1"/>
  <c r="AP416" i="1" s="1"/>
  <c r="AJ416" i="1"/>
  <c r="AM415" i="1"/>
  <c r="AP415" i="1" s="1"/>
  <c r="AI415" i="1"/>
  <c r="AH415" i="1"/>
  <c r="AJ414" i="1"/>
  <c r="AM540" i="1"/>
  <c r="AP540" i="1" s="1"/>
  <c r="AJ540" i="1"/>
  <c r="AI540" i="1"/>
  <c r="AL540" i="1" s="1"/>
  <c r="AH540" i="1"/>
  <c r="AM536" i="1"/>
  <c r="AK536" i="1"/>
  <c r="AJ536" i="1"/>
  <c r="AI536" i="1"/>
  <c r="AL536" i="1" s="1"/>
  <c r="AH537" i="1"/>
  <c r="AH538" i="1"/>
  <c r="AI538" i="1"/>
  <c r="AL538" i="1" s="1"/>
  <c r="AJ538" i="1"/>
  <c r="AM538" i="1"/>
  <c r="AN538" i="1" s="1"/>
  <c r="AK539" i="1"/>
  <c r="AK423" i="1"/>
  <c r="AP521" i="1"/>
  <c r="AM43" i="1"/>
  <c r="AP43" i="1" s="1"/>
  <c r="AJ43" i="1"/>
  <c r="AI43" i="1"/>
  <c r="AL43" i="1" s="1"/>
  <c r="AK42" i="1"/>
  <c r="AK41" i="1"/>
  <c r="AI41" i="1"/>
  <c r="AL41" i="1" s="1"/>
  <c r="AM39" i="1"/>
  <c r="AP39" i="1" s="1"/>
  <c r="AK39" i="1"/>
  <c r="AI39" i="1"/>
  <c r="AL39" i="1" s="1"/>
  <c r="AH38" i="1"/>
  <c r="AK36" i="1"/>
  <c r="AI36" i="1"/>
  <c r="AL36" i="1" s="1"/>
  <c r="AH36" i="1"/>
  <c r="AM34" i="1"/>
  <c r="AP34" i="1" s="1"/>
  <c r="AJ34" i="1"/>
  <c r="AH33" i="1"/>
  <c r="AK32" i="1"/>
  <c r="AJ32" i="1"/>
  <c r="AI32" i="1"/>
  <c r="AL32" i="1" s="1"/>
  <c r="AI31" i="1"/>
  <c r="AL31" i="1" s="1"/>
  <c r="AH31" i="1"/>
  <c r="AM29" i="1"/>
  <c r="AI29" i="1"/>
  <c r="AL29" i="1" s="1"/>
  <c r="AH29" i="1"/>
  <c r="AK27" i="1"/>
  <c r="AH26" i="1"/>
  <c r="AK25" i="1"/>
  <c r="AJ24" i="1"/>
  <c r="AM22" i="1"/>
  <c r="AP22" i="1" s="1"/>
  <c r="AK22" i="1"/>
  <c r="AI22" i="1"/>
  <c r="AL22" i="1" s="1"/>
  <c r="AH21" i="1"/>
  <c r="AK20" i="1"/>
  <c r="AH19" i="1"/>
  <c r="AM17" i="1"/>
  <c r="AK15" i="1"/>
  <c r="AM12" i="1"/>
  <c r="AI12" i="1"/>
  <c r="AK10" i="1"/>
  <c r="AI10" i="1"/>
  <c r="AI14" i="1"/>
  <c r="AM535" i="1"/>
  <c r="AN535" i="1" s="1"/>
  <c r="AM533" i="1"/>
  <c r="AM529" i="1"/>
  <c r="AN529" i="1" s="1"/>
  <c r="AM528" i="1"/>
  <c r="AM526" i="1"/>
  <c r="AN526" i="1" s="1"/>
  <c r="AM524" i="1"/>
  <c r="AM523" i="1"/>
  <c r="AN523" i="1" s="1"/>
  <c r="AM516" i="1"/>
  <c r="AN516" i="1" s="1"/>
  <c r="AM514" i="1"/>
  <c r="AO514" i="1" s="1"/>
  <c r="AM512" i="1"/>
  <c r="AP512" i="1" s="1"/>
  <c r="AM511" i="1"/>
  <c r="AP511" i="1" s="1"/>
  <c r="AM509" i="1"/>
  <c r="AP509" i="1" s="1"/>
  <c r="AM507" i="1"/>
  <c r="AN507" i="1" s="1"/>
  <c r="AM505" i="1"/>
  <c r="AP505" i="1" s="1"/>
  <c r="AM504" i="1"/>
  <c r="AN504" i="1" s="1"/>
  <c r="AM495" i="1"/>
  <c r="AO495" i="1" s="1"/>
  <c r="AM494" i="1"/>
  <c r="AO494" i="1" s="1"/>
  <c r="AM493" i="1"/>
  <c r="AP493" i="1" s="1"/>
  <c r="AM492" i="1"/>
  <c r="AO492" i="1" s="1"/>
  <c r="AM491" i="1"/>
  <c r="AO491" i="1" s="1"/>
  <c r="AM490" i="1"/>
  <c r="AO490" i="1" s="1"/>
  <c r="AM489" i="1"/>
  <c r="AP489" i="1" s="1"/>
  <c r="AM488" i="1"/>
  <c r="AO488" i="1" s="1"/>
  <c r="AM487" i="1"/>
  <c r="AO487" i="1" s="1"/>
  <c r="AM486" i="1"/>
  <c r="AO486" i="1" s="1"/>
  <c r="AM485" i="1"/>
  <c r="AO485" i="1" s="1"/>
  <c r="AM484" i="1"/>
  <c r="AO484" i="1" s="1"/>
  <c r="AM483" i="1"/>
  <c r="AO483" i="1" s="1"/>
  <c r="AM482" i="1"/>
  <c r="AO482" i="1" s="1"/>
  <c r="AM481" i="1"/>
  <c r="AO481" i="1" s="1"/>
  <c r="AM480" i="1"/>
  <c r="AO480" i="1" s="1"/>
  <c r="AM479" i="1"/>
  <c r="AO479" i="1" s="1"/>
  <c r="AM478" i="1"/>
  <c r="AO478" i="1" s="1"/>
  <c r="AM477" i="1"/>
  <c r="AO477" i="1" s="1"/>
  <c r="AM476" i="1"/>
  <c r="AO476" i="1" s="1"/>
  <c r="AM475" i="1"/>
  <c r="AO475" i="1" s="1"/>
  <c r="AM474" i="1"/>
  <c r="AO474" i="1" s="1"/>
  <c r="AM473" i="1"/>
  <c r="AO473" i="1" s="1"/>
  <c r="AM472" i="1"/>
  <c r="AO472" i="1" s="1"/>
  <c r="AM471" i="1"/>
  <c r="AO471" i="1" s="1"/>
  <c r="AM470" i="1"/>
  <c r="AO470" i="1" s="1"/>
  <c r="AM469" i="1"/>
  <c r="AO469" i="1" s="1"/>
  <c r="AM468" i="1"/>
  <c r="AO468" i="1" s="1"/>
  <c r="AM467" i="1"/>
  <c r="AO467" i="1" s="1"/>
  <c r="AM466" i="1"/>
  <c r="AO466" i="1" s="1"/>
  <c r="AM465" i="1"/>
  <c r="AP465" i="1" s="1"/>
  <c r="AM464" i="1"/>
  <c r="AO464" i="1" s="1"/>
  <c r="AM463" i="1"/>
  <c r="AO463" i="1" s="1"/>
  <c r="AM462" i="1"/>
  <c r="AO462" i="1" s="1"/>
  <c r="AM461" i="1"/>
  <c r="AP461" i="1" s="1"/>
  <c r="AM460" i="1"/>
  <c r="AO460" i="1" s="1"/>
  <c r="AM459" i="1"/>
  <c r="AO459" i="1" s="1"/>
  <c r="AM405" i="1"/>
  <c r="AO405" i="1" s="1"/>
  <c r="AM404" i="1"/>
  <c r="AO404" i="1" s="1"/>
  <c r="AM403" i="1"/>
  <c r="AO403" i="1" s="1"/>
  <c r="AM402" i="1"/>
  <c r="AO402" i="1" s="1"/>
  <c r="AM401" i="1"/>
  <c r="AP401" i="1" s="1"/>
  <c r="AM400" i="1"/>
  <c r="AO400" i="1" s="1"/>
  <c r="AM399" i="1"/>
  <c r="AO399" i="1" s="1"/>
  <c r="AM398" i="1"/>
  <c r="AO398" i="1" s="1"/>
  <c r="AM397" i="1"/>
  <c r="AO397" i="1" s="1"/>
  <c r="AM396" i="1"/>
  <c r="AO396" i="1" s="1"/>
  <c r="AM395" i="1"/>
  <c r="AN395" i="1" s="1"/>
  <c r="AM394" i="1"/>
  <c r="AO394" i="1" s="1"/>
  <c r="AM393" i="1"/>
  <c r="AP393" i="1" s="1"/>
  <c r="AM392" i="1"/>
  <c r="AO392" i="1" s="1"/>
  <c r="AM391" i="1"/>
  <c r="AO391" i="1" s="1"/>
  <c r="AM390" i="1"/>
  <c r="AO390" i="1" s="1"/>
  <c r="AM389" i="1"/>
  <c r="AO389" i="1" s="1"/>
  <c r="AM388" i="1"/>
  <c r="AO388" i="1" s="1"/>
  <c r="AM387" i="1"/>
  <c r="AO387" i="1" s="1"/>
  <c r="AM385" i="1"/>
  <c r="AO385" i="1" s="1"/>
  <c r="AM384" i="1"/>
  <c r="AO384" i="1" s="1"/>
  <c r="AM383" i="1"/>
  <c r="AO383" i="1" s="1"/>
  <c r="AM382" i="1"/>
  <c r="AN382" i="1" s="1"/>
  <c r="AM381" i="1"/>
  <c r="AO381" i="1" s="1"/>
  <c r="AM380" i="1"/>
  <c r="AP380" i="1" s="1"/>
  <c r="AM379" i="1"/>
  <c r="AO379" i="1" s="1"/>
  <c r="AM378" i="1"/>
  <c r="AO378" i="1" s="1"/>
  <c r="AM377" i="1"/>
  <c r="AO377" i="1" s="1"/>
  <c r="AM376" i="1"/>
  <c r="AO376" i="1" s="1"/>
  <c r="AM375" i="1"/>
  <c r="AO375" i="1" s="1"/>
  <c r="AM374" i="1"/>
  <c r="AN374" i="1" s="1"/>
  <c r="AM373" i="1"/>
  <c r="AO373" i="1" s="1"/>
  <c r="AM372" i="1"/>
  <c r="AN372" i="1" s="1"/>
  <c r="AM371" i="1"/>
  <c r="AO371" i="1" s="1"/>
  <c r="AM370" i="1"/>
  <c r="AO370" i="1" s="1"/>
  <c r="AM369" i="1"/>
  <c r="AN369" i="1" s="1"/>
  <c r="AM360" i="1"/>
  <c r="AO360" i="1" s="1"/>
  <c r="AM359" i="1"/>
  <c r="AO359" i="1" s="1"/>
  <c r="AM358" i="1"/>
  <c r="AO358" i="1" s="1"/>
  <c r="AM357" i="1"/>
  <c r="AP357" i="1" s="1"/>
  <c r="AM356" i="1"/>
  <c r="AN356" i="1" s="1"/>
  <c r="AM355" i="1"/>
  <c r="AP355" i="1" s="1"/>
  <c r="AM354" i="1"/>
  <c r="AO354" i="1" s="1"/>
  <c r="AM353" i="1"/>
  <c r="AO353" i="1" s="1"/>
  <c r="AM352" i="1"/>
  <c r="AO352" i="1" s="1"/>
  <c r="AM351" i="1"/>
  <c r="AO351" i="1" s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O343" i="1" s="1"/>
  <c r="AM342" i="1"/>
  <c r="AO342" i="1" s="1"/>
  <c r="AM341" i="1"/>
  <c r="AO341" i="1" s="1"/>
  <c r="AM340" i="1"/>
  <c r="AO340" i="1" s="1"/>
  <c r="AM339" i="1"/>
  <c r="AP339" i="1" s="1"/>
  <c r="AM338" i="1"/>
  <c r="AN338" i="1" s="1"/>
  <c r="AM337" i="1"/>
  <c r="AO337" i="1" s="1"/>
  <c r="AM336" i="1"/>
  <c r="AO336" i="1" s="1"/>
  <c r="AM335" i="1"/>
  <c r="AO335" i="1" s="1"/>
  <c r="AM334" i="1"/>
  <c r="AO334" i="1" s="1"/>
  <c r="AM333" i="1"/>
  <c r="AO333" i="1" s="1"/>
  <c r="AM332" i="1"/>
  <c r="AN332" i="1" s="1"/>
  <c r="AM331" i="1"/>
  <c r="AO331" i="1" s="1"/>
  <c r="AM330" i="1"/>
  <c r="AO330" i="1" s="1"/>
  <c r="AM329" i="1"/>
  <c r="AP329" i="1" s="1"/>
  <c r="AM328" i="1"/>
  <c r="AO328" i="1" s="1"/>
  <c r="AM327" i="1"/>
  <c r="AO327" i="1" s="1"/>
  <c r="AM326" i="1"/>
  <c r="AO326" i="1" s="1"/>
  <c r="AM325" i="1"/>
  <c r="AO325" i="1" s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O311" i="1" s="1"/>
  <c r="AM310" i="1"/>
  <c r="AO310" i="1" s="1"/>
  <c r="AM309" i="1"/>
  <c r="AO309" i="1" s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O303" i="1" s="1"/>
  <c r="AM302" i="1"/>
  <c r="AO302" i="1" s="1"/>
  <c r="AM301" i="1"/>
  <c r="AP301" i="1" s="1"/>
  <c r="AM300" i="1"/>
  <c r="AN300" i="1" s="1"/>
  <c r="AM299" i="1"/>
  <c r="AO299" i="1" s="1"/>
  <c r="AM298" i="1"/>
  <c r="AN298" i="1" s="1"/>
  <c r="AM297" i="1"/>
  <c r="AP297" i="1" s="1"/>
  <c r="AM296" i="1"/>
  <c r="AO296" i="1" s="1"/>
  <c r="AM295" i="1"/>
  <c r="AO295" i="1" s="1"/>
  <c r="AM294" i="1"/>
  <c r="AN294" i="1" s="1"/>
  <c r="AM293" i="1"/>
  <c r="AO293" i="1" s="1"/>
  <c r="AM292" i="1"/>
  <c r="AP292" i="1" s="1"/>
  <c r="AM291" i="1"/>
  <c r="AP291" i="1" s="1"/>
  <c r="AM290" i="1"/>
  <c r="AP290" i="1" s="1"/>
  <c r="AM289" i="1"/>
  <c r="AO289" i="1" s="1"/>
  <c r="AM288" i="1"/>
  <c r="AP288" i="1" s="1"/>
  <c r="AM287" i="1"/>
  <c r="AO287" i="1" s="1"/>
  <c r="AM286" i="1"/>
  <c r="AO286" i="1" s="1"/>
  <c r="AM285" i="1"/>
  <c r="AO285" i="1" s="1"/>
  <c r="AM284" i="1"/>
  <c r="AN284" i="1" s="1"/>
  <c r="AM283" i="1"/>
  <c r="AP283" i="1" s="1"/>
  <c r="AM282" i="1"/>
  <c r="AO282" i="1" s="1"/>
  <c r="AM281" i="1"/>
  <c r="AN281" i="1" s="1"/>
  <c r="AM280" i="1"/>
  <c r="AO280" i="1" s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O266" i="1" s="1"/>
  <c r="AM265" i="1"/>
  <c r="AP265" i="1" s="1"/>
  <c r="AM264" i="1"/>
  <c r="AO264" i="1" s="1"/>
  <c r="AM263" i="1"/>
  <c r="AO263" i="1" s="1"/>
  <c r="AM262" i="1"/>
  <c r="AO262" i="1" s="1"/>
  <c r="AM261" i="1"/>
  <c r="AN261" i="1" s="1"/>
  <c r="AM260" i="1"/>
  <c r="AO260" i="1" s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O246" i="1" s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O224" i="1" s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O212" i="1" s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0" i="1"/>
  <c r="AN200" i="1" s="1"/>
  <c r="AM199" i="1"/>
  <c r="AP199" i="1" s="1"/>
  <c r="AM198" i="1"/>
  <c r="AO198" i="1" s="1"/>
  <c r="AM197" i="1"/>
  <c r="AP197" i="1" s="1"/>
  <c r="AM196" i="1"/>
  <c r="AO196" i="1" s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O166" i="1" s="1"/>
  <c r="AM165" i="1"/>
  <c r="AN165" i="1" s="1"/>
  <c r="AM164" i="1"/>
  <c r="AN164" i="1" s="1"/>
  <c r="AM163" i="1"/>
  <c r="AP163" i="1" s="1"/>
  <c r="AM162" i="1"/>
  <c r="AN162" i="1" s="1"/>
  <c r="AM161" i="1"/>
  <c r="AM159" i="1"/>
  <c r="AP159" i="1" s="1"/>
  <c r="AM158" i="1"/>
  <c r="AP158" i="1" s="1"/>
  <c r="AM157" i="1"/>
  <c r="AP157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0" i="1"/>
  <c r="AO80" i="1" s="1"/>
  <c r="AM79" i="1"/>
  <c r="AP79" i="1" s="1"/>
  <c r="AM78" i="1"/>
  <c r="AP78" i="1" s="1"/>
  <c r="AM77" i="1"/>
  <c r="AP77" i="1" s="1"/>
  <c r="AM75" i="1"/>
  <c r="AP75" i="1" s="1"/>
  <c r="AM74" i="1"/>
  <c r="AP74" i="1" s="1"/>
  <c r="AM73" i="1"/>
  <c r="AP73" i="1" s="1"/>
  <c r="AM72" i="1"/>
  <c r="AP72" i="1" s="1"/>
  <c r="AM69" i="1"/>
  <c r="AO69" i="1" s="1"/>
  <c r="AM68" i="1"/>
  <c r="AN68" i="1" s="1"/>
  <c r="AM67" i="1"/>
  <c r="AO67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O59" i="1" s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J535" i="1"/>
  <c r="AI535" i="1"/>
  <c r="AL535" i="1" s="1"/>
  <c r="AH535" i="1"/>
  <c r="AK534" i="1"/>
  <c r="AJ534" i="1"/>
  <c r="AK533" i="1"/>
  <c r="AJ533" i="1"/>
  <c r="AI533" i="1"/>
  <c r="AL533" i="1" s="1"/>
  <c r="AH533" i="1"/>
  <c r="AH532" i="1"/>
  <c r="AK531" i="1"/>
  <c r="AJ531" i="1"/>
  <c r="AI531" i="1"/>
  <c r="AL531" i="1" s="1"/>
  <c r="AI530" i="1"/>
  <c r="AL530" i="1" s="1"/>
  <c r="AH530" i="1"/>
  <c r="AK529" i="1"/>
  <c r="AJ529" i="1"/>
  <c r="AI529" i="1"/>
  <c r="AL529" i="1" s="1"/>
  <c r="AK528" i="1"/>
  <c r="AJ528" i="1"/>
  <c r="AI528" i="1"/>
  <c r="AL528" i="1" s="1"/>
  <c r="AK527" i="1"/>
  <c r="AK526" i="1"/>
  <c r="AJ526" i="1"/>
  <c r="AI526" i="1"/>
  <c r="AL526" i="1" s="1"/>
  <c r="AH526" i="1"/>
  <c r="AH525" i="1"/>
  <c r="AK524" i="1"/>
  <c r="AJ524" i="1"/>
  <c r="AI524" i="1"/>
  <c r="AL524" i="1" s="1"/>
  <c r="AI523" i="1"/>
  <c r="AL523" i="1" s="1"/>
  <c r="AH523" i="1"/>
  <c r="AK522" i="1"/>
  <c r="AJ522" i="1"/>
  <c r="AK521" i="1"/>
  <c r="AJ521" i="1"/>
  <c r="AI521" i="1"/>
  <c r="AH521" i="1"/>
  <c r="AH520" i="1"/>
  <c r="AK519" i="1"/>
  <c r="AJ519" i="1"/>
  <c r="AI519" i="1"/>
  <c r="AI518" i="1"/>
  <c r="AL518" i="1" s="1"/>
  <c r="AH518" i="1"/>
  <c r="AK517" i="1"/>
  <c r="AJ517" i="1"/>
  <c r="AI517" i="1"/>
  <c r="AL517" i="1" s="1"/>
  <c r="AK516" i="1"/>
  <c r="AJ516" i="1"/>
  <c r="AI516" i="1"/>
  <c r="AL516" i="1" s="1"/>
  <c r="AH516" i="1"/>
  <c r="AK515" i="1"/>
  <c r="AK514" i="1"/>
  <c r="AJ514" i="1"/>
  <c r="AI514" i="1"/>
  <c r="AH514" i="1"/>
  <c r="AH513" i="1"/>
  <c r="AK512" i="1"/>
  <c r="AJ512" i="1"/>
  <c r="AI512" i="1"/>
  <c r="AJ511" i="1"/>
  <c r="AI511" i="1"/>
  <c r="AH511" i="1"/>
  <c r="AK510" i="1"/>
  <c r="AJ510" i="1"/>
  <c r="AK509" i="1"/>
  <c r="AJ509" i="1"/>
  <c r="AI509" i="1"/>
  <c r="AH509" i="1"/>
  <c r="AK507" i="1"/>
  <c r="AJ507" i="1"/>
  <c r="AI507" i="1"/>
  <c r="AI506" i="1"/>
  <c r="AL506" i="1" s="1"/>
  <c r="AH506" i="1"/>
  <c r="AK505" i="1"/>
  <c r="AJ505" i="1"/>
  <c r="AI505" i="1"/>
  <c r="AK504" i="1"/>
  <c r="AJ504" i="1"/>
  <c r="AI504" i="1"/>
  <c r="AH504" i="1"/>
  <c r="AK495" i="1"/>
  <c r="AJ495" i="1"/>
  <c r="AI495" i="1"/>
  <c r="AL495" i="1" s="1"/>
  <c r="AI494" i="1"/>
  <c r="AH494" i="1"/>
  <c r="AK493" i="1"/>
  <c r="AJ493" i="1"/>
  <c r="AI493" i="1"/>
  <c r="AL493" i="1" s="1"/>
  <c r="AK492" i="1"/>
  <c r="AJ492" i="1"/>
  <c r="AI492" i="1"/>
  <c r="AL492" i="1" s="1"/>
  <c r="AH492" i="1"/>
  <c r="AK491" i="1"/>
  <c r="AK490" i="1"/>
  <c r="AJ490" i="1"/>
  <c r="AI490" i="1"/>
  <c r="AL490" i="1" s="1"/>
  <c r="AH490" i="1"/>
  <c r="AK488" i="1"/>
  <c r="AJ488" i="1"/>
  <c r="AI488" i="1"/>
  <c r="AJ487" i="1"/>
  <c r="AI487" i="1"/>
  <c r="AL487" i="1" s="1"/>
  <c r="AH487" i="1"/>
  <c r="AK486" i="1"/>
  <c r="AJ486" i="1"/>
  <c r="AK485" i="1"/>
  <c r="AJ485" i="1"/>
  <c r="AI485" i="1"/>
  <c r="AL485" i="1" s="1"/>
  <c r="AH485" i="1"/>
  <c r="AH484" i="1"/>
  <c r="AK483" i="1"/>
  <c r="AJ483" i="1"/>
  <c r="AI483" i="1"/>
  <c r="AL483" i="1" s="1"/>
  <c r="AI482" i="1"/>
  <c r="AL482" i="1" s="1"/>
  <c r="AH482" i="1"/>
  <c r="AK481" i="1"/>
  <c r="AJ481" i="1"/>
  <c r="AI481" i="1"/>
  <c r="AK480" i="1"/>
  <c r="AJ480" i="1"/>
  <c r="AI480" i="1"/>
  <c r="AH480" i="1"/>
  <c r="AK479" i="1"/>
  <c r="AK478" i="1"/>
  <c r="AJ478" i="1"/>
  <c r="AI478" i="1"/>
  <c r="AL478" i="1" s="1"/>
  <c r="AH477" i="1"/>
  <c r="AK476" i="1"/>
  <c r="AJ476" i="1"/>
  <c r="AI476" i="1"/>
  <c r="AJ475" i="1"/>
  <c r="AI475" i="1"/>
  <c r="AL475" i="1" s="1"/>
  <c r="AH475" i="1"/>
  <c r="AK474" i="1"/>
  <c r="AJ474" i="1"/>
  <c r="AK473" i="1"/>
  <c r="AJ473" i="1"/>
  <c r="AI473" i="1"/>
  <c r="AL473" i="1" s="1"/>
  <c r="AH473" i="1"/>
  <c r="AH472" i="1"/>
  <c r="AK471" i="1"/>
  <c r="AJ471" i="1"/>
  <c r="AI471" i="1"/>
  <c r="AL471" i="1" s="1"/>
  <c r="AI470" i="1"/>
  <c r="AH470" i="1"/>
  <c r="AK469" i="1"/>
  <c r="AJ469" i="1"/>
  <c r="AI469" i="1"/>
  <c r="AK468" i="1"/>
  <c r="AJ468" i="1"/>
  <c r="AI468" i="1"/>
  <c r="AH468" i="1"/>
  <c r="AK467" i="1"/>
  <c r="AK466" i="1"/>
  <c r="AJ466" i="1"/>
  <c r="AH466" i="1"/>
  <c r="AH465" i="1"/>
  <c r="AJ464" i="1"/>
  <c r="AI464" i="1"/>
  <c r="AJ463" i="1"/>
  <c r="AI463" i="1"/>
  <c r="AH463" i="1"/>
  <c r="AK462" i="1"/>
  <c r="AJ462" i="1"/>
  <c r="AK461" i="1"/>
  <c r="AJ461" i="1"/>
  <c r="AI461" i="1"/>
  <c r="AH461" i="1"/>
  <c r="AH460" i="1"/>
  <c r="AK459" i="1"/>
  <c r="AJ459" i="1"/>
  <c r="AI459" i="1"/>
  <c r="AL459" i="1" s="1"/>
  <c r="AH459" i="1"/>
  <c r="AH405" i="1"/>
  <c r="AJ404" i="1"/>
  <c r="AI404" i="1"/>
  <c r="AJ403" i="1"/>
  <c r="AI403" i="1"/>
  <c r="AL403" i="1" s="1"/>
  <c r="AH403" i="1"/>
  <c r="AK402" i="1"/>
  <c r="AJ402" i="1"/>
  <c r="AK401" i="1"/>
  <c r="AJ401" i="1"/>
  <c r="AI401" i="1"/>
  <c r="AL401" i="1" s="1"/>
  <c r="AH401" i="1"/>
  <c r="AH400" i="1"/>
  <c r="AK399" i="1"/>
  <c r="AJ399" i="1"/>
  <c r="AI399" i="1"/>
  <c r="AL399" i="1" s="1"/>
  <c r="AI398" i="1"/>
  <c r="AL398" i="1" s="1"/>
  <c r="AH398" i="1"/>
  <c r="AK397" i="1"/>
  <c r="AJ397" i="1"/>
  <c r="AI397" i="1"/>
  <c r="AL397" i="1" s="1"/>
  <c r="AK396" i="1"/>
  <c r="AJ396" i="1"/>
  <c r="AI396" i="1"/>
  <c r="AL396" i="1" s="1"/>
  <c r="AH396" i="1"/>
  <c r="AK395" i="1"/>
  <c r="AK394" i="1"/>
  <c r="AJ394" i="1"/>
  <c r="AI394" i="1"/>
  <c r="AL394" i="1" s="1"/>
  <c r="AH394" i="1"/>
  <c r="AK392" i="1"/>
  <c r="AJ392" i="1"/>
  <c r="AI392" i="1"/>
  <c r="AL392" i="1" s="1"/>
  <c r="AJ391" i="1"/>
  <c r="AI391" i="1"/>
  <c r="AL391" i="1" s="1"/>
  <c r="AH391" i="1"/>
  <c r="AK390" i="1"/>
  <c r="AJ390" i="1"/>
  <c r="AK389" i="1"/>
  <c r="AJ389" i="1"/>
  <c r="AI389" i="1"/>
  <c r="AL389" i="1" s="1"/>
  <c r="AH389" i="1"/>
  <c r="AH388" i="1"/>
  <c r="AK387" i="1"/>
  <c r="AJ387" i="1"/>
  <c r="AI387" i="1"/>
  <c r="AL387" i="1" s="1"/>
  <c r="AI386" i="1"/>
  <c r="AH386" i="1"/>
  <c r="AK385" i="1"/>
  <c r="AJ385" i="1"/>
  <c r="AI385" i="1"/>
  <c r="AL385" i="1" s="1"/>
  <c r="AK384" i="1"/>
  <c r="AJ384" i="1"/>
  <c r="AI384" i="1"/>
  <c r="AH384" i="1"/>
  <c r="AK383" i="1"/>
  <c r="AK382" i="1"/>
  <c r="AJ382" i="1"/>
  <c r="AI382" i="1"/>
  <c r="AL382" i="1" s="1"/>
  <c r="AH381" i="1"/>
  <c r="AK380" i="1"/>
  <c r="AJ380" i="1"/>
  <c r="AI380" i="1"/>
  <c r="AJ379" i="1"/>
  <c r="AI379" i="1"/>
  <c r="AH379" i="1"/>
  <c r="AK378" i="1"/>
  <c r="AJ378" i="1"/>
  <c r="AK377" i="1"/>
  <c r="AJ377" i="1"/>
  <c r="AI377" i="1"/>
  <c r="AH377" i="1"/>
  <c r="AH376" i="1"/>
  <c r="AK375" i="1"/>
  <c r="AJ375" i="1"/>
  <c r="AI375" i="1"/>
  <c r="AI374" i="1"/>
  <c r="AH374" i="1"/>
  <c r="AJ373" i="1"/>
  <c r="AI373" i="1"/>
  <c r="AK372" i="1"/>
  <c r="AJ372" i="1"/>
  <c r="AI372" i="1"/>
  <c r="AL372" i="1" s="1"/>
  <c r="AH372" i="1"/>
  <c r="AK371" i="1"/>
  <c r="AK370" i="1"/>
  <c r="AJ370" i="1"/>
  <c r="AI370" i="1"/>
  <c r="AH369" i="1"/>
  <c r="AK360" i="1"/>
  <c r="AJ360" i="1"/>
  <c r="AI360" i="1"/>
  <c r="AL360" i="1" s="1"/>
  <c r="AH360" i="1"/>
  <c r="AK359" i="1"/>
  <c r="AK358" i="1"/>
  <c r="AJ358" i="1"/>
  <c r="AI358" i="1"/>
  <c r="AL358" i="1" s="1"/>
  <c r="AH358" i="1"/>
  <c r="AH357" i="1"/>
  <c r="AK356" i="1"/>
  <c r="AJ356" i="1"/>
  <c r="AI356" i="1"/>
  <c r="AL356" i="1" s="1"/>
  <c r="AJ355" i="1"/>
  <c r="AI355" i="1"/>
  <c r="AL355" i="1" s="1"/>
  <c r="AH355" i="1"/>
  <c r="AK354" i="1"/>
  <c r="AJ354" i="1"/>
  <c r="AJ353" i="1"/>
  <c r="AI353" i="1"/>
  <c r="AL353" i="1" s="1"/>
  <c r="AH353" i="1"/>
  <c r="AH352" i="1"/>
  <c r="AK351" i="1"/>
  <c r="AJ351" i="1"/>
  <c r="AI351" i="1"/>
  <c r="AL351" i="1" s="1"/>
  <c r="AI350" i="1"/>
  <c r="AL350" i="1" s="1"/>
  <c r="AH350" i="1"/>
  <c r="AJ349" i="1"/>
  <c r="AI349" i="1"/>
  <c r="AL349" i="1" s="1"/>
  <c r="AK348" i="1"/>
  <c r="AJ348" i="1"/>
  <c r="AI348" i="1"/>
  <c r="AL348" i="1" s="1"/>
  <c r="AH348" i="1"/>
  <c r="AK347" i="1"/>
  <c r="AK346" i="1"/>
  <c r="AJ346" i="1"/>
  <c r="AI346" i="1"/>
  <c r="AL346" i="1" s="1"/>
  <c r="AH346" i="1"/>
  <c r="AH345" i="1"/>
  <c r="AK344" i="1"/>
  <c r="AJ344" i="1"/>
  <c r="AI344" i="1"/>
  <c r="AL344" i="1" s="1"/>
  <c r="AJ343" i="1"/>
  <c r="AI343" i="1"/>
  <c r="AL343" i="1" s="1"/>
  <c r="AH343" i="1"/>
  <c r="AK342" i="1"/>
  <c r="AK341" i="1"/>
  <c r="AJ341" i="1"/>
  <c r="AI341" i="1"/>
  <c r="AH341" i="1"/>
  <c r="AH340" i="1"/>
  <c r="AK339" i="1"/>
  <c r="AJ339" i="1"/>
  <c r="AI339" i="1"/>
  <c r="AI338" i="1"/>
  <c r="AL338" i="1" s="1"/>
  <c r="AH338" i="1"/>
  <c r="AK337" i="1"/>
  <c r="AJ337" i="1"/>
  <c r="AI337" i="1"/>
  <c r="AL337" i="1" s="1"/>
  <c r="AK336" i="1"/>
  <c r="AJ336" i="1"/>
  <c r="AI336" i="1"/>
  <c r="AL336" i="1" s="1"/>
  <c r="AH336" i="1"/>
  <c r="AK335" i="1"/>
  <c r="AK334" i="1"/>
  <c r="AI334" i="1"/>
  <c r="AH334" i="1"/>
  <c r="AH333" i="1"/>
  <c r="AK332" i="1"/>
  <c r="AJ332" i="1"/>
  <c r="AI332" i="1"/>
  <c r="AJ331" i="1"/>
  <c r="AI331" i="1"/>
  <c r="AH331" i="1"/>
  <c r="AK330" i="1"/>
  <c r="AJ330" i="1"/>
  <c r="AK329" i="1"/>
  <c r="AJ329" i="1"/>
  <c r="AI329" i="1"/>
  <c r="AH329" i="1"/>
  <c r="AK328" i="1"/>
  <c r="AH328" i="1"/>
  <c r="AK327" i="1"/>
  <c r="AJ327" i="1"/>
  <c r="AI326" i="1"/>
  <c r="AL326" i="1" s="1"/>
  <c r="AH326" i="1"/>
  <c r="AJ325" i="1"/>
  <c r="AI325" i="1"/>
  <c r="AK324" i="1"/>
  <c r="AJ324" i="1"/>
  <c r="AI324" i="1"/>
  <c r="AH324" i="1"/>
  <c r="AJ315" i="1"/>
  <c r="AI315" i="1"/>
  <c r="AL315" i="1" s="1"/>
  <c r="AI314" i="1"/>
  <c r="AH314" i="1"/>
  <c r="AK313" i="1"/>
  <c r="AJ313" i="1"/>
  <c r="AI313" i="1"/>
  <c r="AL313" i="1" s="1"/>
  <c r="AK312" i="1"/>
  <c r="AJ312" i="1"/>
  <c r="AI312" i="1"/>
  <c r="AL312" i="1" s="1"/>
  <c r="AH312" i="1"/>
  <c r="AK311" i="1"/>
  <c r="AK310" i="1"/>
  <c r="AJ310" i="1"/>
  <c r="AI310" i="1"/>
  <c r="AL310" i="1" s="1"/>
  <c r="AH310" i="1"/>
  <c r="AH309" i="1"/>
  <c r="AK308" i="1"/>
  <c r="AJ308" i="1"/>
  <c r="AI308" i="1"/>
  <c r="AL308" i="1" s="1"/>
  <c r="AJ307" i="1"/>
  <c r="AI307" i="1"/>
  <c r="AL307" i="1" s="1"/>
  <c r="AH307" i="1"/>
  <c r="AK306" i="1"/>
  <c r="AJ306" i="1"/>
  <c r="AK305" i="1"/>
  <c r="AJ305" i="1"/>
  <c r="AI305" i="1"/>
  <c r="AL305" i="1" s="1"/>
  <c r="AH305" i="1"/>
  <c r="AK303" i="1"/>
  <c r="AJ303" i="1"/>
  <c r="AI303" i="1"/>
  <c r="AL303" i="1" s="1"/>
  <c r="AI302" i="1"/>
  <c r="AL302" i="1" s="1"/>
  <c r="AH302" i="1"/>
  <c r="AK301" i="1"/>
  <c r="AJ301" i="1"/>
  <c r="AI301" i="1"/>
  <c r="AL301" i="1" s="1"/>
  <c r="AK300" i="1"/>
  <c r="AJ300" i="1"/>
  <c r="AI300" i="1"/>
  <c r="AL300" i="1" s="1"/>
  <c r="AH300" i="1"/>
  <c r="AK299" i="1"/>
  <c r="AJ299" i="1"/>
  <c r="AK298" i="1"/>
  <c r="AJ298" i="1"/>
  <c r="AI298" i="1"/>
  <c r="AL298" i="1" s="1"/>
  <c r="AH298" i="1"/>
  <c r="AH297" i="1"/>
  <c r="AK296" i="1"/>
  <c r="AJ296" i="1"/>
  <c r="AI296" i="1"/>
  <c r="AJ295" i="1"/>
  <c r="AI295" i="1"/>
  <c r="AL295" i="1" s="1"/>
  <c r="AH295" i="1"/>
  <c r="AK294" i="1"/>
  <c r="AJ294" i="1"/>
  <c r="AK293" i="1"/>
  <c r="AJ293" i="1"/>
  <c r="AI293" i="1"/>
  <c r="AL293" i="1" s="1"/>
  <c r="AH293" i="1"/>
  <c r="AH292" i="1"/>
  <c r="AK291" i="1"/>
  <c r="AJ291" i="1"/>
  <c r="AI291" i="1"/>
  <c r="AL291" i="1" s="1"/>
  <c r="AI290" i="1"/>
  <c r="AH290" i="1"/>
  <c r="AK289" i="1"/>
  <c r="AJ289" i="1"/>
  <c r="AI289" i="1"/>
  <c r="AK288" i="1"/>
  <c r="AJ288" i="1"/>
  <c r="AI288" i="1"/>
  <c r="AH288" i="1"/>
  <c r="AK287" i="1"/>
  <c r="AK286" i="1"/>
  <c r="AJ286" i="1"/>
  <c r="AI286" i="1"/>
  <c r="AH286" i="1"/>
  <c r="AJ284" i="1"/>
  <c r="AI284" i="1"/>
  <c r="AJ283" i="1"/>
  <c r="AI283" i="1"/>
  <c r="AH283" i="1"/>
  <c r="AK282" i="1"/>
  <c r="AJ282" i="1"/>
  <c r="AK281" i="1"/>
  <c r="AJ281" i="1"/>
  <c r="AI281" i="1"/>
  <c r="AH281" i="1"/>
  <c r="AK280" i="1"/>
  <c r="AK279" i="1"/>
  <c r="AJ279" i="1"/>
  <c r="AI279" i="1"/>
  <c r="AL279" i="1" s="1"/>
  <c r="AK270" i="1"/>
  <c r="AJ270" i="1"/>
  <c r="AK269" i="1"/>
  <c r="AJ269" i="1"/>
  <c r="AI269" i="1"/>
  <c r="AH269" i="1"/>
  <c r="AH268" i="1"/>
  <c r="AK267" i="1"/>
  <c r="AJ267" i="1"/>
  <c r="AI267" i="1"/>
  <c r="AL267" i="1" s="1"/>
  <c r="AI266" i="1"/>
  <c r="AL266" i="1" s="1"/>
  <c r="AH266" i="1"/>
  <c r="AK265" i="1"/>
  <c r="AJ265" i="1"/>
  <c r="AI265" i="1"/>
  <c r="AL265" i="1" s="1"/>
  <c r="AK264" i="1"/>
  <c r="AI264" i="1"/>
  <c r="AL264" i="1" s="1"/>
  <c r="AH264" i="1"/>
  <c r="AK263" i="1"/>
  <c r="AK262" i="1"/>
  <c r="AJ262" i="1"/>
  <c r="AI262" i="1"/>
  <c r="AL262" i="1" s="1"/>
  <c r="AH261" i="1"/>
  <c r="AK260" i="1"/>
  <c r="AI260" i="1"/>
  <c r="AL260" i="1" s="1"/>
  <c r="AJ259" i="1"/>
  <c r="AI259" i="1"/>
  <c r="AL259" i="1" s="1"/>
  <c r="AH259" i="1"/>
  <c r="AK258" i="1"/>
  <c r="AJ258" i="1"/>
  <c r="AK257" i="1"/>
  <c r="AJ257" i="1"/>
  <c r="AI257" i="1"/>
  <c r="AL257" i="1" s="1"/>
  <c r="AH257" i="1"/>
  <c r="AH256" i="1"/>
  <c r="AK255" i="1"/>
  <c r="AJ255" i="1"/>
  <c r="AI255" i="1"/>
  <c r="AH255" i="1"/>
  <c r="AI254" i="1"/>
  <c r="AL254" i="1" s="1"/>
  <c r="AK253" i="1"/>
  <c r="AJ253" i="1"/>
  <c r="AI253" i="1"/>
  <c r="AL253" i="1" s="1"/>
  <c r="AK252" i="1"/>
  <c r="AJ252" i="1"/>
  <c r="AI252" i="1"/>
  <c r="AH252" i="1"/>
  <c r="AK251" i="1"/>
  <c r="AJ251" i="1"/>
  <c r="AK250" i="1"/>
  <c r="AJ250" i="1"/>
  <c r="AI250" i="1"/>
  <c r="AL250" i="1" s="1"/>
  <c r="AH250" i="1"/>
  <c r="AH249" i="1"/>
  <c r="AK248" i="1"/>
  <c r="AJ248" i="1"/>
  <c r="AI248" i="1"/>
  <c r="AL248" i="1" s="1"/>
  <c r="AJ247" i="1"/>
  <c r="AI247" i="1"/>
  <c r="AL247" i="1" s="1"/>
  <c r="AH247" i="1"/>
  <c r="AK246" i="1"/>
  <c r="AJ246" i="1"/>
  <c r="AK245" i="1"/>
  <c r="AJ245" i="1"/>
  <c r="AI245" i="1"/>
  <c r="AH245" i="1"/>
  <c r="AH244" i="1"/>
  <c r="AK243" i="1"/>
  <c r="AJ243" i="1"/>
  <c r="AH243" i="1"/>
  <c r="AI242" i="1"/>
  <c r="AH242" i="1"/>
  <c r="AK241" i="1"/>
  <c r="AJ241" i="1"/>
  <c r="AI241" i="1"/>
  <c r="AK240" i="1"/>
  <c r="AJ240" i="1"/>
  <c r="AI240" i="1"/>
  <c r="AK239" i="1"/>
  <c r="AK238" i="1"/>
  <c r="AI238" i="1"/>
  <c r="AH238" i="1"/>
  <c r="AH237" i="1"/>
  <c r="AK236" i="1"/>
  <c r="AJ236" i="1"/>
  <c r="AI236" i="1"/>
  <c r="AJ235" i="1"/>
  <c r="AI235" i="1"/>
  <c r="AL235" i="1" s="1"/>
  <c r="AH235" i="1"/>
  <c r="AK234" i="1"/>
  <c r="AJ234" i="1"/>
  <c r="AH225" i="1"/>
  <c r="AK224" i="1"/>
  <c r="AJ224" i="1"/>
  <c r="AI224" i="1"/>
  <c r="AJ223" i="1"/>
  <c r="AI223" i="1"/>
  <c r="AL223" i="1" s="1"/>
  <c r="AH223" i="1"/>
  <c r="AK222" i="1"/>
  <c r="AJ222" i="1"/>
  <c r="AK221" i="1"/>
  <c r="AJ221" i="1"/>
  <c r="AI221" i="1"/>
  <c r="AL221" i="1" s="1"/>
  <c r="AH220" i="1"/>
  <c r="AK219" i="1"/>
  <c r="AJ219" i="1"/>
  <c r="AI219" i="1"/>
  <c r="AL219" i="1" s="1"/>
  <c r="AI218" i="1"/>
  <c r="AL218" i="1" s="1"/>
  <c r="AH218" i="1"/>
  <c r="AK217" i="1"/>
  <c r="AJ217" i="1"/>
  <c r="AI217" i="1"/>
  <c r="AL217" i="1" s="1"/>
  <c r="AK216" i="1"/>
  <c r="AJ216" i="1"/>
  <c r="AI216" i="1"/>
  <c r="AL216" i="1" s="1"/>
  <c r="AH216" i="1"/>
  <c r="AK215" i="1"/>
  <c r="AK214" i="1"/>
  <c r="AJ214" i="1"/>
  <c r="AI214" i="1"/>
  <c r="AL214" i="1" s="1"/>
  <c r="AH214" i="1"/>
  <c r="AH213" i="1"/>
  <c r="AK212" i="1"/>
  <c r="AJ212" i="1"/>
  <c r="AI212" i="1"/>
  <c r="AL212" i="1" s="1"/>
  <c r="AJ211" i="1"/>
  <c r="AI211" i="1"/>
  <c r="AL211" i="1" s="1"/>
  <c r="AK210" i="1"/>
  <c r="AJ210" i="1"/>
  <c r="AK209" i="1"/>
  <c r="AJ209" i="1"/>
  <c r="AI209" i="1"/>
  <c r="AL209" i="1" s="1"/>
  <c r="AH209" i="1"/>
  <c r="AH208" i="1"/>
  <c r="AJ207" i="1"/>
  <c r="AI207" i="1"/>
  <c r="AL207" i="1" s="1"/>
  <c r="AH206" i="1"/>
  <c r="AK205" i="1"/>
  <c r="AJ205" i="1"/>
  <c r="AI205" i="1"/>
  <c r="AL205" i="1" s="1"/>
  <c r="AK204" i="1"/>
  <c r="AJ204" i="1"/>
  <c r="AI204" i="1"/>
  <c r="AH204" i="1"/>
  <c r="AK203" i="1"/>
  <c r="AK202" i="1"/>
  <c r="AJ202" i="1"/>
  <c r="AI202" i="1"/>
  <c r="AL202" i="1" s="1"/>
  <c r="AH202" i="1"/>
  <c r="AH201" i="1"/>
  <c r="AK200" i="1"/>
  <c r="AJ200" i="1"/>
  <c r="AI200" i="1"/>
  <c r="AJ199" i="1"/>
  <c r="AI199" i="1"/>
  <c r="AK198" i="1"/>
  <c r="AJ198" i="1"/>
  <c r="AI198" i="1"/>
  <c r="AK197" i="1"/>
  <c r="AI197" i="1"/>
  <c r="AH197" i="1"/>
  <c r="AH196" i="1"/>
  <c r="AJ195" i="1"/>
  <c r="AI195" i="1"/>
  <c r="AI194" i="1"/>
  <c r="AH194" i="1"/>
  <c r="AJ193" i="1"/>
  <c r="AI193" i="1"/>
  <c r="AK192" i="1"/>
  <c r="AJ192" i="1"/>
  <c r="AI192" i="1"/>
  <c r="AH192" i="1"/>
  <c r="AK191" i="1"/>
  <c r="AK190" i="1"/>
  <c r="AJ190" i="1"/>
  <c r="AI190" i="1"/>
  <c r="AH190" i="1"/>
  <c r="AH189" i="1"/>
  <c r="AK180" i="1"/>
  <c r="AJ180" i="1"/>
  <c r="AI180" i="1"/>
  <c r="AL180" i="1" s="1"/>
  <c r="AH180" i="1"/>
  <c r="AK179" i="1"/>
  <c r="AK178" i="1"/>
  <c r="AJ178" i="1"/>
  <c r="AI178" i="1"/>
  <c r="AL178" i="1" s="1"/>
  <c r="AH178" i="1"/>
  <c r="AH177" i="1"/>
  <c r="AK176" i="1"/>
  <c r="AJ176" i="1"/>
  <c r="AI176" i="1"/>
  <c r="AL176" i="1" s="1"/>
  <c r="AI175" i="1"/>
  <c r="AH175" i="1"/>
  <c r="AK174" i="1"/>
  <c r="AJ174" i="1"/>
  <c r="AK173" i="1"/>
  <c r="AJ173" i="1"/>
  <c r="AI173" i="1"/>
  <c r="AL173" i="1" s="1"/>
  <c r="AH173" i="1"/>
  <c r="AH172" i="1"/>
  <c r="AK171" i="1"/>
  <c r="AJ171" i="1"/>
  <c r="AI171" i="1"/>
  <c r="AL171" i="1" s="1"/>
  <c r="AI170" i="1"/>
  <c r="AL170" i="1" s="1"/>
  <c r="AH170" i="1"/>
  <c r="AK169" i="1"/>
  <c r="AJ169" i="1"/>
  <c r="AI169" i="1"/>
  <c r="AL169" i="1" s="1"/>
  <c r="AK168" i="1"/>
  <c r="AJ168" i="1"/>
  <c r="AH168" i="1"/>
  <c r="AK167" i="1"/>
  <c r="AK166" i="1"/>
  <c r="AJ166" i="1"/>
  <c r="AI166" i="1"/>
  <c r="AL166" i="1" s="1"/>
  <c r="AH166" i="1"/>
  <c r="AH165" i="1"/>
  <c r="AK164" i="1"/>
  <c r="AJ164" i="1"/>
  <c r="AJ163" i="1"/>
  <c r="AI163" i="1"/>
  <c r="AL163" i="1" s="1"/>
  <c r="AH163" i="1"/>
  <c r="AK162" i="1"/>
  <c r="AJ162" i="1"/>
  <c r="AK161" i="1"/>
  <c r="AJ161" i="1"/>
  <c r="AI161" i="1"/>
  <c r="AH161" i="1"/>
  <c r="AH160" i="1"/>
  <c r="AK159" i="1"/>
  <c r="AI159" i="1"/>
  <c r="AI158" i="1"/>
  <c r="AL158" i="1" s="1"/>
  <c r="AH158" i="1"/>
  <c r="AK157" i="1"/>
  <c r="AJ157" i="1"/>
  <c r="AI157" i="1"/>
  <c r="AL157" i="1" s="1"/>
  <c r="AK156" i="1"/>
  <c r="AJ156" i="1"/>
  <c r="AI156" i="1"/>
  <c r="AL156" i="1" s="1"/>
  <c r="AH156" i="1"/>
  <c r="AK155" i="1"/>
  <c r="AK154" i="1"/>
  <c r="AJ154" i="1"/>
  <c r="AI154" i="1"/>
  <c r="AH154" i="1"/>
  <c r="AH153" i="1"/>
  <c r="AK152" i="1"/>
  <c r="AJ152" i="1"/>
  <c r="AI152" i="1"/>
  <c r="AI151" i="1"/>
  <c r="AH151" i="1"/>
  <c r="AK150" i="1"/>
  <c r="AJ150" i="1"/>
  <c r="AI149" i="1"/>
  <c r="AH149" i="1"/>
  <c r="AH148" i="1"/>
  <c r="AK147" i="1"/>
  <c r="AI147" i="1"/>
  <c r="AL147" i="1" s="1"/>
  <c r="AI146" i="1"/>
  <c r="AH146" i="1"/>
  <c r="AK145" i="1"/>
  <c r="AI145" i="1"/>
  <c r="AK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F140" i="2" s="1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95" i="2"/>
  <c r="E140" i="2" s="1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G139" i="2" s="1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G135" i="2" s="1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E134" i="2" s="1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G125" i="2" s="1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E124" i="2" s="1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J122" i="2" s="1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G121" i="2" s="1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G161" i="2" s="1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E110" i="2" s="1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I144" i="2" s="1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E98" i="2" s="1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G97" i="2" s="1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K90" i="1"/>
  <c r="AJ90" i="1"/>
  <c r="AK89" i="1"/>
  <c r="AJ89" i="1"/>
  <c r="AI89" i="1"/>
  <c r="AH89" i="1"/>
  <c r="AH88" i="1"/>
  <c r="AK87" i="1"/>
  <c r="AJ87" i="1"/>
  <c r="AI87" i="1"/>
  <c r="AL87" i="1" s="1"/>
  <c r="AH86" i="1"/>
  <c r="AK85" i="1"/>
  <c r="AI85" i="1"/>
  <c r="AL85" i="1" s="1"/>
  <c r="AK84" i="1"/>
  <c r="AJ84" i="1"/>
  <c r="AI84" i="1"/>
  <c r="AL84" i="1" s="1"/>
  <c r="AK83" i="1"/>
  <c r="AK82" i="1"/>
  <c r="AJ82" i="1"/>
  <c r="AH82" i="1"/>
  <c r="AH81" i="1"/>
  <c r="AK80" i="1"/>
  <c r="AJ80" i="1"/>
  <c r="AI80" i="1"/>
  <c r="AL80" i="1" s="1"/>
  <c r="AJ79" i="1"/>
  <c r="AI79" i="1"/>
  <c r="AL79" i="1" s="1"/>
  <c r="AH79" i="1"/>
  <c r="AK78" i="1"/>
  <c r="AK77" i="1"/>
  <c r="AJ77" i="1"/>
  <c r="AI77" i="1"/>
  <c r="AL77" i="1" s="1"/>
  <c r="AH77" i="1"/>
  <c r="AH76" i="1"/>
  <c r="AK75" i="1"/>
  <c r="AJ75" i="1"/>
  <c r="AI75" i="1"/>
  <c r="AL75" i="1" s="1"/>
  <c r="AH75" i="1"/>
  <c r="AH74" i="1"/>
  <c r="AK73" i="1"/>
  <c r="AJ73" i="1"/>
  <c r="AI73" i="1"/>
  <c r="AK72" i="1"/>
  <c r="AJ72" i="1"/>
  <c r="AI72" i="1"/>
  <c r="AL72" i="1" s="1"/>
  <c r="AH72" i="1"/>
  <c r="AK71" i="1"/>
  <c r="AJ71" i="1"/>
  <c r="AK70" i="1"/>
  <c r="AJ70" i="1"/>
  <c r="AI70" i="1"/>
  <c r="AH70" i="1"/>
  <c r="AH69" i="1"/>
  <c r="AJ68" i="1"/>
  <c r="AJ67" i="1"/>
  <c r="AI67" i="1"/>
  <c r="AL67" i="1" s="1"/>
  <c r="AH67" i="1"/>
  <c r="AK66" i="1"/>
  <c r="AJ66" i="1"/>
  <c r="AK65" i="1"/>
  <c r="AJ65" i="1"/>
  <c r="AI65" i="1"/>
  <c r="AH65" i="1"/>
  <c r="AH64" i="1"/>
  <c r="AJ63" i="1"/>
  <c r="AI63" i="1"/>
  <c r="AH63" i="1"/>
  <c r="AI62" i="1"/>
  <c r="AH62" i="1"/>
  <c r="AK61" i="1"/>
  <c r="AJ61" i="1"/>
  <c r="AI61" i="1"/>
  <c r="AK60" i="1"/>
  <c r="AJ60" i="1"/>
  <c r="AH60" i="1"/>
  <c r="AJ58" i="1"/>
  <c r="AI58" i="1"/>
  <c r="AH58" i="1"/>
  <c r="AH57" i="1"/>
  <c r="AK56" i="1"/>
  <c r="AJ56" i="1"/>
  <c r="AJ55" i="1"/>
  <c r="AI55" i="1"/>
  <c r="AH55" i="1"/>
  <c r="AK54" i="1"/>
  <c r="AO201" i="1" l="1"/>
  <c r="AM432" i="1"/>
  <c r="AM449" i="1"/>
  <c r="AO449" i="1" s="1"/>
  <c r="AO10" i="1"/>
  <c r="AO12" i="1"/>
  <c r="AO14" i="1"/>
  <c r="AM18" i="1"/>
  <c r="AP18" i="1" s="1"/>
  <c r="AO22" i="1"/>
  <c r="AM26" i="1"/>
  <c r="AP26" i="1" s="1"/>
  <c r="AH282" i="1"/>
  <c r="AH306" i="1"/>
  <c r="AH375" i="1"/>
  <c r="AH387" i="1"/>
  <c r="AH399" i="1"/>
  <c r="AI19" i="1"/>
  <c r="AM32" i="1"/>
  <c r="AP32" i="1" s="1"/>
  <c r="AJ423" i="1"/>
  <c r="AJ433" i="1"/>
  <c r="AJ447" i="1"/>
  <c r="AH35" i="1"/>
  <c r="AO43" i="1"/>
  <c r="AH215" i="1"/>
  <c r="AH417" i="1"/>
  <c r="AH423" i="1"/>
  <c r="AH447" i="1"/>
  <c r="AM24" i="1"/>
  <c r="AP24" i="1" s="1"/>
  <c r="AH23" i="1"/>
  <c r="AH267" i="1"/>
  <c r="AM521" i="1"/>
  <c r="AJ25" i="1"/>
  <c r="AO29" i="1"/>
  <c r="AH87" i="1"/>
  <c r="AH471" i="1"/>
  <c r="AJ10" i="1"/>
  <c r="AO19" i="1"/>
  <c r="AM15" i="1"/>
  <c r="AP15" i="1" s="1"/>
  <c r="AH40" i="1"/>
  <c r="AJ421" i="1"/>
  <c r="AJ445" i="1"/>
  <c r="AH311" i="1"/>
  <c r="AH41" i="1"/>
  <c r="AH539" i="1"/>
  <c r="AI26" i="1"/>
  <c r="AL26" i="1" s="1"/>
  <c r="AM31" i="1"/>
  <c r="AP31" i="1" s="1"/>
  <c r="AH24" i="1"/>
  <c r="AH34" i="1"/>
  <c r="AO36" i="1"/>
  <c r="AH147" i="1"/>
  <c r="AH159" i="1"/>
  <c r="AH171" i="1"/>
  <c r="AH246" i="1"/>
  <c r="AH258" i="1"/>
  <c r="AH434" i="1"/>
  <c r="AO39" i="1"/>
  <c r="AO60" i="1"/>
  <c r="AO70" i="1"/>
  <c r="AO90" i="1"/>
  <c r="AO153" i="1"/>
  <c r="AO163" i="1"/>
  <c r="AO173" i="1"/>
  <c r="AO191" i="1"/>
  <c r="AO211" i="1"/>
  <c r="AO221" i="1"/>
  <c r="AO297" i="1"/>
  <c r="AO307" i="1"/>
  <c r="AO345" i="1"/>
  <c r="AO355" i="1"/>
  <c r="AO393" i="1"/>
  <c r="AI13" i="1"/>
  <c r="AM20" i="1"/>
  <c r="AP20" i="1" s="1"/>
  <c r="AM27" i="1"/>
  <c r="AP27" i="1" s="1"/>
  <c r="AI38" i="1"/>
  <c r="AL38" i="1" s="1"/>
  <c r="AM41" i="1"/>
  <c r="AO41" i="1" s="1"/>
  <c r="AM44" i="1"/>
  <c r="AP44" i="1" s="1"/>
  <c r="AH10" i="1"/>
  <c r="AM38" i="1"/>
  <c r="AP38" i="1" s="1"/>
  <c r="AH167" i="1"/>
  <c r="AH270" i="1"/>
  <c r="AH287" i="1"/>
  <c r="AH330" i="1"/>
  <c r="AH347" i="1"/>
  <c r="AH390" i="1"/>
  <c r="AH430" i="1"/>
  <c r="AH467" i="1"/>
  <c r="AH527" i="1"/>
  <c r="AO144" i="1"/>
  <c r="AO154" i="1"/>
  <c r="AO164" i="1"/>
  <c r="AO192" i="1"/>
  <c r="AO202" i="1"/>
  <c r="AO222" i="1"/>
  <c r="AO240" i="1"/>
  <c r="AO250" i="1"/>
  <c r="AO270" i="1"/>
  <c r="AO288" i="1"/>
  <c r="AO298" i="1"/>
  <c r="AO308" i="1"/>
  <c r="AO346" i="1"/>
  <c r="AO356" i="1"/>
  <c r="AO374" i="1"/>
  <c r="AH483" i="1"/>
  <c r="AO13" i="1"/>
  <c r="AO62" i="1"/>
  <c r="AO72" i="1"/>
  <c r="AO82" i="1"/>
  <c r="AO155" i="1"/>
  <c r="AO165" i="1"/>
  <c r="AO175" i="1"/>
  <c r="AO193" i="1"/>
  <c r="AO203" i="1"/>
  <c r="AO241" i="1"/>
  <c r="AO251" i="1"/>
  <c r="AO261" i="1"/>
  <c r="AO279" i="1"/>
  <c r="AO357" i="1"/>
  <c r="AO395" i="1"/>
  <c r="AH83" i="1"/>
  <c r="AH203" i="1"/>
  <c r="AH263" i="1"/>
  <c r="AH383" i="1"/>
  <c r="AM417" i="1"/>
  <c r="AP417" i="1" s="1"/>
  <c r="AM434" i="1"/>
  <c r="AP434" i="1" s="1"/>
  <c r="AH443" i="1"/>
  <c r="AH536" i="1"/>
  <c r="AO34" i="1"/>
  <c r="AO63" i="1"/>
  <c r="AO73" i="1"/>
  <c r="AO146" i="1"/>
  <c r="AO156" i="1"/>
  <c r="AO176" i="1"/>
  <c r="AO194" i="1"/>
  <c r="AO204" i="1"/>
  <c r="AO242" i="1"/>
  <c r="AO252" i="1"/>
  <c r="AO290" i="1"/>
  <c r="AO300" i="1"/>
  <c r="AO338" i="1"/>
  <c r="AO348" i="1"/>
  <c r="AO386" i="1"/>
  <c r="AO489" i="1"/>
  <c r="AO25" i="1"/>
  <c r="AO54" i="1"/>
  <c r="AO64" i="1"/>
  <c r="AO74" i="1"/>
  <c r="AO84" i="1"/>
  <c r="AO147" i="1"/>
  <c r="AO157" i="1"/>
  <c r="AO167" i="1"/>
  <c r="AO205" i="1"/>
  <c r="AO215" i="1"/>
  <c r="AO253" i="1"/>
  <c r="AO281" i="1"/>
  <c r="AO291" i="1"/>
  <c r="AO301" i="1"/>
  <c r="AO329" i="1"/>
  <c r="AO339" i="1"/>
  <c r="AO349" i="1"/>
  <c r="AH59" i="1"/>
  <c r="AH179" i="1"/>
  <c r="AH239" i="1"/>
  <c r="AH299" i="1"/>
  <c r="AH359" i="1"/>
  <c r="AH419" i="1"/>
  <c r="AH479" i="1"/>
  <c r="AO37" i="1"/>
  <c r="AO55" i="1"/>
  <c r="AO65" i="1"/>
  <c r="AO75" i="1"/>
  <c r="AO148" i="1"/>
  <c r="AO158" i="1"/>
  <c r="AO168" i="1"/>
  <c r="AO178" i="1"/>
  <c r="AO206" i="1"/>
  <c r="AO216" i="1"/>
  <c r="AO234" i="1"/>
  <c r="AO244" i="1"/>
  <c r="AO254" i="1"/>
  <c r="AO292" i="1"/>
  <c r="AO461" i="1"/>
  <c r="AH15" i="1"/>
  <c r="AH195" i="1"/>
  <c r="AH435" i="1"/>
  <c r="AH495" i="1"/>
  <c r="AO17" i="1"/>
  <c r="AO66" i="1"/>
  <c r="AO149" i="1"/>
  <c r="AO159" i="1"/>
  <c r="AO197" i="1"/>
  <c r="AO207" i="1"/>
  <c r="AO217" i="1"/>
  <c r="AO235" i="1"/>
  <c r="AO245" i="1"/>
  <c r="AO255" i="1"/>
  <c r="AO265" i="1"/>
  <c r="AO283" i="1"/>
  <c r="AO313" i="1"/>
  <c r="AO369" i="1"/>
  <c r="AH335" i="1"/>
  <c r="AH515" i="1"/>
  <c r="AO57" i="1"/>
  <c r="AO77" i="1"/>
  <c r="AO150" i="1"/>
  <c r="AO170" i="1"/>
  <c r="AO180" i="1"/>
  <c r="AO208" i="1"/>
  <c r="AO218" i="1"/>
  <c r="AO236" i="1"/>
  <c r="AO256" i="1"/>
  <c r="AO284" i="1"/>
  <c r="AO294" i="1"/>
  <c r="AO304" i="1"/>
  <c r="AO332" i="1"/>
  <c r="AO380" i="1"/>
  <c r="AO493" i="1"/>
  <c r="AI20" i="1"/>
  <c r="AL20" i="1" s="1"/>
  <c r="AH351" i="1"/>
  <c r="AO58" i="1"/>
  <c r="AO68" i="1"/>
  <c r="AO78" i="1"/>
  <c r="AO88" i="1"/>
  <c r="AO171" i="1"/>
  <c r="AO199" i="1"/>
  <c r="AO209" i="1"/>
  <c r="AO219" i="1"/>
  <c r="AO247" i="1"/>
  <c r="AO257" i="1"/>
  <c r="AO267" i="1"/>
  <c r="AO305" i="1"/>
  <c r="AO401" i="1"/>
  <c r="AH11" i="1"/>
  <c r="AH71" i="1"/>
  <c r="AH191" i="1"/>
  <c r="AH234" i="1"/>
  <c r="AH251" i="1"/>
  <c r="AH294" i="1"/>
  <c r="AH354" i="1"/>
  <c r="AH414" i="1"/>
  <c r="AM422" i="1"/>
  <c r="AP422" i="1" s="1"/>
  <c r="AH431" i="1"/>
  <c r="AH491" i="1"/>
  <c r="AH524" i="1"/>
  <c r="AO30" i="1"/>
  <c r="AO79" i="1"/>
  <c r="AO89" i="1"/>
  <c r="AO152" i="1"/>
  <c r="AO162" i="1"/>
  <c r="AO172" i="1"/>
  <c r="AO190" i="1"/>
  <c r="AO200" i="1"/>
  <c r="AO210" i="1"/>
  <c r="AO220" i="1"/>
  <c r="AO238" i="1"/>
  <c r="AO258" i="1"/>
  <c r="AO268" i="1"/>
  <c r="AO306" i="1"/>
  <c r="AO324" i="1"/>
  <c r="AO372" i="1"/>
  <c r="AO382" i="1"/>
  <c r="AO465" i="1"/>
  <c r="AH18" i="1"/>
  <c r="AH30" i="1"/>
  <c r="AH42" i="1"/>
  <c r="AM45" i="1"/>
  <c r="AP45" i="1" s="1"/>
  <c r="AH54" i="1"/>
  <c r="AH66" i="1"/>
  <c r="AH78" i="1"/>
  <c r="AH90" i="1"/>
  <c r="AH150" i="1"/>
  <c r="AH162" i="1"/>
  <c r="AH174" i="1"/>
  <c r="AH198" i="1"/>
  <c r="AH210" i="1"/>
  <c r="AH426" i="1"/>
  <c r="AM429" i="1"/>
  <c r="AP429" i="1" s="1"/>
  <c r="AH438" i="1"/>
  <c r="AH450" i="1"/>
  <c r="AH462" i="1"/>
  <c r="AH474" i="1"/>
  <c r="AH486" i="1"/>
  <c r="AH510" i="1"/>
  <c r="AH522" i="1"/>
  <c r="AH534" i="1"/>
  <c r="AM11" i="1"/>
  <c r="AP11" i="1" s="1"/>
  <c r="AH20" i="1"/>
  <c r="AM23" i="1"/>
  <c r="AP23" i="1" s="1"/>
  <c r="AH32" i="1"/>
  <c r="AH44" i="1"/>
  <c r="AH56" i="1"/>
  <c r="AH68" i="1"/>
  <c r="AH80" i="1"/>
  <c r="AH152" i="1"/>
  <c r="AH164" i="1"/>
  <c r="AH176" i="1"/>
  <c r="AH200" i="1"/>
  <c r="AH212" i="1"/>
  <c r="AH224" i="1"/>
  <c r="AH236" i="1"/>
  <c r="AH248" i="1"/>
  <c r="AH260" i="1"/>
  <c r="AH284" i="1"/>
  <c r="AH296" i="1"/>
  <c r="AH308" i="1"/>
  <c r="AH332" i="1"/>
  <c r="AH344" i="1"/>
  <c r="AH356" i="1"/>
  <c r="AH380" i="1"/>
  <c r="AH392" i="1"/>
  <c r="AI37" i="1"/>
  <c r="AL37" i="1" s="1"/>
  <c r="AH464" i="1"/>
  <c r="AH157" i="1"/>
  <c r="AH169" i="1"/>
  <c r="AH325" i="1"/>
  <c r="AH337" i="1"/>
  <c r="AH404" i="1"/>
  <c r="AH416" i="1"/>
  <c r="AH428" i="1"/>
  <c r="AH440" i="1"/>
  <c r="AH512" i="1"/>
  <c r="AI66" i="1"/>
  <c r="AM539" i="1"/>
  <c r="AN539" i="1" s="1"/>
  <c r="AM508" i="1"/>
  <c r="AP508" i="1" s="1"/>
  <c r="AM450" i="1"/>
  <c r="AP450" i="1" s="1"/>
  <c r="AM527" i="1"/>
  <c r="AO527" i="1" s="1"/>
  <c r="AI71" i="1"/>
  <c r="AL71" i="1" s="1"/>
  <c r="AI201" i="1"/>
  <c r="AL201" i="1" s="1"/>
  <c r="AH13" i="1"/>
  <c r="AM16" i="1"/>
  <c r="AP16" i="1" s="1"/>
  <c r="AH25" i="1"/>
  <c r="AM28" i="1"/>
  <c r="AP28" i="1" s="1"/>
  <c r="AH37" i="1"/>
  <c r="AM40" i="1"/>
  <c r="AP40" i="1" s="1"/>
  <c r="AH61" i="1"/>
  <c r="AH73" i="1"/>
  <c r="AH85" i="1"/>
  <c r="AH145" i="1"/>
  <c r="AH193" i="1"/>
  <c r="AH205" i="1"/>
  <c r="AH217" i="1"/>
  <c r="AH241" i="1"/>
  <c r="AH253" i="1"/>
  <c r="AH265" i="1"/>
  <c r="AH289" i="1"/>
  <c r="AH301" i="1"/>
  <c r="AH313" i="1"/>
  <c r="AH349" i="1"/>
  <c r="AH373" i="1"/>
  <c r="AH385" i="1"/>
  <c r="AH397" i="1"/>
  <c r="AH421" i="1"/>
  <c r="AH433" i="1"/>
  <c r="AM436" i="1"/>
  <c r="AP436" i="1" s="1"/>
  <c r="AH445" i="1"/>
  <c r="AM448" i="1"/>
  <c r="AP448" i="1" s="1"/>
  <c r="AH469" i="1"/>
  <c r="AH481" i="1"/>
  <c r="AH493" i="1"/>
  <c r="AH505" i="1"/>
  <c r="AH517" i="1"/>
  <c r="AM520" i="1"/>
  <c r="AP520" i="1" s="1"/>
  <c r="AH529" i="1"/>
  <c r="AP29" i="1"/>
  <c r="AM33" i="1"/>
  <c r="AO33" i="1" s="1"/>
  <c r="AP447" i="1"/>
  <c r="AP437" i="1"/>
  <c r="AI520" i="1"/>
  <c r="AL520" i="1" s="1"/>
  <c r="AM419" i="1"/>
  <c r="AP419" i="1" s="1"/>
  <c r="AI419" i="1"/>
  <c r="AL419" i="1" s="1"/>
  <c r="AI448" i="1"/>
  <c r="AL448" i="1" s="1"/>
  <c r="AM525" i="1"/>
  <c r="AN525" i="1" s="1"/>
  <c r="AI525" i="1"/>
  <c r="AL525" i="1" s="1"/>
  <c r="AM537" i="1"/>
  <c r="AN537" i="1" s="1"/>
  <c r="AI537" i="1"/>
  <c r="AL537" i="1" s="1"/>
  <c r="AI532" i="1"/>
  <c r="AL532" i="1" s="1"/>
  <c r="AM532" i="1"/>
  <c r="AN532" i="1" s="1"/>
  <c r="AM81" i="1"/>
  <c r="AO81" i="1" s="1"/>
  <c r="AM441" i="1"/>
  <c r="AN441" i="1" s="1"/>
  <c r="AM513" i="1"/>
  <c r="AP513" i="1" s="1"/>
  <c r="AI513" i="1"/>
  <c r="AM530" i="1"/>
  <c r="AP530" i="1" s="1"/>
  <c r="AJ530" i="1"/>
  <c r="AP12" i="1"/>
  <c r="AM424" i="1"/>
  <c r="AP424" i="1" s="1"/>
  <c r="AI424" i="1"/>
  <c r="AL424" i="1" s="1"/>
  <c r="AI443" i="1"/>
  <c r="AL443" i="1" s="1"/>
  <c r="AM443" i="1"/>
  <c r="AN443" i="1" s="1"/>
  <c r="AM515" i="1"/>
  <c r="AO515" i="1" s="1"/>
  <c r="AI515" i="1"/>
  <c r="AM446" i="1"/>
  <c r="AP446" i="1" s="1"/>
  <c r="AJ446" i="1"/>
  <c r="AM506" i="1"/>
  <c r="AP506" i="1" s="1"/>
  <c r="AJ506" i="1"/>
  <c r="AM518" i="1"/>
  <c r="AO518" i="1" s="1"/>
  <c r="AJ518" i="1"/>
  <c r="AI35" i="1"/>
  <c r="AL35" i="1" s="1"/>
  <c r="AM35" i="1"/>
  <c r="AP35" i="1" s="1"/>
  <c r="AM76" i="1"/>
  <c r="AN76" i="1" s="1"/>
  <c r="AI76" i="1"/>
  <c r="AL76" i="1" s="1"/>
  <c r="AM160" i="1"/>
  <c r="AI160" i="1"/>
  <c r="AL160" i="1" s="1"/>
  <c r="AP431" i="1"/>
  <c r="AI431" i="1"/>
  <c r="AL431" i="1" s="1"/>
  <c r="AH476" i="1"/>
  <c r="AH488" i="1"/>
  <c r="AI18" i="1"/>
  <c r="AL18" i="1" s="1"/>
  <c r="AI534" i="1"/>
  <c r="AL534" i="1" s="1"/>
  <c r="AM426" i="1"/>
  <c r="AP426" i="1" s="1"/>
  <c r="AP439" i="1"/>
  <c r="AI522" i="1"/>
  <c r="AL522" i="1" s="1"/>
  <c r="AI510" i="1"/>
  <c r="AI414" i="1"/>
  <c r="AL414" i="1" s="1"/>
  <c r="AM42" i="1"/>
  <c r="AP42" i="1" s="1"/>
  <c r="AP37" i="1"/>
  <c r="AI16" i="1"/>
  <c r="AL16" i="1" s="1"/>
  <c r="AI23" i="1"/>
  <c r="AL23" i="1" s="1"/>
  <c r="AJ38" i="1"/>
  <c r="AI45" i="1"/>
  <c r="AL45" i="1" s="1"/>
  <c r="AN421" i="1"/>
  <c r="AI21" i="1"/>
  <c r="AL21" i="1" s="1"/>
  <c r="AI417" i="1"/>
  <c r="AL417" i="1" s="1"/>
  <c r="AI429" i="1"/>
  <c r="AL429" i="1" s="1"/>
  <c r="AP435" i="1"/>
  <c r="AP25" i="1"/>
  <c r="AM431" i="1"/>
  <c r="AN431" i="1" s="1"/>
  <c r="AI438" i="1"/>
  <c r="AL438" i="1" s="1"/>
  <c r="AP444" i="1"/>
  <c r="AJ14" i="1"/>
  <c r="AI28" i="1"/>
  <c r="AL28" i="1" s="1"/>
  <c r="AI30" i="1"/>
  <c r="AL30" i="1" s="1"/>
  <c r="AJ422" i="1"/>
  <c r="AL422" i="1" s="1"/>
  <c r="AO431" i="1"/>
  <c r="AI436" i="1"/>
  <c r="AL436" i="1" s="1"/>
  <c r="AO442" i="1"/>
  <c r="AO444" i="1"/>
  <c r="AM14" i="1"/>
  <c r="AN14" i="1" s="1"/>
  <c r="AI11" i="1"/>
  <c r="AL11" i="1" s="1"/>
  <c r="AM21" i="1"/>
  <c r="AO21" i="1" s="1"/>
  <c r="AP442" i="1"/>
  <c r="AJ26" i="1"/>
  <c r="AJ434" i="1"/>
  <c r="AL539" i="1"/>
  <c r="AP536" i="1"/>
  <c r="AO517" i="1"/>
  <c r="AO531" i="1"/>
  <c r="AP533" i="1"/>
  <c r="AP519" i="1"/>
  <c r="AO538" i="1"/>
  <c r="AP524" i="1"/>
  <c r="AP516" i="1"/>
  <c r="AP528" i="1"/>
  <c r="AP514" i="1"/>
  <c r="AL19" i="1"/>
  <c r="AL44" i="1"/>
  <c r="AP526" i="1"/>
  <c r="AP531" i="1"/>
  <c r="AL421" i="1"/>
  <c r="AR421" i="1" s="1"/>
  <c r="AL449" i="1"/>
  <c r="AP17" i="1"/>
  <c r="AP517" i="1"/>
  <c r="AP504" i="1"/>
  <c r="AN416" i="1"/>
  <c r="AL420" i="1"/>
  <c r="AO428" i="1"/>
  <c r="AL269" i="1"/>
  <c r="AO523" i="1"/>
  <c r="AO528" i="1"/>
  <c r="AO533" i="1"/>
  <c r="AP523" i="1"/>
  <c r="AO516" i="1"/>
  <c r="AP425" i="1"/>
  <c r="AN430" i="1"/>
  <c r="AP433" i="1"/>
  <c r="AO524" i="1"/>
  <c r="AO529" i="1"/>
  <c r="AL415" i="1"/>
  <c r="AO430" i="1"/>
  <c r="AP529" i="1"/>
  <c r="AN420" i="1"/>
  <c r="AL10" i="1"/>
  <c r="AL12" i="1"/>
  <c r="AL24" i="1"/>
  <c r="AO535" i="1"/>
  <c r="AO519" i="1"/>
  <c r="AP440" i="1"/>
  <c r="AL17" i="1"/>
  <c r="AP510" i="1"/>
  <c r="AP535" i="1"/>
  <c r="AL416" i="1"/>
  <c r="AP432" i="1"/>
  <c r="AP445" i="1"/>
  <c r="AL15" i="1"/>
  <c r="AO526" i="1"/>
  <c r="AP507" i="1"/>
  <c r="AN417" i="1"/>
  <c r="AO432" i="1"/>
  <c r="AO437" i="1"/>
  <c r="AO424" i="1"/>
  <c r="AL423" i="1"/>
  <c r="AN415" i="1"/>
  <c r="AN419" i="1"/>
  <c r="AR419" i="1" s="1"/>
  <c r="AN423" i="1"/>
  <c r="AO435" i="1"/>
  <c r="AO447" i="1"/>
  <c r="AN429" i="1"/>
  <c r="AN435" i="1"/>
  <c r="AN447" i="1"/>
  <c r="AN428" i="1"/>
  <c r="AN440" i="1"/>
  <c r="AO434" i="1"/>
  <c r="AO440" i="1"/>
  <c r="AN414" i="1"/>
  <c r="AN418" i="1"/>
  <c r="AN422" i="1"/>
  <c r="AN427" i="1"/>
  <c r="AN433" i="1"/>
  <c r="AN439" i="1"/>
  <c r="AN445" i="1"/>
  <c r="AO427" i="1"/>
  <c r="AO433" i="1"/>
  <c r="AO439" i="1"/>
  <c r="AO445" i="1"/>
  <c r="AN432" i="1"/>
  <c r="AN438" i="1"/>
  <c r="AN444" i="1"/>
  <c r="AN450" i="1"/>
  <c r="AN425" i="1"/>
  <c r="AN437" i="1"/>
  <c r="AN540" i="1"/>
  <c r="AO540" i="1"/>
  <c r="AN536" i="1"/>
  <c r="AO536" i="1"/>
  <c r="AP538" i="1"/>
  <c r="AN11" i="1"/>
  <c r="AN36" i="1"/>
  <c r="AN10" i="1"/>
  <c r="AN15" i="1"/>
  <c r="AN19" i="1"/>
  <c r="AN31" i="1"/>
  <c r="AN39" i="1"/>
  <c r="AN43" i="1"/>
  <c r="AN13" i="1"/>
  <c r="AN18" i="1"/>
  <c r="AN22" i="1"/>
  <c r="AN30" i="1"/>
  <c r="AN34" i="1"/>
  <c r="AN12" i="1"/>
  <c r="AN17" i="1"/>
  <c r="AN25" i="1"/>
  <c r="AN29" i="1"/>
  <c r="AN37" i="1"/>
  <c r="AN41" i="1"/>
  <c r="AN505" i="1"/>
  <c r="AN508" i="1"/>
  <c r="AN511" i="1"/>
  <c r="AN514" i="1"/>
  <c r="AN517" i="1"/>
  <c r="AN524" i="1"/>
  <c r="AN533" i="1"/>
  <c r="AN509" i="1"/>
  <c r="AN512" i="1"/>
  <c r="AN522" i="1"/>
  <c r="AN528" i="1"/>
  <c r="AN531" i="1"/>
  <c r="AN534" i="1"/>
  <c r="AP85" i="1"/>
  <c r="AP352" i="1"/>
  <c r="AN58" i="1"/>
  <c r="AP192" i="1"/>
  <c r="AP146" i="1"/>
  <c r="AP348" i="1"/>
  <c r="AN90" i="1"/>
  <c r="AN72" i="1"/>
  <c r="AP151" i="1"/>
  <c r="AN249" i="1"/>
  <c r="AP169" i="1"/>
  <c r="AP344" i="1"/>
  <c r="AP63" i="1"/>
  <c r="AP176" i="1"/>
  <c r="AP281" i="1"/>
  <c r="AN178" i="1"/>
  <c r="AP208" i="1"/>
  <c r="AN243" i="1"/>
  <c r="AN349" i="1"/>
  <c r="AP162" i="1"/>
  <c r="AP239" i="1"/>
  <c r="AN350" i="1"/>
  <c r="AN73" i="1"/>
  <c r="AN75" i="1"/>
  <c r="AP240" i="1"/>
  <c r="AP152" i="1"/>
  <c r="AP172" i="1"/>
  <c r="AN177" i="1"/>
  <c r="AP18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P69" i="1"/>
  <c r="AN74" i="1"/>
  <c r="AP80" i="1"/>
  <c r="AP149" i="1"/>
  <c r="AN191" i="1"/>
  <c r="AP395" i="1"/>
  <c r="AN147" i="1"/>
  <c r="AN61" i="1"/>
  <c r="AP255" i="1"/>
  <c r="AP222" i="1"/>
  <c r="AP237" i="1"/>
  <c r="AP332" i="1"/>
  <c r="AN339" i="1"/>
  <c r="AP206" i="1"/>
  <c r="AP269" i="1"/>
  <c r="AN157" i="1"/>
  <c r="AP173" i="1"/>
  <c r="AP179" i="1"/>
  <c r="AP213" i="1"/>
  <c r="AP218" i="1"/>
  <c r="AN82" i="1"/>
  <c r="AP167" i="1"/>
  <c r="AP145" i="1"/>
  <c r="AN174" i="1"/>
  <c r="AP177" i="1"/>
  <c r="AN219" i="1"/>
  <c r="AP223" i="1"/>
  <c r="AP236" i="1"/>
  <c r="AP244" i="1"/>
  <c r="AN253" i="1"/>
  <c r="AP256" i="1"/>
  <c r="AP261" i="1"/>
  <c r="AP270" i="1"/>
  <c r="AN307" i="1"/>
  <c r="AP340" i="1"/>
  <c r="AP164" i="1"/>
  <c r="AN168" i="1"/>
  <c r="AP174" i="1"/>
  <c r="AP241" i="1"/>
  <c r="AP382" i="1"/>
  <c r="AP68" i="1"/>
  <c r="AN77" i="1"/>
  <c r="AP83" i="1"/>
  <c r="AP89" i="1"/>
  <c r="AP175" i="1"/>
  <c r="AN225" i="1"/>
  <c r="AP249" i="1"/>
  <c r="AN269" i="1"/>
  <c r="AP279" i="1"/>
  <c r="AP225" i="1"/>
  <c r="AN151" i="1"/>
  <c r="AP150" i="1"/>
  <c r="AN199" i="1"/>
  <c r="AN155" i="1"/>
  <c r="AP165" i="1"/>
  <c r="AP180" i="1"/>
  <c r="AN197" i="1"/>
  <c r="AN203" i="1"/>
  <c r="AP209" i="1"/>
  <c r="AP217" i="1"/>
  <c r="AN224" i="1"/>
  <c r="AP224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P338" i="1"/>
  <c r="AN266" i="1"/>
  <c r="AN78" i="1"/>
  <c r="AN54" i="1"/>
  <c r="AN62" i="1"/>
  <c r="AP67" i="1"/>
  <c r="AP148" i="1"/>
  <c r="AN153" i="1"/>
  <c r="AN158" i="1"/>
  <c r="AN166" i="1"/>
  <c r="AN193" i="1"/>
  <c r="AN207" i="1"/>
  <c r="AP235" i="1"/>
  <c r="AN245" i="1"/>
  <c r="AN257" i="1"/>
  <c r="AP263" i="1"/>
  <c r="AN267" i="1"/>
  <c r="AN292" i="1"/>
  <c r="AN297" i="1"/>
  <c r="AN313" i="1"/>
  <c r="AN333" i="1"/>
  <c r="AN60" i="1"/>
  <c r="AN83" i="1"/>
  <c r="AN85" i="1"/>
  <c r="AP190" i="1"/>
  <c r="AP254" i="1"/>
  <c r="AP330" i="1"/>
  <c r="AN330" i="1"/>
  <c r="AN88" i="1"/>
  <c r="AP144" i="1"/>
  <c r="AN179" i="1"/>
  <c r="AN201" i="1"/>
  <c r="AN204" i="1"/>
  <c r="AP215" i="1"/>
  <c r="AP298" i="1"/>
  <c r="AP302" i="1"/>
  <c r="AP314" i="1"/>
  <c r="AN314" i="1"/>
  <c r="AN355" i="1"/>
  <c r="AN399" i="1"/>
  <c r="AP399" i="1"/>
  <c r="AN64" i="1"/>
  <c r="AN67" i="1"/>
  <c r="AN259" i="1"/>
  <c r="AP285" i="1"/>
  <c r="AN285" i="1"/>
  <c r="AP336" i="1"/>
  <c r="AN340" i="1"/>
  <c r="AN352" i="1"/>
  <c r="AN145" i="1"/>
  <c r="AN213" i="1"/>
  <c r="AN223" i="1"/>
  <c r="AP154" i="1"/>
  <c r="AN170" i="1"/>
  <c r="AN189" i="1"/>
  <c r="AN237" i="1"/>
  <c r="AP268" i="1"/>
  <c r="AN345" i="1"/>
  <c r="AP374" i="1"/>
  <c r="AN71" i="1"/>
  <c r="AP71" i="1"/>
  <c r="AN66" i="1"/>
  <c r="AN70" i="1"/>
  <c r="AN86" i="1"/>
  <c r="AN171" i="1"/>
  <c r="AP166" i="1"/>
  <c r="AP156" i="1"/>
  <c r="AN221" i="1"/>
  <c r="AN205" i="1"/>
  <c r="AP216" i="1"/>
  <c r="AN211" i="1"/>
  <c r="AP238" i="1"/>
  <c r="AN239" i="1"/>
  <c r="AP250" i="1"/>
  <c r="AN291" i="1"/>
  <c r="AP306" i="1"/>
  <c r="AN336" i="1"/>
  <c r="AN346" i="1"/>
  <c r="AP356" i="1"/>
  <c r="AP195" i="1"/>
  <c r="AN195" i="1"/>
  <c r="AP55" i="1"/>
  <c r="AN196" i="1"/>
  <c r="AP196" i="1"/>
  <c r="AP234" i="1"/>
  <c r="AN290" i="1"/>
  <c r="AN214" i="1"/>
  <c r="AP214" i="1"/>
  <c r="AN262" i="1"/>
  <c r="AP262" i="1"/>
  <c r="AP252" i="1"/>
  <c r="AN280" i="1"/>
  <c r="AP280" i="1"/>
  <c r="AN212" i="1"/>
  <c r="AP212" i="1"/>
  <c r="AN248" i="1"/>
  <c r="AP248" i="1"/>
  <c r="AP287" i="1"/>
  <c r="AN287" i="1"/>
  <c r="AP310" i="1"/>
  <c r="AN310" i="1"/>
  <c r="AP59" i="1"/>
  <c r="AP202" i="1"/>
  <c r="AN264" i="1"/>
  <c r="AP264" i="1"/>
  <c r="AP266" i="1"/>
  <c r="AN282" i="1"/>
  <c r="AP282" i="1"/>
  <c r="AP284" i="1"/>
  <c r="AP296" i="1"/>
  <c r="AN296" i="1"/>
  <c r="AN59" i="1"/>
  <c r="AN198" i="1"/>
  <c r="AP198" i="1"/>
  <c r="AP200" i="1"/>
  <c r="AP220" i="1"/>
  <c r="AN246" i="1"/>
  <c r="AP246" i="1"/>
  <c r="AP57" i="1"/>
  <c r="AP295" i="1"/>
  <c r="AP309" i="1"/>
  <c r="AN309" i="1"/>
  <c r="AP327" i="1"/>
  <c r="AP341" i="1"/>
  <c r="AN341" i="1"/>
  <c r="AP353" i="1"/>
  <c r="AP373" i="1"/>
  <c r="AN373" i="1"/>
  <c r="AN378" i="1"/>
  <c r="AN295" i="1"/>
  <c r="AN327" i="1"/>
  <c r="AP350" i="1"/>
  <c r="AN353" i="1"/>
  <c r="AN360" i="1"/>
  <c r="AP369" i="1"/>
  <c r="AP378" i="1"/>
  <c r="AP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N370" i="1"/>
  <c r="AP370" i="1"/>
  <c r="AP385" i="1"/>
  <c r="AN385" i="1"/>
  <c r="AP392" i="1"/>
  <c r="AN392" i="1"/>
  <c r="AN397" i="1"/>
  <c r="AP397" i="1"/>
  <c r="AN403" i="1"/>
  <c r="AP403" i="1"/>
  <c r="AN288" i="1"/>
  <c r="AN302" i="1"/>
  <c r="AP305" i="1"/>
  <c r="AP311" i="1"/>
  <c r="AP325" i="1"/>
  <c r="AN325" i="1"/>
  <c r="AP328" i="1"/>
  <c r="AN334" i="1"/>
  <c r="AP337" i="1"/>
  <c r="AP343" i="1"/>
  <c r="AN387" i="1"/>
  <c r="AP398" i="1"/>
  <c r="AN398" i="1"/>
  <c r="AP404" i="1"/>
  <c r="AN404" i="1"/>
  <c r="AN311" i="1"/>
  <c r="AP334" i="1"/>
  <c r="AN337" i="1"/>
  <c r="AN343" i="1"/>
  <c r="AP358" i="1"/>
  <c r="AN358" i="1"/>
  <c r="AN376" i="1"/>
  <c r="AP381" i="1"/>
  <c r="AN381" i="1"/>
  <c r="AP387" i="1"/>
  <c r="AN405" i="1"/>
  <c r="AP405" i="1"/>
  <c r="AP289" i="1"/>
  <c r="AP303" i="1"/>
  <c r="AN303" i="1"/>
  <c r="AP326" i="1"/>
  <c r="AN326" i="1"/>
  <c r="AP335" i="1"/>
  <c r="AN335" i="1"/>
  <c r="AP372" i="1"/>
  <c r="AP376" i="1"/>
  <c r="AP194" i="1"/>
  <c r="AP210" i="1"/>
  <c r="AP242" i="1"/>
  <c r="AP258" i="1"/>
  <c r="AN286" i="1"/>
  <c r="AN289" i="1"/>
  <c r="AP294" i="1"/>
  <c r="AP300" i="1"/>
  <c r="AN312" i="1"/>
  <c r="AP315" i="1"/>
  <c r="AN315" i="1"/>
  <c r="AN344" i="1"/>
  <c r="AP347" i="1"/>
  <c r="AN347" i="1"/>
  <c r="AP359" i="1"/>
  <c r="AN359" i="1"/>
  <c r="AN389" i="1"/>
  <c r="AP389" i="1"/>
  <c r="AP400" i="1"/>
  <c r="AN400" i="1"/>
  <c r="AN459" i="1"/>
  <c r="AP459" i="1"/>
  <c r="AP472" i="1"/>
  <c r="AN472" i="1"/>
  <c r="AP478" i="1"/>
  <c r="AN478" i="1"/>
  <c r="AN485" i="1"/>
  <c r="AN491" i="1"/>
  <c r="AP491" i="1"/>
  <c r="AP379" i="1"/>
  <c r="AN379" i="1"/>
  <c r="AN384" i="1"/>
  <c r="AP394" i="1"/>
  <c r="AN394" i="1"/>
  <c r="AP460" i="1"/>
  <c r="AN460" i="1"/>
  <c r="AP466" i="1"/>
  <c r="AN466" i="1"/>
  <c r="AN473" i="1"/>
  <c r="AN479" i="1"/>
  <c r="AP479" i="1"/>
  <c r="AP485" i="1"/>
  <c r="AP492" i="1"/>
  <c r="AN492" i="1"/>
  <c r="AN357" i="1"/>
  <c r="AP371" i="1"/>
  <c r="AN371" i="1"/>
  <c r="AP375" i="1"/>
  <c r="AN375" i="1"/>
  <c r="AN380" i="1"/>
  <c r="AP384" i="1"/>
  <c r="AP390" i="1"/>
  <c r="AN390" i="1"/>
  <c r="AN461" i="1"/>
  <c r="AN467" i="1"/>
  <c r="AP467" i="1"/>
  <c r="AP473" i="1"/>
  <c r="AP480" i="1"/>
  <c r="AN480" i="1"/>
  <c r="AP486" i="1"/>
  <c r="AN486" i="1"/>
  <c r="AN493" i="1"/>
  <c r="AP468" i="1"/>
  <c r="AN468" i="1"/>
  <c r="AP474" i="1"/>
  <c r="AN474" i="1"/>
  <c r="AN481" i="1"/>
  <c r="AN487" i="1"/>
  <c r="AP487" i="1"/>
  <c r="AP462" i="1"/>
  <c r="AN462" i="1"/>
  <c r="AN469" i="1"/>
  <c r="AN475" i="1"/>
  <c r="AP475" i="1"/>
  <c r="AP481" i="1"/>
  <c r="AP488" i="1"/>
  <c r="AN488" i="1"/>
  <c r="AP494" i="1"/>
  <c r="AN494" i="1"/>
  <c r="AP377" i="1"/>
  <c r="AN377" i="1"/>
  <c r="AP396" i="1"/>
  <c r="AN396" i="1"/>
  <c r="AN401" i="1"/>
  <c r="AN463" i="1"/>
  <c r="AP463" i="1"/>
  <c r="AP469" i="1"/>
  <c r="AP476" i="1"/>
  <c r="AN476" i="1"/>
  <c r="AP482" i="1"/>
  <c r="AN482" i="1"/>
  <c r="AN489" i="1"/>
  <c r="AN495" i="1"/>
  <c r="AP495" i="1"/>
  <c r="AN521" i="1"/>
  <c r="AP464" i="1"/>
  <c r="AN464" i="1"/>
  <c r="AP470" i="1"/>
  <c r="AN470" i="1"/>
  <c r="AN477" i="1"/>
  <c r="AN483" i="1"/>
  <c r="AP483" i="1"/>
  <c r="AP388" i="1"/>
  <c r="AN388" i="1"/>
  <c r="AN393" i="1"/>
  <c r="AP402" i="1"/>
  <c r="AN402" i="1"/>
  <c r="AN465" i="1"/>
  <c r="AN471" i="1"/>
  <c r="AP471" i="1"/>
  <c r="AP477" i="1"/>
  <c r="AP484" i="1"/>
  <c r="AN484" i="1"/>
  <c r="AP490" i="1"/>
  <c r="AN490" i="1"/>
  <c r="AN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L153" i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L234" i="1"/>
  <c r="AL236" i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L82" i="1"/>
  <c r="AL86" i="1"/>
  <c r="AO534" i="1" l="1"/>
  <c r="AN26" i="1"/>
  <c r="AN434" i="1"/>
  <c r="AR434" i="1" s="1"/>
  <c r="AN424" i="1"/>
  <c r="AN513" i="1"/>
  <c r="AR442" i="1"/>
  <c r="AO537" i="1"/>
  <c r="AN27" i="1"/>
  <c r="AN449" i="1"/>
  <c r="AR449" i="1" s="1"/>
  <c r="AP449" i="1"/>
  <c r="AN520" i="1"/>
  <c r="AN426" i="1"/>
  <c r="AO446" i="1"/>
  <c r="AO539" i="1"/>
  <c r="AR539" i="1" s="1"/>
  <c r="AP539" i="1"/>
  <c r="AO525" i="1"/>
  <c r="AN506" i="1"/>
  <c r="AR506" i="1" s="1"/>
  <c r="AN45" i="1"/>
  <c r="AN20" i="1"/>
  <c r="AN527" i="1"/>
  <c r="AR355" i="1"/>
  <c r="AN16" i="1"/>
  <c r="AN81" i="1"/>
  <c r="AP41" i="1"/>
  <c r="AO450" i="1"/>
  <c r="AP527" i="1"/>
  <c r="AO429" i="1"/>
  <c r="AR429" i="1" s="1"/>
  <c r="AN530" i="1"/>
  <c r="AO530" i="1"/>
  <c r="AN23" i="1"/>
  <c r="AN44" i="1"/>
  <c r="AN40" i="1"/>
  <c r="AO24" i="1"/>
  <c r="AN32" i="1"/>
  <c r="AN42" i="1"/>
  <c r="AN24" i="1"/>
  <c r="AO18" i="1"/>
  <c r="AN38" i="1"/>
  <c r="AP81" i="1"/>
  <c r="AN518" i="1"/>
  <c r="AP537" i="1"/>
  <c r="AO31" i="1"/>
  <c r="AR431" i="1"/>
  <c r="AO44" i="1"/>
  <c r="AO11" i="1"/>
  <c r="AO35" i="1"/>
  <c r="AO15" i="1"/>
  <c r="AP443" i="1"/>
  <c r="AO26" i="1"/>
  <c r="AO32" i="1"/>
  <c r="AN33" i="1"/>
  <c r="AO16" i="1"/>
  <c r="AO27" i="1"/>
  <c r="AO23" i="1"/>
  <c r="AN160" i="1"/>
  <c r="AO160" i="1"/>
  <c r="AO20" i="1"/>
  <c r="AN436" i="1"/>
  <c r="AO161" i="1"/>
  <c r="AP76" i="1"/>
  <c r="AO76" i="1"/>
  <c r="AO40" i="1"/>
  <c r="AO42" i="1"/>
  <c r="AO38" i="1"/>
  <c r="AO28" i="1"/>
  <c r="AO45" i="1"/>
  <c r="AP441" i="1"/>
  <c r="AN21" i="1"/>
  <c r="AR538" i="1"/>
  <c r="AO520" i="1"/>
  <c r="AN448" i="1"/>
  <c r="AP518" i="1"/>
  <c r="AO441" i="1"/>
  <c r="AR201" i="1"/>
  <c r="AP33" i="1"/>
  <c r="AO438" i="1"/>
  <c r="AN28" i="1"/>
  <c r="AO448" i="1"/>
  <c r="AR414" i="1"/>
  <c r="AR416" i="1"/>
  <c r="AP160" i="1"/>
  <c r="AP532" i="1"/>
  <c r="AO436" i="1"/>
  <c r="AP525" i="1"/>
  <c r="AR525" i="1" s="1"/>
  <c r="AN446" i="1"/>
  <c r="AR446" i="1" s="1"/>
  <c r="AR314" i="1"/>
  <c r="AP534" i="1"/>
  <c r="AR534" i="1" s="1"/>
  <c r="AO443" i="1"/>
  <c r="AP522" i="1"/>
  <c r="AO522" i="1"/>
  <c r="AR170" i="1"/>
  <c r="AR423" i="1"/>
  <c r="AR85" i="1"/>
  <c r="AN35" i="1"/>
  <c r="AR395" i="1"/>
  <c r="AN515" i="1"/>
  <c r="AO532" i="1"/>
  <c r="AO426" i="1"/>
  <c r="AR236" i="1"/>
  <c r="AR428" i="1"/>
  <c r="AR430" i="1"/>
  <c r="AP515" i="1"/>
  <c r="AR417" i="1"/>
  <c r="AR344" i="1"/>
  <c r="AR223" i="1"/>
  <c r="AR213" i="1"/>
  <c r="AR433" i="1"/>
  <c r="AR447" i="1"/>
  <c r="AR444" i="1"/>
  <c r="AR422" i="1"/>
  <c r="AR435" i="1"/>
  <c r="AR378" i="1"/>
  <c r="AR192" i="1"/>
  <c r="AR440" i="1"/>
  <c r="AR415" i="1"/>
  <c r="AR424" i="1"/>
  <c r="AR146" i="1"/>
  <c r="AR285" i="1"/>
  <c r="AR153" i="1"/>
  <c r="AR420" i="1"/>
  <c r="AR432" i="1"/>
  <c r="AR78" i="1"/>
  <c r="AR189" i="1"/>
  <c r="AP438" i="1"/>
  <c r="AP21" i="1"/>
  <c r="AR540" i="1"/>
  <c r="AR348" i="1"/>
  <c r="AR486" i="1"/>
  <c r="AR394" i="1"/>
  <c r="AR157" i="1"/>
  <c r="AR437" i="1"/>
  <c r="AN161" i="1"/>
  <c r="AR57" i="1"/>
  <c r="AR254" i="1"/>
  <c r="AR425" i="1"/>
  <c r="AR209" i="1"/>
  <c r="AR147" i="1"/>
  <c r="AR445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P161" i="1"/>
  <c r="AR494" i="1"/>
  <c r="AR243" i="1"/>
  <c r="AR244" i="1"/>
  <c r="AR463" i="1"/>
  <c r="AR198" i="1"/>
  <c r="AR238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3" i="1"/>
  <c r="AR511" i="1"/>
  <c r="AR504" i="1"/>
  <c r="AR526" i="1"/>
  <c r="AR531" i="1"/>
  <c r="AR508" i="1"/>
  <c r="AR528" i="1"/>
  <c r="AR517" i="1"/>
  <c r="AR524" i="1"/>
  <c r="AR533" i="1"/>
  <c r="AR510" i="1"/>
  <c r="AR519" i="1"/>
  <c r="AR535" i="1"/>
  <c r="AR509" i="1"/>
  <c r="AR505" i="1"/>
  <c r="AR514" i="1"/>
  <c r="AR529" i="1"/>
  <c r="AR513" i="1"/>
  <c r="AR507" i="1"/>
  <c r="AR512" i="1"/>
  <c r="AR516" i="1"/>
  <c r="AR521" i="1"/>
  <c r="AR426" i="1" l="1"/>
  <c r="AR520" i="1"/>
  <c r="AR537" i="1"/>
  <c r="AR518" i="1"/>
  <c r="AR527" i="1"/>
  <c r="AR76" i="1"/>
  <c r="AR530" i="1"/>
  <c r="AR81" i="1"/>
  <c r="AR436" i="1"/>
  <c r="AR441" i="1"/>
  <c r="AR160" i="1"/>
  <c r="AR443" i="1"/>
  <c r="AR438" i="1"/>
  <c r="AR448" i="1"/>
  <c r="AR532" i="1"/>
  <c r="AR522" i="1"/>
  <c r="AR515" i="1"/>
  <c r="AR161" i="1"/>
  <c r="AR500" i="1"/>
  <c r="AR502" i="1" l="1"/>
  <c r="AK464" i="1" l="1"/>
  <c r="AR455" i="1"/>
  <c r="AL464" i="1" l="1"/>
  <c r="AR464" i="1" s="1"/>
  <c r="AR457" i="1" l="1"/>
  <c r="AK418" i="1" l="1"/>
  <c r="AR418" i="1" s="1"/>
  <c r="AJ287" i="1"/>
  <c r="AK284" i="1"/>
  <c r="AK283" i="1"/>
  <c r="AR275" i="1"/>
  <c r="AR410" i="1"/>
  <c r="AR365" i="1"/>
  <c r="AR320" i="1"/>
  <c r="AR230" i="1"/>
  <c r="AR185" i="1"/>
  <c r="AR140" i="1"/>
  <c r="AR50" i="1"/>
  <c r="AJ369" i="1"/>
  <c r="AK374" i="1"/>
  <c r="AK373" i="1"/>
  <c r="AI206" i="1"/>
  <c r="AK194" i="1"/>
  <c r="AK193" i="1"/>
  <c r="AJ197" i="1"/>
  <c r="AK149" i="1"/>
  <c r="AK148" i="1"/>
  <c r="AJ144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K14" i="1"/>
  <c r="AL14" i="1" s="1"/>
  <c r="AK59" i="1"/>
  <c r="AK58" i="1"/>
  <c r="AJ54" i="1"/>
  <c r="S53" i="1"/>
  <c r="P53" i="1"/>
  <c r="T70" i="1"/>
  <c r="AK13" i="1"/>
  <c r="AL13" i="1" s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R5" i="1"/>
  <c r="AP9" i="1" l="1"/>
  <c r="AN9" i="1"/>
  <c r="AR9" i="1" l="1"/>
  <c r="AR232" i="1"/>
  <c r="AR277" i="1"/>
  <c r="AR412" i="1"/>
  <c r="AR367" i="1"/>
  <c r="AR322" i="1"/>
  <c r="AR187" i="1"/>
  <c r="AR142" i="1"/>
  <c r="AR7" i="1" l="1"/>
  <c r="J15" i="1" l="1"/>
  <c r="E27" i="1"/>
  <c r="F32" i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<sst xmlns="http://schemas.openxmlformats.org/spreadsheetml/2006/main" count="3040" uniqueCount="497">
  <si>
    <t>Sigma+</t>
  </si>
  <si>
    <t>+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</si>
  <si>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</si>
  <si>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</si>
  <si>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</si>
  <si>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</si>
  <si>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</si>
  <si>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</si>
  <si>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</si>
  <si>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</si>
  <si>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</si>
  <si>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</si>
  <si>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</si>
  <si>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</si>
  <si>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</si>
  <si>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</si>
  <si>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</si>
  <si>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</si>
  <si>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</si>
  <si>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</si>
  <si>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</si>
  <si>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</si>
  <si>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</si>
  <si>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</si>
  <si>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</si>
  <si>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</si>
  <si>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</si>
  <si>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</si>
  <si>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</si>
  <si>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</si>
  <si>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</si>
  <si>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</si>
  <si>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</si>
  <si>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</si>
  <si>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</si>
  <si>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</si>
  <si>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</si>
  <si>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</si>
  <si>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</si>
  <si>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</si>
  <si>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</si>
  <si>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</si>
  <si>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</si>
  <si>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</si>
  <si>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</si>
  <si>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</si>
  <si>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</si>
  <si>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</si>
  <si>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</si>
  <si>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</si>
  <si>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</si>
  <si>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</si>
  <si>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</si>
  <si>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</si>
  <si>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</si>
  <si>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</si>
  <si>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</si>
  <si>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</si>
  <si>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</si>
  <si>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</si>
  <si>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</si>
  <si>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</si>
  <si>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</si>
  <si>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</si>
  <si>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</si>
  <si>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</si>
  <si>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</si>
  <si>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</si>
  <si>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</si>
  <si>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</si>
  <si>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</si>
  <si>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</si>
  <si>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</si>
  <si>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</si>
  <si>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</si>
  <si>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</si>
  <si>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</si>
  <si>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</si>
  <si>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</si>
  <si>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</si>
  <si>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</si>
  <si>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</si>
  <si>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</si>
  <si>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</si>
  <si>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</si>
  <si>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</si>
  <si>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</si>
  <si>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</si>
  <si>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</si>
  <si>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</si>
  <si>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</si>
  <si>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</si>
  <si>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</si>
  <si>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</si>
  <si>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</si>
  <si>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</si>
  <si>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</si>
  <si>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</si>
  <si>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</si>
  <si>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</si>
  <si>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</si>
  <si>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</si>
  <si>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</si>
  <si>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</si>
  <si>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</si>
  <si>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</si>
  <si>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</si>
  <si>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</si>
  <si>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</si>
  <si>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</si>
  <si>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</si>
  <si>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</si>
  <si>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</si>
  <si>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</si>
  <si>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</si>
  <si>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</si>
  <si>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</si>
  <si>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</si>
  <si>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</si>
  <si>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</si>
  <si>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</si>
  <si>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</si>
  <si>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</si>
  <si>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</si>
  <si>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</si>
  <si>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</si>
  <si>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</si>
  <si>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</si>
  <si>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</si>
  <si>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</si>
  <si>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</si>
  <si>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</si>
  <si>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</si>
  <si>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</si>
  <si>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</si>
  <si>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x &lt;&gt; y</t>
  </si>
  <si>
    <t>DRG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</si>
  <si>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</si>
  <si>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</si>
  <si>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</si>
  <si>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</si>
  <si>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</si>
  <si>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</si>
  <si>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</si>
  <si>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</si>
  <si>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</si>
  <si>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</si>
  <si>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</si>
  <si>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</si>
  <si>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</si>
  <si>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</si>
  <si>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</si>
  <si>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</si>
  <si>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</si>
  <si>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</si>
  <si>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</si>
  <si>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</si>
  <si>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</si>
  <si>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</si>
  <si>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</si>
  <si>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</si>
  <si>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</si>
  <si>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</si>
  <si>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</si>
  <si>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</si>
  <si>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</si>
  <si>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</si>
  <si>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</si>
  <si>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</si>
  <si>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</si>
  <si>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</si>
  <si>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</si>
  <si>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</si>
  <si>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</si>
  <si>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</si>
  <si>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</si>
  <si>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</si>
  <si>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</si>
  <si>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</si>
  <si>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</si>
  <si>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</si>
  <si>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</si>
  <si>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</si>
  <si>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</si>
  <si>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</si>
  <si>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</si>
  <si>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</si>
  <si>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</si>
  <si>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</si>
  <si>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</si>
  <si>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</si>
  <si>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</si>
  <si>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</si>
  <si>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</si>
  <si>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</si>
  <si>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</si>
  <si>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</si>
  <si>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</si>
  <si>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</si>
  <si>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</si>
  <si>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</si>
  <si>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</si>
  <si>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</si>
  <si>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</si>
  <si>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</si>
  <si>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</si>
  <si>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</si>
  <si>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</si>
  <si>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</si>
  <si>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</si>
  <si>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</si>
  <si>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</si>
  <si>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</si>
  <si>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</si>
  <si>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</si>
  <si>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</si>
  <si>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</si>
  <si>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</si>
  <si>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</si>
  <si>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</si>
  <si>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</si>
  <si>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</si>
  <si>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</si>
  <si>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</si>
  <si>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</si>
  <si>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</si>
  <si>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</si>
  <si>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</si>
  <si>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</si>
  <si>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</si>
  <si>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</si>
  <si>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</si>
  <si>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</si>
  <si>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</si>
  <si>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</si>
  <si>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</si>
  <si>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</si>
  <si>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</si>
  <si>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</si>
  <si>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</si>
  <si>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</si>
  <si>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</si>
  <si>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</si>
  <si>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</si>
  <si>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</si>
  <si>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</si>
  <si>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</si>
  <si>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</si>
  <si>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</si>
  <si>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</si>
  <si>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</si>
  <si>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</si>
  <si>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</si>
  <si>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</si>
  <si>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</si>
  <si>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</si>
  <si>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</si>
  <si>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</si>
  <si>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</si>
  <si>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</si>
  <si>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</si>
  <si>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</si>
  <si>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</si>
  <si>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</si>
  <si>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</si>
  <si>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</si>
  <si>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</si>
  <si>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</si>
  <si>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</si>
  <si>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</si>
  <si>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</si>
  <si>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</si>
  <si>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</si>
  <si>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</si>
  <si>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</si>
  <si>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</si>
  <si>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</si>
  <si>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</si>
  <si>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</si>
  <si>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</si>
  <si>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</si>
  <si>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</si>
  <si>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</si>
  <si>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</si>
  <si>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</si>
  <si>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</si>
  <si>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</si>
  <si>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</si>
  <si>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</si>
  <si>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</si>
  <si>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</si>
  <si>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</si>
  <si>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</si>
  <si>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</si>
  <si>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</si>
  <si>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</si>
  <si>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</si>
  <si>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</si>
  <si>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</si>
  <si>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</si>
  <si>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</si>
  <si>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</si>
  <si>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</si>
  <si>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</si>
  <si>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</si>
  <si>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</si>
  <si>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</si>
  <si>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</si>
  <si>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</si>
  <si>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</si>
  <si>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</si>
  <si>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</si>
  <si>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</si>
  <si>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</si>
  <si>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</si>
  <si>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</si>
  <si>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</si>
  <si>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</si>
  <si>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</si>
  <si>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</si>
  <si>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</si>
  <si>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</si>
  <si>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</si>
  <si>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</si>
  <si>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</si>
  <si>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</si>
  <si>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</si>
  <si>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</si>
  <si>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</si>
  <si>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</si>
  <si>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</si>
  <si>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</si>
  <si>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</si>
  <si>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</si>
  <si>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</si>
  <si>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</si>
  <si>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</si>
  <si>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</si>
  <si>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</si>
  <si>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</si>
  <si>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</si>
  <si>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</si>
  <si>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</si>
  <si>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</si>
  <si>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</si>
  <si>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</si>
  <si>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</si>
  <si>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</si>
  <si>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</si>
  <si>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</si>
  <si>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</si>
  <si>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</si>
  <si>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</si>
  <si>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</si>
  <si>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</si>
  <si>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</si>
  <si>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</si>
  <si>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</si>
  <si>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</si>
  <si>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</si>
  <si>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</si>
  <si>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</si>
  <si>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</si>
  <si>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</si>
  <si>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</si>
  <si>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</si>
  <si>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</si>
  <si>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</si>
  <si>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</si>
  <si>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</si>
  <si>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</si>
  <si>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</si>
  <si>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</si>
  <si>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</si>
  <si>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</si>
  <si>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</si>
  <si>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</si>
  <si>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</si>
  <si>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</si>
  <si>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</si>
  <si>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</si>
  <si>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</si>
  <si>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</si>
  <si>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</si>
  <si>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</si>
  <si>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</si>
  <si>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</si>
  <si>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</si>
  <si>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</si>
  <si>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</si>
  <si>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</si>
  <si>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</si>
  <si>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</si>
  <si>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</si>
  <si>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</si>
  <si>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</si>
  <si>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</si>
  <si>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</si>
  <si>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</si>
  <si>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</si>
  <si>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</si>
  <si>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</si>
  <si>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</si>
  <si>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</si>
  <si>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</si>
  <si>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</si>
  <si>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</si>
  <si>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</si>
  <si>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</si>
  <si>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</si>
  <si>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</si>
  <si>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</si>
  <si>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</si>
  <si>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</si>
  <si>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</si>
  <si>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</si>
  <si>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</si>
  <si>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</si>
  <si>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</si>
  <si>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</si>
  <si>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</si>
  <si>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</si>
  <si>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</si>
  <si>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</si>
  <si>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</si>
  <si>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</si>
  <si>
    <t>C43</t>
  </si>
  <si>
    <t>i</t>
  </si>
  <si>
    <t>C47</t>
  </si>
  <si>
    <t>WP43</t>
  </si>
  <si>
    <t>V43 LT</t>
  </si>
  <si>
    <t>V43 RT</t>
  </si>
  <si>
    <t>V43</t>
  </si>
  <si>
    <t>D43 old</t>
  </si>
  <si>
    <t>D43 new</t>
  </si>
  <si>
    <t>E43</t>
  </si>
  <si>
    <t>N43</t>
  </si>
  <si>
    <t>N43 R</t>
  </si>
  <si>
    <t>D47</t>
  </si>
  <si>
    <t>F1</t>
  </si>
  <si>
    <t>F2</t>
  </si>
  <si>
    <t>F3</t>
  </si>
  <si>
    <t>F4</t>
  </si>
  <si>
    <t>F6</t>
  </si>
  <si>
    <t>[ U-&gt; ]</t>
  </si>
  <si>
    <t>[ BIT ]</t>
  </si>
  <si>
    <t>TRI</t>
  </si>
  <si>
    <t>d.ms</t>
  </si>
  <si>
    <t>[ angle-&gt; ]</t>
  </si>
  <si>
    <t>ln</t>
  </si>
  <si>
    <t>lg</t>
  </si>
  <si>
    <t>h.ms</t>
  </si>
  <si>
    <t>[ alpha.FN ]</t>
  </si>
  <si>
    <t>SAVE</t>
  </si>
  <si>
    <t>RBR</t>
  </si>
  <si>
    <t>CC</t>
  </si>
  <si>
    <t>SNAP</t>
  </si>
  <si>
    <t>FILL</t>
  </si>
  <si>
    <t>DROP Dn</t>
  </si>
  <si>
    <t>x &lt;&gt;</t>
  </si>
  <si>
    <t>+/-</t>
  </si>
  <si>
    <t>DSP</t>
  </si>
  <si>
    <t>| |</t>
  </si>
  <si>
    <t>MOD</t>
  </si>
  <si>
    <t>MODE</t>
  </si>
  <si>
    <t>x!</t>
  </si>
  <si>
    <t>[ Sigma ]</t>
  </si>
  <si>
    <t>R&lt;-</t>
  </si>
  <si>
    <t>TIMER</t>
  </si>
  <si>
    <t>SF</t>
  </si>
  <si>
    <t>[ CONST ]</t>
  </si>
  <si>
    <t>CF</t>
  </si>
  <si>
    <t>[ PRINT ]</t>
  </si>
  <si>
    <t>P/R</t>
  </si>
  <si>
    <t>P.FN</t>
  </si>
  <si>
    <t>CATALOG</t>
  </si>
  <si>
    <t>R up</t>
  </si>
  <si>
    <t>NEW</t>
  </si>
  <si>
    <t>[ REAL ]</t>
  </si>
  <si>
    <t>ITM_SNAP</t>
  </si>
  <si>
    <t>-MNU_UNITCONV_C43</t>
  </si>
  <si>
    <t>-MNU_PARTS_C43</t>
  </si>
  <si>
    <t>ITM_LINPOL</t>
  </si>
  <si>
    <t>-MNU_PRINT</t>
  </si>
  <si>
    <t>LIN</t>
  </si>
  <si>
    <t>-MNU_ALPHAFN_C43</t>
  </si>
  <si>
    <t xml:space="preserve"> [ CONV ] </t>
  </si>
  <si>
    <t>extra spaces</t>
  </si>
  <si>
    <t>-MNU_TRG_C47_MORE</t>
  </si>
  <si>
    <t>-MNU_TRG_C47</t>
  </si>
  <si>
    <t>[ TRG...]</t>
  </si>
  <si>
    <t xml:space="preserve"> [ TRG ] </t>
  </si>
  <si>
    <t>-MNU_ANGLECONV_C43</t>
  </si>
  <si>
    <t>[ PLOT ]</t>
  </si>
  <si>
    <t>-MNU_PLOTTING</t>
  </si>
  <si>
    <t>-MNU_SUMS_C43</t>
  </si>
  <si>
    <t>ITM_op_j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</si>
</sst>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5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11" borderId="0" xfId="0" applyFont="1" applyFill="1" applyAlignment="1">
      <alignment horizontal="left" vertical="center"/>
    </xf>
    <xf numFmtId="0" fontId="18" fillId="18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19" borderId="9" xfId="0" applyFont="1" applyFill="1" applyBorder="1" applyAlignment="1">
      <alignment horizontal="center"/>
    </xf>
    <xf numFmtId="49" fontId="20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22" fillId="21" borderId="9" xfId="0" applyFont="1" applyFill="1" applyBorder="1" applyAlignment="1">
      <alignment horizontal="center"/>
    </xf>
    <xf numFmtId="0" fontId="23" fillId="22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4" fillId="21" borderId="9" xfId="0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5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25" borderId="9" xfId="0" applyFont="1" applyFill="1" applyBorder="1" applyAlignment="1">
      <alignment horizontal="center"/>
    </xf>
    <xf numFmtId="0" fontId="29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 applyProtection="1">
      <alignment horizontal="center" vertical="center"/>
      <protection locked="0"/>
    </xf>
    <xf numFmtId="0" fontId="0" fillId="11" borderId="0" xfId="0" applyFill="1" applyAlignment="1">
      <alignment horizontal="center" vertical="center"/>
    </xf>
    <xf numFmtId="0" fontId="5" fillId="11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49" fontId="4" fillId="0" borderId="0" xfId="0" applyNumberFormat="1" applyFont="1"/>
    <xf numFmtId="0" fontId="4" fillId="4" borderId="9" xfId="0" applyFon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18" fillId="6" borderId="0" xfId="0" applyFont="1" applyFill="1" applyAlignment="1">
      <alignment horizontal="left" vertical="center"/>
    </xf>
  </cellXfs>
  <cellStyles count="1">
    <cellStyle name="Normal" xfId="0" builtinId="0"/>
  </cellStyles>
  <dxfs count="279">
    <dxf>
      <font>
        <color rgb="FF006100"/>
      </font>
      <fill>
        <patternFill>
          <bgColor rgb="FFC6EFCE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zoomScale="85" zoomScaleNormal="90" workbookViewId="0">
      <pane ySplit="1" topLeftCell="A2" activePane="bottomLeft" state="frozen"/>
      <selection activeCell="B162" sqref="B162"/>
      <selection pane="bottomLeft" activeCell="I53" sqref="I53:I55"/>
    </sheetView>
  </sheetViews>
  <sheetFormatPr baseColWidth="10" defaultColWidth="10.83203125" defaultRowHeight="18" customHeight="1"/>
  <cols>
    <col min="1" max="1" width="8" style="1" bestFit="1" customWidth="1"/>
    <col min="2" max="2" width="3.5" style="1" bestFit="1" customWidth="1"/>
    <col min="3" max="3" width="11.33203125" style="1" bestFit="1" customWidth="1"/>
    <col min="4" max="5" width="9" style="1" bestFit="1" customWidth="1"/>
    <col min="6" max="6" width="10" style="1" bestFit="1" customWidth="1"/>
    <col min="7" max="7" width="9" style="1" bestFit="1" customWidth="1"/>
    <col min="8" max="8" width="11.33203125" style="1" bestFit="1" customWidth="1"/>
    <col min="9" max="9" width="9" style="1" bestFit="1" customWidth="1"/>
    <col min="10" max="10" width="10.6640625" style="1" bestFit="1" customWidth="1"/>
    <col min="11" max="11" width="9" style="1" bestFit="1" customWidth="1"/>
    <col min="12" max="12" width="14.6640625" style="1" bestFit="1" customWidth="1"/>
    <col min="13" max="13" width="11.33203125" style="1" bestFit="1" customWidth="1"/>
    <col min="14" max="14" width="11" style="1" bestFit="1" customWidth="1"/>
    <col min="15" max="15" width="9" style="1" bestFit="1" customWidth="1"/>
    <col min="16" max="16" width="9.5" style="1" bestFit="1" customWidth="1"/>
    <col min="17" max="17" width="9" style="1" bestFit="1" customWidth="1"/>
    <col min="18" max="18" width="10.5" style="1" bestFit="1" customWidth="1"/>
    <col min="19" max="19" width="9" style="1" bestFit="1" customWidth="1"/>
    <col min="20" max="20" width="14.6640625" style="1" bestFit="1" customWidth="1"/>
    <col min="21" max="21" width="9" style="1" bestFit="1" customWidth="1"/>
    <col min="22" max="22" width="15.1640625" style="1" bestFit="1" customWidth="1"/>
    <col min="23" max="23" width="23.83203125" style="1" bestFit="1" customWidth="1"/>
    <col min="24" max="24" width="12.5" style="4" bestFit="1" customWidth="1"/>
    <col min="25" max="25" width="10.5" style="12" bestFit="1" customWidth="1"/>
    <col min="26" max="26" width="13.5" style="12" bestFit="1" customWidth="1"/>
    <col min="27" max="27" width="11.6640625" style="4" bestFit="1" customWidth="1"/>
    <col min="28" max="28" width="13.5" style="4" bestFit="1" customWidth="1"/>
    <col min="29" max="29" width="12" style="4" bestFit="1" customWidth="1"/>
    <col min="30" max="30" width="12.33203125" style="4" bestFit="1" customWidth="1"/>
    <col min="31" max="31" width="11.83203125" style="4" customWidth="1"/>
    <col min="32" max="32" width="11.83203125" style="1" bestFit="1" customWidth="1"/>
    <col min="33" max="33" width="18.1640625" style="1" customWidth="1"/>
    <col min="34" max="34" width="4" style="1" bestFit="1" customWidth="1"/>
    <col min="35" max="35" width="18.33203125" style="1" bestFit="1" customWidth="1"/>
    <col min="36" max="36" width="17.83203125" style="1" bestFit="1" customWidth="1"/>
    <col min="37" max="37" width="21" style="1" bestFit="1" customWidth="1"/>
    <col min="38" max="38" width="18.33203125" style="1" bestFit="1" customWidth="1"/>
    <col min="39" max="39" width="29.6640625" style="1" bestFit="1" customWidth="1"/>
    <col min="40" max="42" width="20" style="1" bestFit="1" customWidth="1"/>
    <col min="43" max="43" width="10.83203125" style="1"/>
    <col min="44" max="44" width="239.5" style="39" bestFit="1" customWidth="1"/>
    <col min="45" max="16384" width="10.83203125" style="1"/>
  </cols>
  <sheetData>
    <row r="1" spans="1:44" ht="34" customHeight="1">
      <c r="A1" s="100" t="s">
        <v>428</v>
      </c>
      <c r="X1" s="3" t="s">
        <v>96</v>
      </c>
      <c r="Y1" s="3" t="s">
        <v>90</v>
      </c>
      <c r="Z1" s="3" t="s">
        <v>91</v>
      </c>
      <c r="AA1" s="3" t="s">
        <v>97</v>
      </c>
      <c r="AB1" s="3" t="s">
        <v>92</v>
      </c>
      <c r="AC1" s="3" t="s">
        <v>93</v>
      </c>
      <c r="AD1" s="3" t="s">
        <v>94</v>
      </c>
      <c r="AE1" s="36"/>
      <c r="AF1" s="2" t="s">
        <v>95</v>
      </c>
      <c r="AG1" s="21"/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4" ht="18" customHeight="1" thickBot="1">
      <c r="V2" s="1" t="s">
        <v>415</v>
      </c>
      <c r="W2" s="1" t="s">
        <v>414</v>
      </c>
      <c r="X2" s="14"/>
      <c r="Y2" s="15"/>
      <c r="Z2" s="15"/>
      <c r="AA2" s="9">
        <v>1</v>
      </c>
      <c r="AB2" s="9">
        <v>2</v>
      </c>
      <c r="AC2" s="9">
        <v>3</v>
      </c>
      <c r="AD2" s="9">
        <v>4</v>
      </c>
      <c r="AE2" s="36"/>
      <c r="AF2" s="13">
        <v>5</v>
      </c>
      <c r="AG2" s="21"/>
    </row>
    <row r="3" spans="1:44" ht="18" customHeight="1">
      <c r="C3" s="120" t="str">
        <f>VLOOKUP(LEFT(C53,LEN(layout)+3),label,RIGHT(C53,1)+1,0)</f>
        <v>F1</v>
      </c>
      <c r="D3" s="121"/>
      <c r="E3" s="111"/>
      <c r="G3" s="120" t="str">
        <f>VLOOKUP(LEFT(G53,LEN(layout)+3),label,RIGHT(G53,1)+1,0)</f>
        <v>F2</v>
      </c>
      <c r="H3" s="121"/>
      <c r="I3" s="111"/>
      <c r="J3" s="120" t="str">
        <f>VLOOKUP(LEFT(J53,LEN(layout)+3),label,RIGHT(J53,1)+1,0)</f>
        <v>F3</v>
      </c>
      <c r="K3" s="121"/>
      <c r="L3" s="111"/>
      <c r="M3" s="120" t="str">
        <f>VLOOKUP(LEFT(M53,LEN(layout)+3),label,RIGHT(M53,1)+1,0)</f>
        <v>F4</v>
      </c>
      <c r="N3" s="121"/>
      <c r="O3" s="111"/>
      <c r="P3" s="120" t="str">
        <f>VLOOKUP(LEFT(P53,LEN(layout)+3),label,RIGHT(P53,1)+1,0)</f>
        <v>F4</v>
      </c>
      <c r="Q3" s="121"/>
      <c r="R3" s="111"/>
      <c r="S3" s="120" t="str">
        <f>VLOOKUP(LEFT(S53,LEN(layout)+3),label,RIGHT(S53,1)+1,0)</f>
        <v>F6</v>
      </c>
      <c r="T3" s="121"/>
      <c r="U3" s="111"/>
      <c r="V3" s="71" t="s">
        <v>416</v>
      </c>
      <c r="W3" s="71" t="str">
        <f>X3</f>
        <v>C43</v>
      </c>
      <c r="X3" s="72" t="s">
        <v>426</v>
      </c>
      <c r="Y3" s="10">
        <v>1</v>
      </c>
      <c r="Z3" s="10">
        <v>1</v>
      </c>
      <c r="AA3" s="6" t="str">
        <f>X3&amp;"."&amp;Y3&amp;Z3</f>
        <v>C43.11</v>
      </c>
      <c r="AB3" s="5" t="s">
        <v>439</v>
      </c>
      <c r="AC3" s="29">
        <v>0</v>
      </c>
      <c r="AD3" s="29">
        <v>0</v>
      </c>
      <c r="AE3" s="36"/>
      <c r="AF3" s="29"/>
      <c r="AG3" s="21"/>
    </row>
    <row r="4" spans="1:44" ht="18" customHeight="1">
      <c r="C4" s="122"/>
      <c r="D4" s="123"/>
      <c r="E4" s="111"/>
      <c r="G4" s="122"/>
      <c r="H4" s="123"/>
      <c r="I4" s="111"/>
      <c r="J4" s="122"/>
      <c r="K4" s="123"/>
      <c r="L4" s="111"/>
      <c r="M4" s="122"/>
      <c r="N4" s="123"/>
      <c r="O4" s="111"/>
      <c r="P4" s="122"/>
      <c r="Q4" s="123"/>
      <c r="R4" s="111"/>
      <c r="S4" s="122"/>
      <c r="T4" s="123"/>
      <c r="U4" s="111"/>
      <c r="W4" s="101" t="str">
        <f>X48</f>
        <v>C47</v>
      </c>
      <c r="X4" s="73" t="str">
        <f>X3</f>
        <v>C43</v>
      </c>
      <c r="Y4" s="11">
        <v>1</v>
      </c>
      <c r="Z4" s="11">
        <v>2</v>
      </c>
      <c r="AA4" s="6" t="str">
        <f t="shared" ref="AA4:AA67" si="0">X4&amp;"."&amp;Y4&amp;Z4</f>
        <v>C43.12</v>
      </c>
      <c r="AB4" s="5" t="s">
        <v>440</v>
      </c>
      <c r="AC4" s="29">
        <v>0</v>
      </c>
      <c r="AD4" s="29">
        <v>0</v>
      </c>
      <c r="AE4" s="36"/>
      <c r="AF4" s="29"/>
      <c r="AG4" s="21"/>
    </row>
    <row r="5" spans="1:44" ht="18" customHeight="1" thickBot="1">
      <c r="C5" s="124"/>
      <c r="D5" s="125"/>
      <c r="E5" s="111"/>
      <c r="G5" s="124"/>
      <c r="H5" s="125"/>
      <c r="I5" s="111"/>
      <c r="J5" s="124"/>
      <c r="K5" s="125"/>
      <c r="L5" s="111"/>
      <c r="M5" s="124"/>
      <c r="N5" s="125"/>
      <c r="O5" s="111"/>
      <c r="P5" s="124"/>
      <c r="Q5" s="125"/>
      <c r="R5" s="111"/>
      <c r="S5" s="124"/>
      <c r="T5" s="125"/>
      <c r="U5" s="111"/>
      <c r="V5" s="77" t="s">
        <v>417</v>
      </c>
      <c r="W5" s="77" t="str">
        <f>X93</f>
        <v>WP43</v>
      </c>
      <c r="X5" s="73" t="str">
        <f t="shared" ref="X5:X45" si="1">X4</f>
        <v>C43</v>
      </c>
      <c r="Y5" s="11">
        <v>1</v>
      </c>
      <c r="Z5" s="11">
        <v>3</v>
      </c>
      <c r="AA5" s="6" t="str">
        <f t="shared" si="0"/>
        <v>C43.13</v>
      </c>
      <c r="AB5" s="5" t="s">
        <v>441</v>
      </c>
      <c r="AC5" s="29">
        <v>0</v>
      </c>
      <c r="AD5" s="29">
        <v>0</v>
      </c>
      <c r="AE5" s="36"/>
      <c r="AF5" s="29"/>
      <c r="AG5" s="21"/>
      <c r="AI5" s="1">
        <v>20</v>
      </c>
      <c r="AR5" s="55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78" t="str">
        <f>X138</f>
        <v>V43 LT</v>
      </c>
      <c r="X6" s="73" t="str">
        <f t="shared" si="1"/>
        <v>C43</v>
      </c>
      <c r="Y6" s="11">
        <v>1</v>
      </c>
      <c r="Z6" s="11">
        <v>4</v>
      </c>
      <c r="AA6" s="6" t="str">
        <f t="shared" si="0"/>
        <v>C43.14</v>
      </c>
      <c r="AB6" s="5" t="s">
        <v>442</v>
      </c>
      <c r="AC6" s="29">
        <v>0</v>
      </c>
      <c r="AD6" s="29">
        <v>0</v>
      </c>
      <c r="AE6" s="36"/>
      <c r="AF6" s="29"/>
      <c r="AG6" s="21"/>
      <c r="AR6" s="54" t="s">
        <v>410</v>
      </c>
    </row>
    <row r="7" spans="1:44" ht="18" customHeight="1">
      <c r="W7" s="78" t="str">
        <f>X183</f>
        <v>V43 RT</v>
      </c>
      <c r="X7" s="73" t="str">
        <f t="shared" si="1"/>
        <v>C43</v>
      </c>
      <c r="Y7" s="11">
        <v>1</v>
      </c>
      <c r="Z7" s="11">
        <v>5</v>
      </c>
      <c r="AA7" s="6" t="str">
        <f t="shared" si="0"/>
        <v>C43.15</v>
      </c>
      <c r="AB7" s="5" t="s">
        <v>442</v>
      </c>
      <c r="AC7" s="29">
        <v>0</v>
      </c>
      <c r="AD7" s="29">
        <v>0</v>
      </c>
      <c r="AE7" s="36"/>
      <c r="AF7" s="29"/>
      <c r="AG7" s="21"/>
      <c r="AI7" s="106" t="s">
        <v>402</v>
      </c>
      <c r="AJ7" s="106"/>
      <c r="AK7" s="106"/>
      <c r="AL7" s="37" t="s">
        <v>403</v>
      </c>
      <c r="AM7" s="42" t="s">
        <v>404</v>
      </c>
      <c r="AN7" s="38" t="s">
        <v>405</v>
      </c>
      <c r="AO7" s="38" t="s">
        <v>405</v>
      </c>
      <c r="AP7" s="38" t="s">
        <v>405</v>
      </c>
      <c r="AR7" s="54" t="str">
        <f>"TO_QSPI const calcKey_t kbd_std_"&amp;X8&amp;"[37] = {"</f>
        <v>TO_QSPI const calcKey_t kbd_std_C43[37] = {</v>
      </c>
    </row>
    <row r="8" spans="1:44" s="21" customFormat="1" ht="29" customHeight="1" thickBot="1">
      <c r="C8" s="22" t="str">
        <f>VLOOKUP(LEFT(C58,LEN(layout)+3),label,RIGHT(C58,1)+1,0)</f>
        <v>-&gt;I</v>
      </c>
      <c r="D8" s="22" t="str">
        <f>VLOOKUP(LEFT(D58,LEN(layout)+3),label,RIGHT(D58,1)+1,0)</f>
        <v>a b/c</v>
      </c>
      <c r="E8" s="22"/>
      <c r="F8" s="22"/>
      <c r="G8" s="22" t="str">
        <f>VLOOKUP(LEFT(G58,LEN(layout)+3),label,RIGHT(G58,1)+1,0)</f>
        <v>y^x</v>
      </c>
      <c r="H8" s="22" t="str">
        <f>VLOOKUP(LEFT(H58,LEN(layout)+3),label,RIGHT(H58,1)+1,0)</f>
        <v>#</v>
      </c>
      <c r="I8" s="22"/>
      <c r="J8" s="22" t="str">
        <f>VLOOKUP(LEFT(J58,LEN(layout)+3),label,RIGHT(J58,1)+1,0)</f>
        <v>x^2</v>
      </c>
      <c r="K8" s="22" t="str">
        <f>VLOOKUP(LEFT(K58,LEN(layout)+3),label,RIGHT(K58,1)+1,0)</f>
        <v>.ms</v>
      </c>
      <c r="L8" s="22"/>
      <c r="M8" s="22" t="str">
        <f>VLOOKUP(LEFT(M58,LEN(layout)+3),label,RIGHT(M58,1)+1,0)</f>
        <v>10^x</v>
      </c>
      <c r="N8" s="22" t="str">
        <f>VLOOKUP(LEFT(N58,LEN(layout)+3),label,RIGHT(N58,1)+1,0)</f>
        <v>.d</v>
      </c>
      <c r="O8" s="22"/>
      <c r="P8" s="22" t="str">
        <f>VLOOKUP(LEFT(P58,LEN(layout)+3),label,RIGHT(P58,1)+1,0)</f>
        <v>e^x</v>
      </c>
      <c r="Q8" s="22" t="str">
        <f>VLOOKUP(LEFT(Q58,LEN(layout)+3),label,RIGHT(Q58,1)+1,0)</f>
        <v>LBL</v>
      </c>
      <c r="R8" s="22"/>
      <c r="S8" s="22" t="str">
        <f>VLOOKUP(LEFT(S58,LEN(layout)+3),label,RIGHT(S58,1)+1,0)</f>
        <v>alpha</v>
      </c>
      <c r="T8" s="22" t="str">
        <f>VLOOKUP(LEFT(T58,LEN(layout)+3),label,RIGHT(T58,1)+1,0)</f>
        <v>GTO</v>
      </c>
      <c r="W8" s="81" t="str">
        <f>X228</f>
        <v>V43</v>
      </c>
      <c r="X8" s="73" t="str">
        <f t="shared" si="1"/>
        <v>C43</v>
      </c>
      <c r="Y8" s="23">
        <v>1</v>
      </c>
      <c r="Z8" s="23">
        <v>6</v>
      </c>
      <c r="AA8" s="6" t="str">
        <f t="shared" si="0"/>
        <v>C43.16</v>
      </c>
      <c r="AB8" s="5" t="s">
        <v>443</v>
      </c>
      <c r="AC8" s="29">
        <v>0</v>
      </c>
      <c r="AD8" s="29">
        <v>0</v>
      </c>
      <c r="AE8" s="36"/>
      <c r="AF8" s="29"/>
      <c r="AH8"/>
      <c r="AI8"/>
      <c r="AJ8"/>
      <c r="AK8"/>
      <c r="AL8"/>
      <c r="AM8"/>
      <c r="AN8"/>
      <c r="AO8"/>
      <c r="AP8"/>
      <c r="AQ8" s="1"/>
      <c r="AR8" s="54" t="s">
        <v>409</v>
      </c>
    </row>
    <row r="9" spans="1:44" ht="18" customHeight="1">
      <c r="C9" s="120" t="str">
        <f>VLOOKUP(LEFT(C59,LEN(layout)+3),label,RIGHT(C59,1)+1,0)</f>
        <v>Sigma+</v>
      </c>
      <c r="D9" s="121"/>
      <c r="E9" s="129" t="str">
        <f>SUBSTITUTE(VLOOKUP(LEFT(E59,LEN(layout)+3),label,RIGHT(E59,1)+2,0),0,"")</f>
        <v>A</v>
      </c>
      <c r="G9" s="120" t="str">
        <f>VLOOKUP(LEFT(G59,LEN(layout)+3),label,RIGHT(G59,1)+1,0)</f>
        <v>1/x</v>
      </c>
      <c r="H9" s="121"/>
      <c r="I9" s="129" t="str">
        <f>SUBSTITUTE(VLOOKUP(LEFT(I59,LEN(layout)+3),label,RIGHT(I59,1)+2,0),0,"")</f>
        <v>B</v>
      </c>
      <c r="J9" s="120" t="str">
        <f>VLOOKUP(LEFT(J59,LEN(layout)+3),label,RIGHT(J59,1)+1,0)</f>
        <v>√x</v>
      </c>
      <c r="K9" s="121"/>
      <c r="L9" s="129" t="str">
        <f>SUBSTITUTE(VLOOKUP(LEFT(L59,LEN(layout)+3),label,RIGHT(L59,1)+2,0),0,"")</f>
        <v>C</v>
      </c>
      <c r="M9" s="120" t="str">
        <f>VLOOKUP(LEFT(M59,LEN(layout)+3),label,RIGHT(M59,1)+1,0)</f>
        <v>LOG</v>
      </c>
      <c r="N9" s="121"/>
      <c r="O9" s="129" t="str">
        <f>SUBSTITUTE(VLOOKUP(LEFT(O59,LEN(layout)+3),label,RIGHT(O59,1)+2,0),0,"")</f>
        <v>D</v>
      </c>
      <c r="P9" s="120" t="str">
        <f>VLOOKUP(LEFT(P59,LEN(layout)+3),label,RIGHT(P59,1)+1,0)</f>
        <v>LN</v>
      </c>
      <c r="Q9" s="121"/>
      <c r="R9" s="129" t="str">
        <f>SUBSTITUTE(VLOOKUP(LEFT(R59,LEN(layout)+3),label,RIGHT(R59,1)+2,0),0,"")</f>
        <v>E</v>
      </c>
      <c r="S9" s="120" t="str">
        <f>VLOOKUP(LEFT(S59,LEN(layout)+3),label,RIGHT(S59,1)+1,0)</f>
        <v>XEQ</v>
      </c>
      <c r="T9" s="121"/>
      <c r="U9" s="129" t="str">
        <f>SUBSTITUTE(VLOOKUP(LEFT(U59,LEN(layout)+3),label,RIGHT(U59,1)+2,0),0,"")</f>
        <v>F</v>
      </c>
      <c r="W9" s="78" t="str">
        <f>X273</f>
        <v>D43 old</v>
      </c>
      <c r="X9" s="73" t="str">
        <f t="shared" si="1"/>
        <v>C43</v>
      </c>
      <c r="Y9" s="10">
        <v>2</v>
      </c>
      <c r="Z9" s="10">
        <v>1</v>
      </c>
      <c r="AA9" s="6" t="str">
        <f t="shared" si="0"/>
        <v>C43.21</v>
      </c>
      <c r="AB9" s="5" t="s">
        <v>0</v>
      </c>
      <c r="AC9" s="30" t="s">
        <v>139</v>
      </c>
      <c r="AD9" s="31" t="s">
        <v>24</v>
      </c>
      <c r="AE9" s="36"/>
      <c r="AF9" s="45" t="s">
        <v>33</v>
      </c>
      <c r="AG9" s="21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IF(AND(AB9="XEQ",AC9="alpha"),"ITM_alpha",IF(OR(AM9="ITM_NULL",AM9="KEY_fg",AM9="SHIFT_f",AM9="SHIFT_g"),"ITM_NULL",VLOOKUP(AM9,'C43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5"/>
      <c r="AR9" s="41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22"/>
      <c r="D10" s="123"/>
      <c r="E10" s="129"/>
      <c r="G10" s="122"/>
      <c r="H10" s="123"/>
      <c r="I10" s="129"/>
      <c r="J10" s="122"/>
      <c r="K10" s="123"/>
      <c r="L10" s="129"/>
      <c r="M10" s="122"/>
      <c r="N10" s="123"/>
      <c r="O10" s="129"/>
      <c r="P10" s="122"/>
      <c r="Q10" s="123"/>
      <c r="R10" s="129"/>
      <c r="S10" s="122"/>
      <c r="T10" s="123"/>
      <c r="U10" s="129"/>
      <c r="W10" s="78" t="str">
        <f>X318</f>
        <v>D43 new</v>
      </c>
      <c r="X10" s="73" t="str">
        <f t="shared" si="1"/>
        <v>C43</v>
      </c>
      <c r="Y10" s="11">
        <v>2</v>
      </c>
      <c r="Z10" s="11">
        <v>2</v>
      </c>
      <c r="AA10" s="6" t="str">
        <f t="shared" si="0"/>
        <v>C43.22</v>
      </c>
      <c r="AB10" s="5" t="s">
        <v>2</v>
      </c>
      <c r="AC10" s="30" t="s">
        <v>25</v>
      </c>
      <c r="AD10" s="31" t="s">
        <v>26</v>
      </c>
      <c r="AE10" s="36"/>
      <c r="AF10" s="45" t="s">
        <v>34</v>
      </c>
      <c r="AG10" s="21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IF(AND(AB10="XEQ",AC10="alpha"),"ITM_alpha",IF(OR(AM10="ITM_NULL",AM10="KEY_fg",AM10="SHIFT_f",AM10="SHIFT_g"),"ITM_NULL",VLOOKUP(AM10,'C43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1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24"/>
      <c r="D11" s="125"/>
      <c r="E11" s="129"/>
      <c r="G11" s="124"/>
      <c r="H11" s="125"/>
      <c r="I11" s="129"/>
      <c r="J11" s="124"/>
      <c r="K11" s="125"/>
      <c r="L11" s="129"/>
      <c r="M11" s="124"/>
      <c r="N11" s="125"/>
      <c r="O11" s="129"/>
      <c r="P11" s="124"/>
      <c r="Q11" s="125"/>
      <c r="R11" s="129"/>
      <c r="S11" s="124"/>
      <c r="T11" s="125"/>
      <c r="U11" s="129"/>
      <c r="W11" s="77" t="str">
        <f>X363</f>
        <v>E43</v>
      </c>
      <c r="X11" s="73" t="str">
        <f t="shared" si="1"/>
        <v>C43</v>
      </c>
      <c r="Y11" s="11">
        <v>2</v>
      </c>
      <c r="Z11" s="11">
        <v>3</v>
      </c>
      <c r="AA11" s="6" t="str">
        <f t="shared" si="0"/>
        <v>C43.23</v>
      </c>
      <c r="AB11" s="5" t="s">
        <v>3</v>
      </c>
      <c r="AC11" s="30" t="s">
        <v>27</v>
      </c>
      <c r="AD11" s="31" t="s">
        <v>28</v>
      </c>
      <c r="AE11" s="36"/>
      <c r="AF11" s="45" t="s">
        <v>35</v>
      </c>
      <c r="AG11" s="21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IF(AND(AB11="XEQ",AC11="alpha"),"ITM_alpha",IF(OR(AM11="ITM_NULL",AM11="KEY_fg",AM11="SHIFT_f",AM11="SHIFT_g"),"ITM_NULL",VLOOKUP(AM11,'C43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1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1" t="s">
        <v>419</v>
      </c>
      <c r="W12" s="71" t="str">
        <f>X408</f>
        <v>N43</v>
      </c>
      <c r="X12" s="73" t="str">
        <f t="shared" si="1"/>
        <v>C43</v>
      </c>
      <c r="Y12" s="11">
        <v>2</v>
      </c>
      <c r="Z12" s="11">
        <v>4</v>
      </c>
      <c r="AA12" s="6" t="str">
        <f t="shared" si="0"/>
        <v>C43.24</v>
      </c>
      <c r="AB12" s="5" t="s">
        <v>4</v>
      </c>
      <c r="AC12" s="30" t="s">
        <v>29</v>
      </c>
      <c r="AD12" s="31" t="s">
        <v>30</v>
      </c>
      <c r="AE12" s="36"/>
      <c r="AF12" s="45" t="s">
        <v>36</v>
      </c>
      <c r="AG12" s="21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IF(AND(AB12="XEQ",AC12="alpha"),"ITM_alpha",IF(OR(AM12="ITM_NULL",AM12="KEY_fg",AM12="SHIFT_f",AM12="SHIFT_g"),"ITM_NULL",VLOOKUP(AM12,'C43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1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3" t="str">
        <f t="shared" si="1"/>
        <v>C43</v>
      </c>
      <c r="Y13" s="11">
        <v>2</v>
      </c>
      <c r="Z13" s="11">
        <v>5</v>
      </c>
      <c r="AA13" s="6" t="str">
        <f t="shared" si="0"/>
        <v>C43.25</v>
      </c>
      <c r="AB13" s="5" t="s">
        <v>5</v>
      </c>
      <c r="AC13" s="30" t="s">
        <v>31</v>
      </c>
      <c r="AD13" s="31" t="s">
        <v>137</v>
      </c>
      <c r="AE13" s="36"/>
      <c r="AF13" s="45" t="s">
        <v>37</v>
      </c>
      <c r="AG13" s="21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IF(AND(AB13="XEQ",AC13="alpha"),"ITM_alpha",IF(OR(AM13="ITM_NULL",AM13="KEY_fg",AM13="SHIFT_f",AM13="SHIFT_g"),"ITM_NULL",VLOOKUP(AM13,'C43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1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1" customFormat="1" ht="29" customHeight="1" thickBot="1">
      <c r="C14" s="22" t="str">
        <f>VLOOKUP(LEFT(C64,LEN(layout)+3),label,RIGHT(C64,1)+1,0)</f>
        <v>|x|</v>
      </c>
      <c r="D14" s="22" t="str">
        <f>VLOOKUP(LEFT(D64,LEN(layout)+3),label,RIGHT(D64,1)+1,0)</f>
        <v>angle</v>
      </c>
      <c r="E14" s="22"/>
      <c r="F14" s="22"/>
      <c r="G14" s="22" t="str">
        <f>VLOOKUP(LEFT(G64,LEN(layout)+3),label,RIGHT(G64,1)+1,0)</f>
        <v>%</v>
      </c>
      <c r="H14" s="22" t="str">
        <f>VLOOKUP(LEFT(H64,LEN(layout)+3),label,RIGHT(H64,1)+1,0)</f>
        <v>x√y</v>
      </c>
      <c r="I14" s="22"/>
      <c r="J14" s="22" t="str">
        <f>VLOOKUP(LEFT(J64,LEN(layout)+3),label,RIGHT(J64,1)+1,0)</f>
        <v>pi</v>
      </c>
      <c r="K14" s="22" t="str">
        <f>VLOOKUP(LEFT(K64,LEN(layout)+3),label,RIGHT(K64,1)+1,0)</f>
        <v>i</v>
      </c>
      <c r="L14" s="22"/>
      <c r="M14" s="22" t="str">
        <f>VLOOKUP(LEFT(M64,LEN(layout)+3),label,RIGHT(M64,1)+1,0)</f>
        <v>ASIN</v>
      </c>
      <c r="N14" s="22" t="str">
        <f>VLOOKUP(LEFT(N64,LEN(layout)+3),label,RIGHT(N64,1)+1,0)</f>
        <v>LIN</v>
      </c>
      <c r="O14" s="22"/>
      <c r="P14" s="22" t="str">
        <f>VLOOKUP(LEFT(P64,LEN(layout)+3),label,RIGHT(P64,1)+1,0)</f>
        <v>ACOS</v>
      </c>
      <c r="Q14" s="22" t="str">
        <f>VLOOKUP(LEFT(Q64,LEN(layout)+3),label,RIGHT(Q64,1)+1,0)</f>
        <v>-&gt;R</v>
      </c>
      <c r="R14" s="22"/>
      <c r="S14" s="22" t="str">
        <f>VLOOKUP(LEFT(S64,LEN(layout)+3),label,RIGHT(S64,1)+1,0)</f>
        <v>ATAN</v>
      </c>
      <c r="T14" s="22" t="str">
        <f>VLOOKUP(LEFT(T64,LEN(layout)+3),label,RIGHT(T64,1)+1,0)</f>
        <v>-&gt;P</v>
      </c>
      <c r="V14" s="76" t="s">
        <v>420</v>
      </c>
      <c r="W14" s="76" t="str">
        <f>X498</f>
        <v>D47</v>
      </c>
      <c r="X14" s="73" t="str">
        <f t="shared" si="1"/>
        <v>C43</v>
      </c>
      <c r="Y14" s="23">
        <v>2</v>
      </c>
      <c r="Z14" s="23">
        <v>6</v>
      </c>
      <c r="AA14" s="6" t="str">
        <f t="shared" si="0"/>
        <v>C43.26</v>
      </c>
      <c r="AB14" s="5" t="s">
        <v>6</v>
      </c>
      <c r="AC14" s="30" t="s">
        <v>32</v>
      </c>
      <c r="AD14" s="31" t="s">
        <v>138</v>
      </c>
      <c r="AE14" s="36"/>
      <c r="AF14" s="45" t="s">
        <v>38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IF(AND(AB14="XEQ",AC14="alpha"),"ITM_alpha",IF(OR(AM14="ITM_NULL",AM14="KEY_fg",AM14="SHIFT_f",AM14="SHIFT_g"),"ITM_NULL",VLOOKUP(AM14,'C43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1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120" t="str">
        <f>VLOOKUP(LEFT(C65,LEN(layout)+3),label,RIGHT(C65,1)+1,0)</f>
        <v>STO</v>
      </c>
      <c r="D15" s="121"/>
      <c r="E15" s="129" t="str">
        <f>SUBSTITUTE(VLOOKUP(LEFT(E65,LEN(layout)+3),label,RIGHT(E65,1)+2,0),0,"")</f>
        <v>G</v>
      </c>
      <c r="G15" s="120" t="str">
        <f>VLOOKUP(LEFT(G65,LEN(layout)+3),label,RIGHT(G65,1)+1,0)</f>
        <v>RCL</v>
      </c>
      <c r="H15" s="121"/>
      <c r="I15" s="129" t="str">
        <f>SUBSTITUTE(VLOOKUP(LEFT(I65,LEN(layout)+3),label,RIGHT(I65,1)+2,0),0,"")</f>
        <v>H</v>
      </c>
      <c r="J15" s="120" t="str">
        <f>VLOOKUP(LEFT(J65,LEN(layout)+3),label,RIGHT(J65,1)+1,0)</f>
        <v>RDN</v>
      </c>
      <c r="K15" s="121"/>
      <c r="L15" s="129" t="str">
        <f>SUBSTITUTE(VLOOKUP(LEFT(L65,LEN(layout)+3),label,RIGHT(L65,1)+2,0),0,"")</f>
        <v>I</v>
      </c>
      <c r="M15" s="120" t="str">
        <f>VLOOKUP(LEFT(M65,LEN(layout)+3),label,RIGHT(M65,1)+1,0)</f>
        <v>SIN</v>
      </c>
      <c r="N15" s="121"/>
      <c r="O15" s="129" t="str">
        <f>SUBSTITUTE(VLOOKUP(LEFT(O65,LEN(layout)+3),label,RIGHT(O65,1)+2,0),0,"")</f>
        <v>J</v>
      </c>
      <c r="P15" s="120" t="str">
        <f>VLOOKUP(LEFT(P65,LEN(layout)+3),label,RIGHT(P65,1)+1,0)</f>
        <v>COS</v>
      </c>
      <c r="Q15" s="121"/>
      <c r="R15" s="129" t="str">
        <f>SUBSTITUTE(VLOOKUP(LEFT(R65,LEN(layout)+3),label,RIGHT(R65,1)+2,0),0,"")</f>
        <v>K</v>
      </c>
      <c r="S15" s="120" t="str">
        <f>VLOOKUP(LEFT(S65,LEN(layout)+3),label,RIGHT(S65,1)+1,0)</f>
        <v>TAN</v>
      </c>
      <c r="T15" s="121"/>
      <c r="U15" s="129" t="str">
        <f>SUBSTITUTE(VLOOKUP(LEFT(U65,LEN(layout)+3),label,RIGHT(U65,1)+2,0),0,"")</f>
        <v>L</v>
      </c>
      <c r="X15" s="73" t="str">
        <f t="shared" si="1"/>
        <v>C43</v>
      </c>
      <c r="Y15" s="10">
        <v>3</v>
      </c>
      <c r="Z15" s="10">
        <v>1</v>
      </c>
      <c r="AA15" s="6" t="str">
        <f t="shared" si="0"/>
        <v>C43.31</v>
      </c>
      <c r="AB15" s="5" t="s">
        <v>7</v>
      </c>
      <c r="AC15" s="30" t="s">
        <v>61</v>
      </c>
      <c r="AD15" s="31" t="s">
        <v>62</v>
      </c>
      <c r="AE15" s="36"/>
      <c r="AF15" s="45" t="s">
        <v>39</v>
      </c>
      <c r="AG15" s="21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IF(AND(AB15="XEQ",AC15="alpha"),"ITM_alpha",IF(OR(AM15="ITM_NULL",AM15="KEY_fg",AM15="SHIFT_f",AM15="SHIFT_g"),"ITM_NULL",VLOOKUP(AM15,'C43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1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22"/>
      <c r="D16" s="123"/>
      <c r="E16" s="129"/>
      <c r="G16" s="122"/>
      <c r="H16" s="123"/>
      <c r="I16" s="129"/>
      <c r="J16" s="122"/>
      <c r="K16" s="123"/>
      <c r="L16" s="129"/>
      <c r="M16" s="122"/>
      <c r="N16" s="123"/>
      <c r="O16" s="129"/>
      <c r="P16" s="122"/>
      <c r="Q16" s="123"/>
      <c r="R16" s="129"/>
      <c r="S16" s="122"/>
      <c r="T16" s="123"/>
      <c r="U16" s="129"/>
      <c r="X16" s="73" t="str">
        <f t="shared" si="1"/>
        <v>C43</v>
      </c>
      <c r="Y16" s="11">
        <v>3</v>
      </c>
      <c r="Z16" s="11">
        <v>2</v>
      </c>
      <c r="AA16" s="6" t="str">
        <f t="shared" si="0"/>
        <v>C43.32</v>
      </c>
      <c r="AB16" s="5" t="s">
        <v>8</v>
      </c>
      <c r="AC16" s="30" t="s">
        <v>63</v>
      </c>
      <c r="AD16" s="31" t="s">
        <v>64</v>
      </c>
      <c r="AE16" s="36"/>
      <c r="AF16" s="45" t="s">
        <v>40</v>
      </c>
      <c r="AG16" s="21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IF(AND(AB16="XEQ",AC16="alpha"),"ITM_alpha",IF(OR(AM16="ITM_NULL",AM16="KEY_fg",AM16="SHIFT_f",AM16="SHIFT_g"),"ITM_NULL",VLOOKUP(AM16,'C43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1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24"/>
      <c r="D17" s="125"/>
      <c r="E17" s="129"/>
      <c r="G17" s="124"/>
      <c r="H17" s="125"/>
      <c r="I17" s="129"/>
      <c r="J17" s="124"/>
      <c r="K17" s="125"/>
      <c r="L17" s="129"/>
      <c r="M17" s="124"/>
      <c r="N17" s="125"/>
      <c r="O17" s="129"/>
      <c r="P17" s="124"/>
      <c r="Q17" s="125"/>
      <c r="R17" s="129"/>
      <c r="S17" s="124"/>
      <c r="T17" s="125"/>
      <c r="U17" s="129"/>
      <c r="X17" s="73" t="str">
        <f t="shared" si="1"/>
        <v>C43</v>
      </c>
      <c r="Y17" s="11">
        <v>3</v>
      </c>
      <c r="Z17" s="11">
        <v>3</v>
      </c>
      <c r="AA17" s="6" t="str">
        <f t="shared" si="0"/>
        <v>C43.33</v>
      </c>
      <c r="AB17" s="5" t="s">
        <v>9</v>
      </c>
      <c r="AC17" s="30" t="s">
        <v>65</v>
      </c>
      <c r="AD17" s="31" t="s">
        <v>66</v>
      </c>
      <c r="AE17" s="36"/>
      <c r="AF17" s="45" t="s">
        <v>41</v>
      </c>
      <c r="AG17" s="21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IF(AND(AB17="XEQ",AC17="alpha"),"ITM_alpha",IF(OR(AM17="ITM_NULL",AM17="KEY_fg",AM17="SHIFT_f",AM17="SHIFT_g"),"ITM_NULL",VLOOKUP(AM17,'C43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1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3" t="str">
        <f t="shared" si="1"/>
        <v>C43</v>
      </c>
      <c r="Y18" s="11">
        <v>3</v>
      </c>
      <c r="Z18" s="11">
        <v>4</v>
      </c>
      <c r="AA18" s="6" t="str">
        <f t="shared" si="0"/>
        <v>C43.34</v>
      </c>
      <c r="AB18" s="5" t="s">
        <v>10</v>
      </c>
      <c r="AC18" s="30" t="s">
        <v>67</v>
      </c>
      <c r="AD18" s="31" t="s">
        <v>68</v>
      </c>
      <c r="AE18" s="36"/>
      <c r="AF18" s="45" t="s">
        <v>42</v>
      </c>
      <c r="AG18" s="21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IF(AND(AB18="XEQ",AC18="alpha"),"ITM_alpha",IF(OR(AM18="ITM_NULL",AM18="KEY_fg",AM18="SHIFT_f",AM18="SHIFT_g"),"ITM_NULL",VLOOKUP(AM18,'C43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1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3" t="str">
        <f t="shared" si="1"/>
        <v>C43</v>
      </c>
      <c r="Y19" s="11">
        <v>3</v>
      </c>
      <c r="Z19" s="11">
        <v>5</v>
      </c>
      <c r="AA19" s="6" t="str">
        <f t="shared" si="0"/>
        <v>C43.35</v>
      </c>
      <c r="AB19" s="5" t="s">
        <v>11</v>
      </c>
      <c r="AC19" s="30" t="s">
        <v>69</v>
      </c>
      <c r="AD19" s="31" t="s">
        <v>70</v>
      </c>
      <c r="AE19" s="36"/>
      <c r="AF19" s="45" t="s">
        <v>43</v>
      </c>
      <c r="AG19" s="21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IF(AND(AB19="XEQ",AC19="alpha"),"ITM_alpha",IF(OR(AM19="ITM_NULL",AM19="KEY_fg",AM19="SHIFT_f",AM19="SHIFT_g"),"ITM_NULL",VLOOKUP(AM19,'C43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1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1" customFormat="1" ht="29" customHeight="1" thickBot="1">
      <c r="C20" s="119" t="str">
        <f>VLOOKUP(LEFT(C70,LEN(layout)+3),label,RIGHT(C70,1)+1,0)</f>
        <v>COMPLEX</v>
      </c>
      <c r="D20" s="119"/>
      <c r="E20" s="119"/>
      <c r="F20" s="119" t="str">
        <f>VLOOKUP(LEFT(F70,LEN(layout)+3),label,RIGHT(F70,1)+1,0)</f>
        <v>[ CPX ]</v>
      </c>
      <c r="G20" s="119"/>
      <c r="H20" s="119"/>
      <c r="I20" s="22"/>
      <c r="J20" s="22" t="str">
        <f>VLOOKUP(LEFT(J70,LEN(layout)+3),label,RIGHT(J70,1)+1,0)</f>
        <v>LASTx</v>
      </c>
      <c r="K20" s="22" t="str">
        <f>VLOOKUP(LEFT(K70,LEN(layout)+3),label,RIGHT(K70,1)+1,0)</f>
        <v>[ STK ]</v>
      </c>
      <c r="L20" s="22"/>
      <c r="M20" s="22" t="str">
        <f>VLOOKUP(LEFT(M70,LEN(layout)+3),label,RIGHT(M70,1)+1,0)</f>
        <v>[ MODE ]</v>
      </c>
      <c r="N20" s="22" t="str">
        <f>VLOOKUP(LEFT(N70,LEN(layout)+3),label,RIGHT(N70,1)+1,0)</f>
        <v xml:space="preserve"> [ TRG ] </v>
      </c>
      <c r="O20" s="22"/>
      <c r="P20" s="22" t="str">
        <f>VLOOKUP(LEFT(P70,LEN(layout)+3),label,RIGHT(P70,1)+1,0)</f>
        <v>[ DISP ]</v>
      </c>
      <c r="Q20" s="22" t="str">
        <f>VLOOKUP(LEFT(Q70,LEN(layout)+3),label,RIGHT(Q70,1)+1,0)</f>
        <v>[ EXP ]</v>
      </c>
      <c r="R20" s="22"/>
      <c r="S20" s="22" t="str">
        <f>VLOOKUP(LEFT(S70,LEN(layout)+3),label,RIGHT(S70,1)+1,0)</f>
        <v>Undo</v>
      </c>
      <c r="T20" s="22" t="str">
        <f>VLOOKUP(LEFT(T70,LEN(layout)+3),label,RIGHT(T70,1)+1,0)</f>
        <v>[ CLR ]</v>
      </c>
      <c r="X20" s="73" t="str">
        <f t="shared" si="1"/>
        <v>C43</v>
      </c>
      <c r="Y20" s="23">
        <v>3</v>
      </c>
      <c r="Z20" s="23">
        <v>6</v>
      </c>
      <c r="AA20" s="6" t="str">
        <f t="shared" si="0"/>
        <v>C43.36</v>
      </c>
      <c r="AB20" s="5" t="s">
        <v>12</v>
      </c>
      <c r="AC20" s="30" t="s">
        <v>71</v>
      </c>
      <c r="AD20" s="31" t="s">
        <v>72</v>
      </c>
      <c r="AE20" s="36"/>
      <c r="AF20" s="45" t="s">
        <v>44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IF(AND(AB20="XEQ",AC20="alpha"),"ITM_alpha",IF(OR(AM20="ITM_NULL",AM20="KEY_fg",AM20="SHIFT_f",AM20="SHIFT_g"),"ITM_NULL",VLOOKUP(AM20,'C43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1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120" t="str">
        <f>VLOOKUP(LEFT(C71,LEN(layout)+3),label,RIGHT(C71,1)+1,0)</f>
        <v>ENTER</v>
      </c>
      <c r="D21" s="126"/>
      <c r="E21" s="126"/>
      <c r="F21" s="109"/>
      <c r="G21" s="109"/>
      <c r="H21" s="110"/>
      <c r="I21" s="129" t="str">
        <f>SUBSTITUTE(VLOOKUP(LEFT(I71,LEN(layout)+3),label,RIGHT(I71,1)+2,0),0,"")</f>
        <v/>
      </c>
      <c r="J21" s="120" t="str">
        <f>VLOOKUP(LEFT(J71,LEN(layout)+3),label,RIGHT(J71,1)+1,0)</f>
        <v>x &lt;&gt; y</v>
      </c>
      <c r="K21" s="121"/>
      <c r="L21" s="129" t="str">
        <f>SUBSTITUTE(VLOOKUP(LEFT(L71,LEN(layout)+3),label,RIGHT(L71,1)+2,0),0,"")</f>
        <v>M</v>
      </c>
      <c r="M21" s="120" t="str">
        <f>VLOOKUP(LEFT(M71,LEN(layout)+3),label,RIGHT(M71,1)+1,0)</f>
        <v>CHS</v>
      </c>
      <c r="N21" s="121"/>
      <c r="O21" s="129" t="str">
        <f>SUBSTITUTE(VLOOKUP(LEFT(O71,LEN(layout)+3),label,RIGHT(O71,1)+2,0),0,"")</f>
        <v>N</v>
      </c>
      <c r="P21" s="120" t="str">
        <f>VLOOKUP(LEFT(P71,LEN(layout)+3),label,RIGHT(P71,1)+1,0)</f>
        <v>EEX</v>
      </c>
      <c r="Q21" s="121"/>
      <c r="R21" s="129" t="str">
        <f>SUBSTITUTE(VLOOKUP(LEFT(R71,LEN(layout)+3),label,RIGHT(R71,1)+2,0),0,"")</f>
        <v>O</v>
      </c>
      <c r="S21" s="120" t="str">
        <f>VLOOKUP(LEFT(S71,LEN(layout)+3),label,RIGHT(S71,1)+1,0)</f>
        <v>&lt;=</v>
      </c>
      <c r="T21" s="121"/>
      <c r="U21" s="129" t="str">
        <f>SUBSTITUTE(VLOOKUP(LEFT(U71,LEN(layout)+3),label,RIGHT(U71,1)+2,0),0,"")</f>
        <v/>
      </c>
      <c r="X21" s="73" t="str">
        <f t="shared" si="1"/>
        <v>C43</v>
      </c>
      <c r="Y21" s="10">
        <v>4</v>
      </c>
      <c r="Z21" s="10">
        <v>1</v>
      </c>
      <c r="AA21" s="6" t="str">
        <f t="shared" si="0"/>
        <v>C43.41</v>
      </c>
      <c r="AB21" s="5" t="s">
        <v>13</v>
      </c>
      <c r="AC21" s="30" t="s">
        <v>73</v>
      </c>
      <c r="AD21" s="31" t="s">
        <v>99</v>
      </c>
      <c r="AE21" s="36"/>
      <c r="AF21" s="45"/>
      <c r="AG21" s="21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IF(AND(AB21="XEQ",AC21="alpha"),"ITM_alpha",IF(OR(AM21="ITM_NULL",AM21="KEY_fg",AM21="SHIFT_f",AM21="SHIFT_g"),"ITM_NULL",VLOOKUP(AM21,'C43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1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22"/>
      <c r="D22" s="127"/>
      <c r="E22" s="127"/>
      <c r="F22" s="112"/>
      <c r="G22" s="112"/>
      <c r="H22" s="113"/>
      <c r="I22" s="129"/>
      <c r="J22" s="122"/>
      <c r="K22" s="123"/>
      <c r="L22" s="129"/>
      <c r="M22" s="122"/>
      <c r="N22" s="123"/>
      <c r="O22" s="129"/>
      <c r="P22" s="122"/>
      <c r="Q22" s="123"/>
      <c r="R22" s="129"/>
      <c r="S22" s="122"/>
      <c r="T22" s="123"/>
      <c r="U22" s="129"/>
      <c r="X22" s="73" t="str">
        <f t="shared" si="1"/>
        <v>C43</v>
      </c>
      <c r="Y22" s="11">
        <v>4</v>
      </c>
      <c r="Z22" s="11">
        <v>2</v>
      </c>
      <c r="AA22" s="6" t="str">
        <f t="shared" si="0"/>
        <v>C43.42</v>
      </c>
      <c r="AB22" s="5" t="s">
        <v>135</v>
      </c>
      <c r="AC22" s="30" t="s">
        <v>74</v>
      </c>
      <c r="AD22" s="31" t="s">
        <v>104</v>
      </c>
      <c r="AE22" s="36"/>
      <c r="AF22" s="45" t="s">
        <v>45</v>
      </c>
      <c r="AG22" s="21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IF(AND(AB22="XEQ",AC22="alpha"),"ITM_alpha",IF(OR(AM22="ITM_NULL",AM22="KEY_fg",AM22="SHIFT_f",AM22="SHIFT_g"),"ITM_NULL",VLOOKUP(AM22,'C43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1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24"/>
      <c r="D23" s="128"/>
      <c r="E23" s="128"/>
      <c r="F23" s="115"/>
      <c r="G23" s="115"/>
      <c r="H23" s="116"/>
      <c r="I23" s="129"/>
      <c r="J23" s="124"/>
      <c r="K23" s="125"/>
      <c r="L23" s="129"/>
      <c r="M23" s="124"/>
      <c r="N23" s="125"/>
      <c r="O23" s="129"/>
      <c r="P23" s="124"/>
      <c r="Q23" s="125"/>
      <c r="R23" s="129"/>
      <c r="S23" s="124"/>
      <c r="T23" s="125"/>
      <c r="U23" s="129"/>
      <c r="X23" s="73" t="str">
        <f t="shared" si="1"/>
        <v>C43</v>
      </c>
      <c r="Y23" s="11">
        <v>4</v>
      </c>
      <c r="Z23" s="11">
        <v>3</v>
      </c>
      <c r="AA23" s="6" t="str">
        <f t="shared" si="0"/>
        <v>C43.43</v>
      </c>
      <c r="AB23" s="5" t="s">
        <v>14</v>
      </c>
      <c r="AC23" s="30" t="s">
        <v>100</v>
      </c>
      <c r="AD23" s="31" t="s">
        <v>101</v>
      </c>
      <c r="AE23" s="36"/>
      <c r="AF23" s="45" t="s">
        <v>46</v>
      </c>
      <c r="AG23" s="21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IF(AND(AB23="XEQ",AC23="alpha"),"ITM_alpha",IF(OR(AM23="ITM_NULL",AM23="KEY_fg",AM23="SHIFT_f",AM23="SHIFT_g"),"ITM_NULL",VLOOKUP(AM23,'C43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1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3" t="str">
        <f t="shared" si="1"/>
        <v>C43</v>
      </c>
      <c r="Y24" s="11">
        <v>4</v>
      </c>
      <c r="Z24" s="11">
        <v>4</v>
      </c>
      <c r="AA24" s="6" t="str">
        <f t="shared" si="0"/>
        <v>C43.44</v>
      </c>
      <c r="AB24" s="5" t="s">
        <v>15</v>
      </c>
      <c r="AC24" s="30" t="s">
        <v>102</v>
      </c>
      <c r="AD24" s="31" t="s">
        <v>103</v>
      </c>
      <c r="AE24" s="36"/>
      <c r="AF24" s="45" t="s">
        <v>47</v>
      </c>
      <c r="AG24" s="21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IF(AND(AB24="XEQ",AC24="alpha"),"ITM_alpha",IF(OR(AM24="ITM_NULL",AM24="KEY_fg",AM24="SHIFT_f",AM24="SHIFT_g"),"ITM_NULL",VLOOKUP(AM24,'C43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1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3" t="str">
        <f t="shared" si="1"/>
        <v>C43</v>
      </c>
      <c r="Y25" s="11">
        <v>4</v>
      </c>
      <c r="Z25" s="11">
        <v>5</v>
      </c>
      <c r="AA25" s="6" t="str">
        <f t="shared" si="0"/>
        <v>C43.45</v>
      </c>
      <c r="AB25" s="5" t="s">
        <v>16</v>
      </c>
      <c r="AC25" s="30" t="s">
        <v>75</v>
      </c>
      <c r="AD25" s="31" t="s">
        <v>105</v>
      </c>
      <c r="AE25" s="36"/>
      <c r="AF25" s="45"/>
      <c r="AG25" s="21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IF(AND(AB25="XEQ",AC25="alpha"),"ITM_alpha",IF(OR(AM25="ITM_NULL",AM25="KEY_fg",AM25="SHIFT_f",AM25="SHIFT_g"),"ITM_NULL",VLOOKUP(AM25,'C43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1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1" customFormat="1" ht="29" customHeight="1" thickBot="1">
      <c r="C26" s="22" t="str">
        <f>VLOOKUP(LEFT(C76,LEN(layout)+3),label,RIGHT(C76,1)+1,0)</f>
        <v>Scroll Up</v>
      </c>
      <c r="D26" s="22" t="str">
        <f>VLOOKUP(LEFT(D76,LEN(layout)+3),label,RIGHT(D76,1)+1,0)</f>
        <v>REGS</v>
      </c>
      <c r="E26" s="22"/>
      <c r="F26" s="22" t="str">
        <f>VLOOKUP(LEFT(F76,LEN(layout)+3),label,RIGHT(F76,1)+1,0)</f>
        <v>[ EQN ]</v>
      </c>
      <c r="G26" s="22"/>
      <c r="H26" s="22" t="str">
        <f>VLOOKUP(LEFT(H76,LEN(layout)+3),label,RIGHT(H76,1)+1,0)</f>
        <v>[ HOME ]</v>
      </c>
      <c r="I26" s="22"/>
      <c r="J26" s="22" t="str">
        <f>VLOOKUP(LEFT(J76,LEN(layout)+3),label,RIGHT(J76,1)+1,0)</f>
        <v>[ ADV ]</v>
      </c>
      <c r="K26" s="22"/>
      <c r="L26" s="22" t="str">
        <f>VLOOKUP(LEFT(L76,LEN(layout)+3),label,RIGHT(L76,1)+1,0)</f>
        <v>[ FIN ]</v>
      </c>
      <c r="M26" s="22"/>
      <c r="N26" s="22" t="str">
        <f>VLOOKUP(LEFT(N76,LEN(layout)+3),label,RIGHT(N76,1)+1,0)</f>
        <v>[ MATX ]</v>
      </c>
      <c r="O26" s="22"/>
      <c r="P26" s="22" t="str">
        <f>VLOOKUP(LEFT(P76,LEN(layout)+3),label,RIGHT(P76,1)+1,0)</f>
        <v>[ X.FN ]</v>
      </c>
      <c r="Q26" s="22"/>
      <c r="R26" s="22" t="str">
        <f>VLOOKUP(LEFT(R76,LEN(layout)+3),label,RIGHT(R76,1)+1,0)</f>
        <v>[ STAT ]</v>
      </c>
      <c r="S26" s="22"/>
      <c r="T26" s="22" t="str">
        <f>VLOOKUP(LEFT(T76,LEN(layout)+3),label,RIGHT(T76,1)+1,0)</f>
        <v>[ PLOT ]</v>
      </c>
      <c r="X26" s="73" t="str">
        <f t="shared" si="1"/>
        <v>C43</v>
      </c>
      <c r="Y26" s="24">
        <v>5</v>
      </c>
      <c r="Z26" s="24">
        <v>1</v>
      </c>
      <c r="AA26" s="6" t="str">
        <f t="shared" si="0"/>
        <v>C43.51</v>
      </c>
      <c r="AB26" s="5" t="s">
        <v>18</v>
      </c>
      <c r="AC26" s="30" t="s">
        <v>76</v>
      </c>
      <c r="AD26" s="31" t="s">
        <v>77</v>
      </c>
      <c r="AE26" s="36"/>
      <c r="AF26" s="45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IF(AND(AB26="XEQ",AC26="alpha"),"ITM_alpha",IF(OR(AM26="ITM_NULL",AM26="KEY_fg",AM26="SHIFT_f",AM26="SHIFT_g"),"ITM_NULL",VLOOKUP(AM26,'C43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1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120" t="str">
        <f>VLOOKUP(LEFT(C77,LEN(layout)+3),label,RIGHT(C77,1)+1,0)</f>
        <v>Up</v>
      </c>
      <c r="D27" s="121"/>
      <c r="E27" s="129" t="str">
        <f>SUBSTITUTE(VLOOKUP(LEFT(E77,LEN(layout)+3),label,RIGHT(E77,1)+2,0),0,"")</f>
        <v/>
      </c>
      <c r="F27" s="120">
        <f>VLOOKUP(LEFT(F77,LEN(layout)+3),label,RIGHT(F77,1)+1,0)</f>
        <v>7</v>
      </c>
      <c r="G27" s="126"/>
      <c r="H27" s="121"/>
      <c r="I27" s="129" t="str">
        <f>SUBSTITUTE(VLOOKUP(LEFT(I77,LEN(layout)+3),label,RIGHT(I77,1)+2,0),0,"")</f>
        <v>P</v>
      </c>
      <c r="J27" s="120">
        <f>VLOOKUP(LEFT(J77,LEN(layout)+3),label,RIGHT(J77,1)+1,0)</f>
        <v>8</v>
      </c>
      <c r="K27" s="126"/>
      <c r="L27" s="121"/>
      <c r="M27" s="129" t="str">
        <f>SUBSTITUTE(VLOOKUP(LEFT(M77,LEN(layout)+3),label,RIGHT(M77,1)+2,0),0,"")</f>
        <v>Q</v>
      </c>
      <c r="N27" s="120">
        <f>VLOOKUP(LEFT(N77,LEN(layout)+3),label,RIGHT(N77,1)+1,0)</f>
        <v>9</v>
      </c>
      <c r="O27" s="126"/>
      <c r="P27" s="121"/>
      <c r="Q27" s="129" t="str">
        <f>SUBSTITUTE(VLOOKUP(LEFT(Q77,LEN(layout)+3),label,RIGHT(Q77,1)+2,0),0,"")</f>
        <v>R</v>
      </c>
      <c r="R27" s="120" t="str">
        <f>VLOOKUP(LEFT(R77,LEN(layout)+3),label,RIGHT(R77,1)+1,0)</f>
        <v>÷</v>
      </c>
      <c r="S27" s="126"/>
      <c r="T27" s="121"/>
      <c r="U27" s="129" t="str">
        <f>SUBSTITUTE(VLOOKUP(LEFT(U77,LEN(layout)+3),label,RIGHT(U77,1)+2,0),0,"")</f>
        <v>S</v>
      </c>
      <c r="X27" s="73" t="str">
        <f t="shared" si="1"/>
        <v>C43</v>
      </c>
      <c r="Y27" s="11">
        <v>5</v>
      </c>
      <c r="Z27" s="11">
        <v>2</v>
      </c>
      <c r="AA27" s="6" t="str">
        <f t="shared" si="0"/>
        <v>C43.52</v>
      </c>
      <c r="AB27" s="5">
        <v>7</v>
      </c>
      <c r="AC27" s="30" t="s">
        <v>106</v>
      </c>
      <c r="AD27" s="31" t="s">
        <v>117</v>
      </c>
      <c r="AE27" s="36"/>
      <c r="AF27" s="45" t="s">
        <v>48</v>
      </c>
      <c r="AG27" s="21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IF(AND(AB27="XEQ",AC27="alpha"),"ITM_alpha",IF(OR(AM27="ITM_NULL",AM27="KEY_fg",AM27="SHIFT_f",AM27="SHIFT_g"),"ITM_NULL",VLOOKUP(AM27,'C43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1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22"/>
      <c r="D28" s="123"/>
      <c r="E28" s="129"/>
      <c r="F28" s="122"/>
      <c r="G28" s="127"/>
      <c r="H28" s="123"/>
      <c r="I28" s="129"/>
      <c r="J28" s="122"/>
      <c r="K28" s="127"/>
      <c r="L28" s="123"/>
      <c r="M28" s="129"/>
      <c r="N28" s="122"/>
      <c r="O28" s="127"/>
      <c r="P28" s="123"/>
      <c r="Q28" s="129"/>
      <c r="R28" s="122"/>
      <c r="S28" s="127"/>
      <c r="T28" s="123"/>
      <c r="U28" s="129"/>
      <c r="X28" s="73" t="str">
        <f t="shared" si="1"/>
        <v>C43</v>
      </c>
      <c r="Y28" s="11">
        <v>5</v>
      </c>
      <c r="Z28" s="11">
        <v>3</v>
      </c>
      <c r="AA28" s="6" t="str">
        <f t="shared" si="0"/>
        <v>C43.53</v>
      </c>
      <c r="AB28" s="5">
        <v>8</v>
      </c>
      <c r="AC28" s="30" t="s">
        <v>107</v>
      </c>
      <c r="AD28" s="31" t="s">
        <v>118</v>
      </c>
      <c r="AE28" s="36"/>
      <c r="AF28" s="45" t="s">
        <v>49</v>
      </c>
      <c r="AG28" s="21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IF(AND(AB28="XEQ",AC28="alpha"),"ITM_alpha",IF(OR(AM28="ITM_NULL",AM28="KEY_fg",AM28="SHIFT_f",AM28="SHIFT_g"),"ITM_NULL",VLOOKUP(AM28,'C43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1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24"/>
      <c r="D29" s="125"/>
      <c r="E29" s="129"/>
      <c r="F29" s="124"/>
      <c r="G29" s="128"/>
      <c r="H29" s="125"/>
      <c r="I29" s="129"/>
      <c r="J29" s="124"/>
      <c r="K29" s="128"/>
      <c r="L29" s="125"/>
      <c r="M29" s="129"/>
      <c r="N29" s="124"/>
      <c r="O29" s="128"/>
      <c r="P29" s="125"/>
      <c r="Q29" s="129"/>
      <c r="R29" s="124"/>
      <c r="S29" s="128"/>
      <c r="T29" s="125"/>
      <c r="U29" s="129"/>
      <c r="X29" s="73" t="str">
        <f t="shared" si="1"/>
        <v>C43</v>
      </c>
      <c r="Y29" s="11">
        <v>5</v>
      </c>
      <c r="Z29" s="11">
        <v>4</v>
      </c>
      <c r="AA29" s="6" t="str">
        <f t="shared" si="0"/>
        <v>C43.54</v>
      </c>
      <c r="AB29" s="5">
        <v>9</v>
      </c>
      <c r="AC29" s="30" t="s">
        <v>108</v>
      </c>
      <c r="AD29" s="31" t="s">
        <v>119</v>
      </c>
      <c r="AE29" s="36"/>
      <c r="AF29" s="45" t="s">
        <v>50</v>
      </c>
      <c r="AG29" s="21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IF(AND(AB29="XEQ",AC29="alpha"),"ITM_alpha",IF(OR(AM29="ITM_NULL",AM29="KEY_fg",AM29="SHIFT_f",AM29="SHIFT_g"),"ITM_NULL",VLOOKUP(AM29,'C43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1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3" t="str">
        <f t="shared" si="1"/>
        <v>C43</v>
      </c>
      <c r="Y30" s="11">
        <v>5</v>
      </c>
      <c r="Z30" s="11">
        <v>5</v>
      </c>
      <c r="AA30" s="6" t="str">
        <f t="shared" si="0"/>
        <v>C43.55</v>
      </c>
      <c r="AB30" s="27" t="s">
        <v>394</v>
      </c>
      <c r="AC30" s="30" t="s">
        <v>109</v>
      </c>
      <c r="AD30" s="31" t="s">
        <v>120</v>
      </c>
      <c r="AE30" s="36"/>
      <c r="AF30" s="45" t="s">
        <v>51</v>
      </c>
      <c r="AG30" s="21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-MNU_SUMS_C43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IF(AND(AB30="XEQ",AC30="alpha"),"ITM_alpha",IF(OR(AM30="ITM_NULL",AM30="KEY_fg",AM30="SHIFT_f",AM30="SHIFT_g"),"ITM_NULL",VLOOKUP(AM30,'C43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1" t="str">
        <f t="shared" si="3"/>
        <v>{55,                  ITM_DIV,              -MNU_STAT,            -MNU_SUMS_C43,        ITM_OBELUS,           ITM_S,                ITM_s,                ITM_OBELUS,           ITM_DIV             },</v>
      </c>
    </row>
    <row r="31" spans="3:44" ht="18" customHeight="1">
      <c r="X31" s="73" t="str">
        <f t="shared" si="1"/>
        <v>C43</v>
      </c>
      <c r="Y31" s="10">
        <v>6</v>
      </c>
      <c r="Z31" s="10">
        <v>1</v>
      </c>
      <c r="AA31" s="6" t="str">
        <f t="shared" si="0"/>
        <v>C43.61</v>
      </c>
      <c r="AB31" s="5" t="s">
        <v>19</v>
      </c>
      <c r="AC31" s="30" t="s">
        <v>78</v>
      </c>
      <c r="AD31" s="31" t="s">
        <v>79</v>
      </c>
      <c r="AE31" s="36"/>
      <c r="AF31" s="45"/>
      <c r="AG31" s="21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IF(AND(AB31="XEQ",AC31="alpha"),"ITM_alpha",IF(OR(AM31="ITM_NULL",AM31="KEY_fg",AM31="SHIFT_f",AM31="SHIFT_g"),"ITM_NULL",VLOOKUP(AM31,'C43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1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1" customFormat="1" ht="29" customHeight="1" thickBot="1">
      <c r="C32" s="22" t="str">
        <f>VLOOKUP(LEFT(C82,LEN(layout)+3),label,RIGHT(C82,1)+1,0)</f>
        <v>Scroll Dn</v>
      </c>
      <c r="D32" s="22" t="str">
        <f>VLOOKUP(LEFT(D82,LEN(layout)+3),label,RIGHT(D82,1)+1,0)</f>
        <v>FLGS</v>
      </c>
      <c r="E32" s="22"/>
      <c r="F32" s="22" t="str">
        <f>VLOOKUP(LEFT(F82,LEN(layout)+3),label,RIGHT(F82,1)+1,0)</f>
        <v>[ BASE ]</v>
      </c>
      <c r="G32" s="22"/>
      <c r="H32" s="22" t="str">
        <f>VLOOKUP(LEFT(H82,LEN(layout)+3),label,RIGHT(H82,1)+1,0)</f>
        <v>[ BITS ]</v>
      </c>
      <c r="I32" s="22"/>
      <c r="J32" s="22" t="str">
        <f>VLOOKUP(LEFT(J82,LEN(layout)+3),label,RIGHT(J82,1)+1,0)</f>
        <v>[ CONV ]</v>
      </c>
      <c r="K32" s="22"/>
      <c r="L32" s="22" t="str">
        <f>VLOOKUP(LEFT(L82,LEN(layout)+3),label,RIGHT(L82,1)+1,0)</f>
        <v>[ CLK ]</v>
      </c>
      <c r="M32" s="22"/>
      <c r="N32" s="22" t="str">
        <f>VLOOKUP(LEFT(N82,LEN(layout)+3),label,RIGHT(N82,1)+1,0)</f>
        <v>[ FLAG ]</v>
      </c>
      <c r="O32" s="22"/>
      <c r="P32" s="22" t="str">
        <f>VLOOKUP(LEFT(P82,LEN(layout)+3),label,RIGHT(P82,1)+1,0)</f>
        <v>[ REAL ]</v>
      </c>
      <c r="Q32" s="22"/>
      <c r="R32" s="22" t="str">
        <f>VLOOKUP(LEFT(R82,LEN(layout)+3),label,RIGHT(R82,1)+1,0)</f>
        <v>[ PROB ]</v>
      </c>
      <c r="S32" s="22"/>
      <c r="T32" s="22" t="str">
        <f>VLOOKUP(LEFT(T82,LEN(layout)+3),label,RIGHT(T82,1)+1,0)</f>
        <v>[ INTS ]</v>
      </c>
      <c r="X32" s="73" t="str">
        <f t="shared" si="1"/>
        <v>C43</v>
      </c>
      <c r="Y32" s="23">
        <v>6</v>
      </c>
      <c r="Z32" s="23">
        <v>2</v>
      </c>
      <c r="AA32" s="6" t="str">
        <f t="shared" si="0"/>
        <v>C43.62</v>
      </c>
      <c r="AB32" s="5">
        <v>4</v>
      </c>
      <c r="AC32" s="30" t="s">
        <v>110</v>
      </c>
      <c r="AD32" s="31" t="s">
        <v>121</v>
      </c>
      <c r="AE32" s="36"/>
      <c r="AF32" s="45" t="s">
        <v>52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IF(AND(AB32="XEQ",AC32="alpha"),"ITM_alpha",IF(OR(AM32="ITM_NULL",AM32="KEY_fg",AM32="SHIFT_f",AM32="SHIFT_g"),"ITM_NULL",VLOOKUP(AM32,'C43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1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120" t="str">
        <f>VLOOKUP(LEFT(C83,LEN(layout)+3),label,RIGHT(C83,1)+1,0)</f>
        <v>Dn</v>
      </c>
      <c r="D33" s="121"/>
      <c r="E33" s="129" t="str">
        <f>SUBSTITUTE(VLOOKUP(LEFT(E83,LEN(layout)+3),label,RIGHT(E83,1)+2,0),0,"")</f>
        <v/>
      </c>
      <c r="F33" s="120">
        <f>VLOOKUP(LEFT(F83,LEN(layout)+3),label,RIGHT(F83,1)+1,0)</f>
        <v>4</v>
      </c>
      <c r="G33" s="126"/>
      <c r="H33" s="121"/>
      <c r="I33" s="129" t="str">
        <f>SUBSTITUTE(VLOOKUP(LEFT(I83,LEN(layout)+3),label,RIGHT(I83,1)+2,0),0,"")</f>
        <v>T</v>
      </c>
      <c r="J33" s="120">
        <f>VLOOKUP(LEFT(J83,LEN(layout)+3),label,RIGHT(J83,1)+1,0)</f>
        <v>5</v>
      </c>
      <c r="K33" s="126"/>
      <c r="L33" s="121"/>
      <c r="M33" s="129" t="str">
        <f>SUBSTITUTE(VLOOKUP(LEFT(M83,LEN(layout)+3),label,RIGHT(M83,1)+2,0),0,"")</f>
        <v>U</v>
      </c>
      <c r="N33" s="120">
        <f>VLOOKUP(LEFT(N83,LEN(layout)+3),label,RIGHT(N83,1)+1,0)</f>
        <v>6</v>
      </c>
      <c r="O33" s="126"/>
      <c r="P33" s="121"/>
      <c r="Q33" s="129" t="str">
        <f>SUBSTITUTE(VLOOKUP(LEFT(Q83,LEN(layout)+3),label,RIGHT(Q83,1)+2,0),0,"")</f>
        <v>V</v>
      </c>
      <c r="R33" s="120" t="str">
        <f>VLOOKUP(LEFT(R83,LEN(layout)+3),label,RIGHT(R83,1)+1,0)</f>
        <v>✕</v>
      </c>
      <c r="S33" s="126"/>
      <c r="T33" s="121"/>
      <c r="U33" s="129" t="str">
        <f>SUBSTITUTE(VLOOKUP(LEFT(U83,LEN(layout)+3),label,RIGHT(U83,1)+2,0),0,"")</f>
        <v>W</v>
      </c>
      <c r="X33" s="73" t="str">
        <f t="shared" si="1"/>
        <v>C43</v>
      </c>
      <c r="Y33" s="11">
        <v>6</v>
      </c>
      <c r="Z33" s="11">
        <v>3</v>
      </c>
      <c r="AA33" s="6" t="str">
        <f t="shared" si="0"/>
        <v>C43.63</v>
      </c>
      <c r="AB33" s="5">
        <v>5</v>
      </c>
      <c r="AC33" s="30" t="s">
        <v>486</v>
      </c>
      <c r="AD33" s="31" t="s">
        <v>122</v>
      </c>
      <c r="AE33" s="36"/>
      <c r="AF33" s="45" t="s">
        <v>53</v>
      </c>
      <c r="AG33" s="21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-MNU_ANGLECONV_C43</v>
      </c>
      <c r="AK33" t="str">
        <f>VLOOKUP(AD33,Sheet3!$B:$C,2,0)</f>
        <v>-MNU_UNITCONV_C43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IF(AND(AB33="XEQ",AC33="alpha"),"ITM_alpha",IF(OR(AM33="ITM_NULL",AM33="KEY_fg",AM33="SHIFT_f",AM33="SHIFT_g"),"ITM_NULL",VLOOKUP(AM33,'C43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1" t="str">
        <f t="shared" si="3"/>
        <v>{63,                  ITM_5,                -MNU_ANGLECONV_C43,   -MNU_UNITCONV_C43,    ITM_5,                ITM_U,                ITM_u,                ITM_5,                ITM_5               },</v>
      </c>
    </row>
    <row r="34" spans="3:44" ht="18" customHeight="1">
      <c r="C34" s="122"/>
      <c r="D34" s="123"/>
      <c r="E34" s="129"/>
      <c r="F34" s="122"/>
      <c r="G34" s="127"/>
      <c r="H34" s="123"/>
      <c r="I34" s="129"/>
      <c r="J34" s="122"/>
      <c r="K34" s="127"/>
      <c r="L34" s="123"/>
      <c r="M34" s="129"/>
      <c r="N34" s="122"/>
      <c r="O34" s="127"/>
      <c r="P34" s="123"/>
      <c r="Q34" s="129"/>
      <c r="R34" s="122"/>
      <c r="S34" s="127"/>
      <c r="T34" s="123"/>
      <c r="U34" s="129"/>
      <c r="X34" s="73" t="str">
        <f t="shared" si="1"/>
        <v>C43</v>
      </c>
      <c r="Y34" s="11">
        <v>6</v>
      </c>
      <c r="Z34" s="11">
        <v>4</v>
      </c>
      <c r="AA34" s="6" t="str">
        <f t="shared" si="0"/>
        <v>C43.64</v>
      </c>
      <c r="AB34" s="5">
        <v>6</v>
      </c>
      <c r="AC34" s="30" t="s">
        <v>112</v>
      </c>
      <c r="AD34" s="31" t="s">
        <v>123</v>
      </c>
      <c r="AE34" s="36"/>
      <c r="AF34" s="45" t="s">
        <v>54</v>
      </c>
      <c r="AG34" s="21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IF(AND(AB34="XEQ",AC34="alpha"),"ITM_alpha",IF(OR(AM34="ITM_NULL",AM34="KEY_fg",AM34="SHIFT_f",AM34="SHIFT_g"),"ITM_NULL",VLOOKUP(AM34,'C43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1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24"/>
      <c r="D35" s="125"/>
      <c r="E35" s="129"/>
      <c r="F35" s="124"/>
      <c r="G35" s="128"/>
      <c r="H35" s="125"/>
      <c r="I35" s="129"/>
      <c r="J35" s="124"/>
      <c r="K35" s="128"/>
      <c r="L35" s="125"/>
      <c r="M35" s="129"/>
      <c r="N35" s="124"/>
      <c r="O35" s="128"/>
      <c r="P35" s="125"/>
      <c r="Q35" s="129"/>
      <c r="R35" s="124"/>
      <c r="S35" s="128"/>
      <c r="T35" s="125"/>
      <c r="U35" s="129"/>
      <c r="X35" s="73" t="str">
        <f t="shared" si="1"/>
        <v>C43</v>
      </c>
      <c r="Y35" s="11">
        <v>6</v>
      </c>
      <c r="Z35" s="11">
        <v>5</v>
      </c>
      <c r="AA35" s="6" t="str">
        <f t="shared" si="0"/>
        <v>C43.65</v>
      </c>
      <c r="AB35" s="27" t="s">
        <v>393</v>
      </c>
      <c r="AC35" s="30" t="s">
        <v>113</v>
      </c>
      <c r="AD35" s="31" t="s">
        <v>124</v>
      </c>
      <c r="AE35" s="36"/>
      <c r="AF35" s="45" t="s">
        <v>132</v>
      </c>
      <c r="AG35" s="21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IF(AND(AB35="XEQ",AC35="alpha"),"ITM_alpha",IF(OR(AM35="ITM_NULL",AM35="KEY_fg",AM35="SHIFT_f",AM35="SHIFT_g"),"ITM_NULL",VLOOKUP(AM35,'C43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1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3" t="str">
        <f t="shared" si="1"/>
        <v>C43</v>
      </c>
      <c r="Y36" s="10">
        <v>7</v>
      </c>
      <c r="Z36" s="10">
        <v>1</v>
      </c>
      <c r="AA36" s="6" t="str">
        <f t="shared" si="0"/>
        <v>C43.71</v>
      </c>
      <c r="AB36" s="5" t="s">
        <v>20</v>
      </c>
      <c r="AC36" s="30" t="s">
        <v>133</v>
      </c>
      <c r="AD36" s="31" t="s">
        <v>133</v>
      </c>
      <c r="AE36" s="36"/>
      <c r="AF36" s="45"/>
      <c r="AG36" s="21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IF(AND(AB36="XEQ",AC36="alpha"),"ITM_alpha",IF(OR(AM36="ITM_NULL",AM36="KEY_fg",AM36="SHIFT_f",AM36="SHIFT_g"),"ITM_NULL",VLOOKUP(AM36,'C43 Code'!$G:$J,3,0)))</f>
        <v>ITM_NULL</v>
      </c>
      <c r="AP36" t="str">
        <f>IF(AND(AB36="XEQ",AC36="alpha"),"ITM_alpha",IF(AM36="ITM_NULL","ITM_NULL",VLOOKUP(AM36,'C43 Code'!$G:$J,4,0)))</f>
        <v>KEY_fg</v>
      </c>
      <c r="AR36" s="41" t="str">
        <f t="shared" si="3"/>
        <v>{71,                  KEY_fg,               ITM_NULL,             ITM_NULL,             KEY_fg,               KEY_fg,               ITM_NULL,             ITM_NULL,             KEY_fg              },</v>
      </c>
    </row>
    <row r="37" spans="3:44" ht="18" customHeight="1">
      <c r="X37" s="73" t="str">
        <f t="shared" si="1"/>
        <v>C43</v>
      </c>
      <c r="Y37" s="11">
        <v>7</v>
      </c>
      <c r="Z37" s="11">
        <v>2</v>
      </c>
      <c r="AA37" s="6" t="str">
        <f t="shared" si="0"/>
        <v>C43.72</v>
      </c>
      <c r="AB37" s="5">
        <v>1</v>
      </c>
      <c r="AC37" s="30" t="s">
        <v>82</v>
      </c>
      <c r="AD37" s="31" t="s">
        <v>125</v>
      </c>
      <c r="AE37" s="36"/>
      <c r="AF37" s="45" t="s">
        <v>55</v>
      </c>
      <c r="AG37" s="21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IF(AND(AB37="XEQ",AC37="alpha"),"ITM_alpha",IF(OR(AM37="ITM_NULL",AM37="KEY_fg",AM37="SHIFT_f",AM37="SHIFT_g"),"ITM_NULL",VLOOKUP(AM37,'C43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1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1" customFormat="1" ht="29" customHeight="1" thickBot="1">
      <c r="C38" s="22" t="str">
        <f>VLOOKUP(LEFT(C88,LEN(layout)+3),label,RIGHT(C88,1)+1,0)</f>
        <v xml:space="preserve"> </v>
      </c>
      <c r="D38" s="22" t="str">
        <f>VLOOKUP(LEFT(D88,LEN(layout)+3),label,RIGHT(D88,1)+1,0)</f>
        <v xml:space="preserve"> </v>
      </c>
      <c r="E38" s="22"/>
      <c r="F38" s="22" t="str">
        <f>VLOOKUP(LEFT(F88,LEN(layout)+3),label,RIGHT(F88,1)+1,0)</f>
        <v>ASN</v>
      </c>
      <c r="G38" s="22"/>
      <c r="H38" s="22" t="str">
        <f>VLOOKUP(LEFT(H88,LEN(layout)+3),label,RIGHT(H88,1)+1,0)</f>
        <v>[ KEYS ]</v>
      </c>
      <c r="I38" s="22"/>
      <c r="J38" s="22" t="str">
        <f>VLOOKUP(LEFT(J88,LEN(layout)+3),label,RIGHT(J88,1)+1,0)</f>
        <v>USER</v>
      </c>
      <c r="K38" s="22"/>
      <c r="L38" s="22" t="str">
        <f>VLOOKUP(LEFT(L88,LEN(layout)+3),label,RIGHT(L88,1)+1,0)</f>
        <v>[ alpha.FN ]</v>
      </c>
      <c r="M38" s="22"/>
      <c r="N38" s="22" t="str">
        <f>VLOOKUP(LEFT(N88,LEN(layout)+3),label,RIGHT(N88,1)+1,0)</f>
        <v>[ P.FN ]</v>
      </c>
      <c r="O38" s="22"/>
      <c r="P38" s="22" t="str">
        <f>VLOOKUP(LEFT(P88,LEN(layout)+3),label,RIGHT(P88,1)+1,0)</f>
        <v>[ LOOP ]</v>
      </c>
      <c r="Q38" s="22"/>
      <c r="R38" s="22" t="str">
        <f>VLOOKUP(LEFT(R88,LEN(layout)+3),label,RIGHT(R88,1)+1,0)</f>
        <v>[ PRINT ]</v>
      </c>
      <c r="S38" s="22"/>
      <c r="T38" s="22" t="str">
        <f>VLOOKUP(LEFT(T88,LEN(layout)+3),label,RIGHT(T88,1)+1,0)</f>
        <v>[ I/O ]</v>
      </c>
      <c r="X38" s="73" t="str">
        <f t="shared" si="1"/>
        <v>C43</v>
      </c>
      <c r="Y38" s="23">
        <v>7</v>
      </c>
      <c r="Z38" s="23">
        <v>3</v>
      </c>
      <c r="AA38" s="6" t="str">
        <f t="shared" si="0"/>
        <v>C43.73</v>
      </c>
      <c r="AB38" s="5">
        <v>2</v>
      </c>
      <c r="AC38" s="30" t="s">
        <v>83</v>
      </c>
      <c r="AD38" s="31" t="s">
        <v>126</v>
      </c>
      <c r="AE38" s="36"/>
      <c r="AF38" s="45" t="s">
        <v>56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IF(AND(AB38="XEQ",AC38="alpha"),"ITM_alpha",IF(OR(AM38="ITM_NULL",AM38="KEY_fg",AM38="SHIFT_f",AM38="SHIFT_g"),"ITM_NULL",VLOOKUP(AM38,'C43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1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120" t="str">
        <f>VLOOKUP(LEFT(C89,LEN(layout)+3),label,RIGHT(C89,1)+1,0)</f>
        <v>f/g</v>
      </c>
      <c r="D39" s="121"/>
      <c r="E39" s="129" t="str">
        <f>SUBSTITUTE(VLOOKUP(LEFT(E89,LEN(layout)+3),label,RIGHT(E89,1)+2,0),0,"")</f>
        <v/>
      </c>
      <c r="F39" s="120">
        <f>VLOOKUP(LEFT(F89,LEN(layout)+3),label,RIGHT(F89,1)+1,0)</f>
        <v>1</v>
      </c>
      <c r="G39" s="126"/>
      <c r="H39" s="121"/>
      <c r="I39" s="129" t="str">
        <f>SUBSTITUTE(VLOOKUP(LEFT(I89,LEN(layout)+3),label,RIGHT(I89,1)+2,0),0,"")</f>
        <v>X</v>
      </c>
      <c r="J39" s="120">
        <f>VLOOKUP(LEFT(J89,LEN(layout)+3),label,RIGHT(J89,1)+1,0)</f>
        <v>2</v>
      </c>
      <c r="K39" s="126"/>
      <c r="L39" s="121"/>
      <c r="M39" s="129" t="str">
        <f>SUBSTITUTE(VLOOKUP(LEFT(M89,LEN(layout)+3),label,RIGHT(M89,1)+2,0),0,"")</f>
        <v>Y</v>
      </c>
      <c r="N39" s="120">
        <f>VLOOKUP(LEFT(N89,LEN(layout)+3),label,RIGHT(N89,1)+1,0)</f>
        <v>3</v>
      </c>
      <c r="O39" s="126"/>
      <c r="P39" s="121"/>
      <c r="Q39" s="129" t="str">
        <f>SUBSTITUTE(VLOOKUP(LEFT(Q89,LEN(layout)+3),label,RIGHT(Q89,1)+2,0),0,"")</f>
        <v>Z</v>
      </c>
      <c r="R39" s="120" t="str">
        <f>VLOOKUP(LEFT(R89,LEN(layout)+3),label,RIGHT(R89,1)+1,0)</f>
        <v>-</v>
      </c>
      <c r="S39" s="126"/>
      <c r="T39" s="121"/>
      <c r="U39" s="129" t="str">
        <f>SUBSTITUTE(VLOOKUP(LEFT(U89,LEN(layout)+3),label,RIGHT(U89,1)+2,0),0,"")</f>
        <v>_</v>
      </c>
      <c r="X39" s="73" t="str">
        <f t="shared" si="1"/>
        <v>C43</v>
      </c>
      <c r="Y39" s="11">
        <v>7</v>
      </c>
      <c r="Z39" s="11">
        <v>4</v>
      </c>
      <c r="AA39" s="6" t="str">
        <f t="shared" si="0"/>
        <v>C43.74</v>
      </c>
      <c r="AB39" s="5">
        <v>3</v>
      </c>
      <c r="AC39" s="30" t="s">
        <v>114</v>
      </c>
      <c r="AD39" s="31" t="s">
        <v>127</v>
      </c>
      <c r="AE39" s="36"/>
      <c r="AF39" s="45" t="s">
        <v>57</v>
      </c>
      <c r="AG39" s="21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-MNU_PARTS_C43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IF(AND(AB39="XEQ",AC39="alpha"),"ITM_alpha",IF(OR(AM39="ITM_NULL",AM39="KEY_fg",AM39="SHIFT_f",AM39="SHIFT_g"),"ITM_NULL",VLOOKUP(AM39,'C43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1" t="str">
        <f t="shared" si="3"/>
        <v>{74,                  ITM_3,                -MNU_PARTS_C43,       -MNU_TEST,            ITM_3,                ITM_Z,                ITM_z,                ITM_3,                ITM_3               },</v>
      </c>
    </row>
    <row r="40" spans="3:44" ht="18" customHeight="1">
      <c r="C40" s="122"/>
      <c r="D40" s="123"/>
      <c r="E40" s="129"/>
      <c r="F40" s="122"/>
      <c r="G40" s="127"/>
      <c r="H40" s="123"/>
      <c r="I40" s="129"/>
      <c r="J40" s="122"/>
      <c r="K40" s="127"/>
      <c r="L40" s="123"/>
      <c r="M40" s="129"/>
      <c r="N40" s="122"/>
      <c r="O40" s="127"/>
      <c r="P40" s="123"/>
      <c r="Q40" s="129"/>
      <c r="R40" s="122"/>
      <c r="S40" s="127"/>
      <c r="T40" s="123"/>
      <c r="U40" s="129"/>
      <c r="X40" s="73" t="str">
        <f t="shared" si="1"/>
        <v>C43</v>
      </c>
      <c r="Y40" s="11">
        <v>7</v>
      </c>
      <c r="Z40" s="11">
        <v>5</v>
      </c>
      <c r="AA40" s="6" t="str">
        <f t="shared" si="0"/>
        <v>C43.75</v>
      </c>
      <c r="AB40" s="5" t="s">
        <v>98</v>
      </c>
      <c r="AC40" s="30" t="s">
        <v>115</v>
      </c>
      <c r="AD40" s="31" t="s">
        <v>128</v>
      </c>
      <c r="AE40" s="36"/>
      <c r="AF40" s="45" t="s">
        <v>58</v>
      </c>
      <c r="AG40" s="21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-MNU_ALPHAFN_C43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IF(AND(AB40="XEQ",AC40="alpha"),"ITM_alpha",IF(OR(AM40="ITM_NULL",AM40="KEY_fg",AM40="SHIFT_f",AM40="SHIFT_g"),"ITM_NULL",VLOOKUP(AM40,'C43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1" t="str">
        <f t="shared" si="3"/>
        <v>{75,                  ITM_SUB,              -MNU_FIN,             -MNU_ALPHAFN_C43,     ITM_MINUS,            ITM_UNDERSCORE,       ITM_MINUS,            ITM_MINUS,            ITM_SUB             },</v>
      </c>
    </row>
    <row r="41" spans="3:44" ht="18" customHeight="1" thickBot="1">
      <c r="C41" s="124"/>
      <c r="D41" s="125"/>
      <c r="E41" s="129"/>
      <c r="F41" s="124"/>
      <c r="G41" s="128"/>
      <c r="H41" s="125"/>
      <c r="I41" s="129"/>
      <c r="J41" s="124"/>
      <c r="K41" s="128"/>
      <c r="L41" s="125"/>
      <c r="M41" s="129"/>
      <c r="N41" s="124"/>
      <c r="O41" s="128"/>
      <c r="P41" s="125"/>
      <c r="Q41" s="129"/>
      <c r="R41" s="124"/>
      <c r="S41" s="128"/>
      <c r="T41" s="125"/>
      <c r="U41" s="129"/>
      <c r="X41" s="73" t="str">
        <f t="shared" si="1"/>
        <v>C43</v>
      </c>
      <c r="Y41" s="10">
        <v>8</v>
      </c>
      <c r="Z41" s="10">
        <v>1</v>
      </c>
      <c r="AA41" s="6" t="str">
        <f t="shared" si="0"/>
        <v>C43.81</v>
      </c>
      <c r="AB41" s="5" t="s">
        <v>21</v>
      </c>
      <c r="AC41" s="30" t="s">
        <v>84</v>
      </c>
      <c r="AD41" s="31" t="s">
        <v>85</v>
      </c>
      <c r="AE41" s="36"/>
      <c r="AF41" s="45"/>
      <c r="AG41" s="21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IF(AND(AB41="XEQ",AC41="alpha"),"ITM_alpha",IF(OR(AM41="ITM_NULL",AM41="KEY_fg",AM41="SHIFT_f",AM41="SHIFT_g"),"ITM_NULL",VLOOKUP(AM41,'C43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1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3" t="str">
        <f t="shared" si="1"/>
        <v>C43</v>
      </c>
      <c r="Y42" s="11">
        <v>8</v>
      </c>
      <c r="Z42" s="11">
        <v>2</v>
      </c>
      <c r="AA42" s="6" t="str">
        <f t="shared" si="0"/>
        <v>C43.82</v>
      </c>
      <c r="AB42" s="5">
        <v>0</v>
      </c>
      <c r="AC42" s="30" t="s">
        <v>86</v>
      </c>
      <c r="AD42" s="31" t="s">
        <v>87</v>
      </c>
      <c r="AE42" s="36"/>
      <c r="AF42" s="45" t="s">
        <v>17</v>
      </c>
      <c r="AG42" s="21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IF(AND(AB42="XEQ",AC42="alpha"),"ITM_alpha",IF(OR(AM42="ITM_NULL",AM42="KEY_fg",AM42="SHIFT_f",AM42="SHIFT_g"),"ITM_NULL",VLOOKUP(AM42,'C43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1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3" t="str">
        <f t="shared" si="1"/>
        <v>C43</v>
      </c>
      <c r="Y43" s="11">
        <v>8</v>
      </c>
      <c r="Z43" s="11">
        <v>3</v>
      </c>
      <c r="AA43" s="6" t="str">
        <f t="shared" si="0"/>
        <v>C43.83</v>
      </c>
      <c r="AB43" s="5" t="s">
        <v>22</v>
      </c>
      <c r="AC43" s="30" t="s">
        <v>88</v>
      </c>
      <c r="AD43" s="31" t="s">
        <v>129</v>
      </c>
      <c r="AE43" s="36"/>
      <c r="AF43" s="45" t="s">
        <v>59</v>
      </c>
      <c r="AG43" s="21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IF(AND(AB43="XEQ",AC43="alpha"),"ITM_alpha",IF(OR(AM43="ITM_NULL",AM43="KEY_fg",AM43="SHIFT_f",AM43="SHIFT_g"),"ITM_NULL",VLOOKUP(AM43,'C43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1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1" customFormat="1" ht="29" customHeight="1" thickBot="1">
      <c r="C44" s="22" t="str">
        <f>VLOOKUP(LEFT(C94,LEN(layout)+3),label,RIGHT(C94,1)+1,0)</f>
        <v>OFF</v>
      </c>
      <c r="D44" s="22" t="str">
        <f>VLOOKUP(LEFT(D94,LEN(layout)+3),label,RIGHT(D94,1)+1,0)</f>
        <v>SNAP</v>
      </c>
      <c r="E44" s="22"/>
      <c r="F44" s="22" t="str">
        <f>VLOOKUP(LEFT(F94,LEN(layout)+3),label,RIGHT(F94,1)+1,0)</f>
        <v>VIEW</v>
      </c>
      <c r="G44" s="22"/>
      <c r="H44" s="22" t="str">
        <f>VLOOKUP(LEFT(H94,LEN(layout)+3),label,RIGHT(H94,1)+1,0)</f>
        <v>STOPW</v>
      </c>
      <c r="I44" s="22"/>
      <c r="J44" s="22" t="str">
        <f>VLOOKUP(LEFT(J94,LEN(layout)+3),label,RIGHT(J94,1)+1,0)</f>
        <v>SHOW</v>
      </c>
      <c r="K44" s="22"/>
      <c r="L44" s="22" t="str">
        <f>VLOOKUP(LEFT(L94,LEN(layout)+3),label,RIGHT(L94,1)+1,0)</f>
        <v>[ INFO ]</v>
      </c>
      <c r="M44" s="22"/>
      <c r="N44" s="22" t="str">
        <f>VLOOKUP(LEFT(N94,LEN(layout)+3),label,RIGHT(N94,1)+1,0)</f>
        <v>PRGM</v>
      </c>
      <c r="O44" s="22"/>
      <c r="P44" s="22" t="str">
        <f>VLOOKUP(LEFT(P94,LEN(layout)+3),label,RIGHT(P94,1)+1,0)</f>
        <v>[ TEST ]</v>
      </c>
      <c r="Q44" s="22"/>
      <c r="R44" s="22" t="str">
        <f>VLOOKUP(LEFT(R94,LEN(layout)+3),label,RIGHT(R94,1)+1,0)</f>
        <v>[ CAT ]</v>
      </c>
      <c r="S44" s="22"/>
      <c r="T44" s="22" t="str">
        <f>VLOOKUP(LEFT(T94,LEN(layout)+3),label,RIGHT(T94,1)+1,0)</f>
        <v>[ CNST ]</v>
      </c>
      <c r="X44" s="73" t="str">
        <f t="shared" si="1"/>
        <v>C43</v>
      </c>
      <c r="Y44" s="23">
        <v>8</v>
      </c>
      <c r="Z44" s="23">
        <v>4</v>
      </c>
      <c r="AA44" s="6" t="str">
        <f t="shared" si="0"/>
        <v>C43.84</v>
      </c>
      <c r="AB44" s="5" t="s">
        <v>23</v>
      </c>
      <c r="AC44" s="30" t="s">
        <v>89</v>
      </c>
      <c r="AD44" s="31" t="s">
        <v>130</v>
      </c>
      <c r="AE44" s="36"/>
      <c r="AF44" s="46" t="s">
        <v>395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IF(AND(AB44="XEQ",AC44="alpha"),"ITM_alpha",IF(OR(AM44="ITM_NULL",AM44="KEY_fg",AM44="SHIFT_f",AM44="SHIFT_g"),"ITM_NULL",VLOOKUP(AM44,'C43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1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120" t="str">
        <f>VLOOKUP(LEFT(C95,LEN(layout)+3),label,RIGHT(C95,1)+1,0)</f>
        <v>EXIT</v>
      </c>
      <c r="D45" s="121"/>
      <c r="E45" s="129" t="str">
        <f>SUBSTITUTE(VLOOKUP(LEFT(E95,LEN(layout)+3),label,RIGHT(E95,1)+2,0),0,"")</f>
        <v/>
      </c>
      <c r="F45" s="120">
        <f>VLOOKUP(LEFT(F95,LEN(layout)+3),label,RIGHT(F95,1)+1,0)</f>
        <v>0</v>
      </c>
      <c r="G45" s="126"/>
      <c r="H45" s="121"/>
      <c r="I45" s="129" t="str">
        <f>SUBSTITUTE(VLOOKUP(LEFT(I95,LEN(layout)+3),label,RIGHT(I95,1)+2,0),0,"")</f>
        <v>:</v>
      </c>
      <c r="J45" s="120" t="str">
        <f>VLOOKUP(LEFT(J95,LEN(layout)+3),label,RIGHT(J95,1)+1,0)</f>
        <v>.</v>
      </c>
      <c r="K45" s="126"/>
      <c r="L45" s="121"/>
      <c r="M45" s="129" t="str">
        <f>SUBSTITUTE(VLOOKUP(LEFT(M95,LEN(layout)+3),label,RIGHT(M95,1)+2,0),0,"")</f>
        <v>,</v>
      </c>
      <c r="N45" s="120" t="str">
        <f>VLOOKUP(LEFT(N95,LEN(layout)+3),label,RIGHT(N95,1)+1,0)</f>
        <v>R/S</v>
      </c>
      <c r="O45" s="126"/>
      <c r="P45" s="121"/>
      <c r="Q45" s="129" t="str">
        <f>SUBSTITUTE(VLOOKUP(LEFT(Q95,LEN(layout)+3),label,RIGHT(Q95,1)+2,0),0,"")</f>
        <v>？</v>
      </c>
      <c r="R45" s="120" t="str">
        <f>VLOOKUP(LEFT(R95,LEN(layout)+3),label,RIGHT(R95,1)+1,0)</f>
        <v>+</v>
      </c>
      <c r="S45" s="126"/>
      <c r="T45" s="121"/>
      <c r="U45" s="129" t="str">
        <f>SUBSTITUTE(VLOOKUP(LEFT(U95,LEN(layout)+3),label,RIGHT(U95,1)+2,0),0,"")</f>
        <v>spc</v>
      </c>
      <c r="X45" s="73" t="str">
        <f t="shared" si="1"/>
        <v>C43</v>
      </c>
      <c r="Y45" s="11">
        <v>8</v>
      </c>
      <c r="Z45" s="11">
        <v>5</v>
      </c>
      <c r="AA45" s="6" t="str">
        <f t="shared" si="0"/>
        <v>C43.85</v>
      </c>
      <c r="AB45" s="5" t="s">
        <v>1</v>
      </c>
      <c r="AC45" s="30" t="s">
        <v>116</v>
      </c>
      <c r="AD45" s="31" t="s">
        <v>131</v>
      </c>
      <c r="AE45" s="36"/>
      <c r="AF45" s="45" t="s">
        <v>60</v>
      </c>
      <c r="AG45" s="21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IF(AND(AB45="XEQ",AC45="alpha"),"ITM_alpha",IF(OR(AM45="ITM_NULL",AM45="KEY_fg",AM45="SHIFT_f",AM45="SHIFT_g"),"ITM_NULL",VLOOKUP(AM45,'C43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6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22"/>
      <c r="D46" s="123"/>
      <c r="E46" s="129"/>
      <c r="F46" s="122"/>
      <c r="G46" s="127"/>
      <c r="H46" s="123"/>
      <c r="I46" s="129"/>
      <c r="J46" s="122"/>
      <c r="K46" s="127"/>
      <c r="L46" s="123"/>
      <c r="M46" s="129"/>
      <c r="N46" s="122"/>
      <c r="O46" s="127"/>
      <c r="P46" s="123"/>
      <c r="Q46" s="129"/>
      <c r="R46" s="122"/>
      <c r="S46" s="127"/>
      <c r="T46" s="123"/>
      <c r="U46" s="129"/>
      <c r="X46" s="4">
        <v>0</v>
      </c>
      <c r="Y46" s="12">
        <v>0</v>
      </c>
      <c r="Z46" s="12">
        <v>0</v>
      </c>
      <c r="AA46" s="4" t="str">
        <f t="shared" si="0"/>
        <v>0.00</v>
      </c>
      <c r="AB46" s="4">
        <v>0</v>
      </c>
      <c r="AC46" s="4">
        <v>0</v>
      </c>
      <c r="AD46" s="4">
        <v>0</v>
      </c>
      <c r="AF46" s="4"/>
      <c r="AG46" s="21"/>
      <c r="AR46" s="54" t="s">
        <v>409</v>
      </c>
    </row>
    <row r="47" spans="3:44" ht="18" customHeight="1" thickBot="1">
      <c r="C47" s="124"/>
      <c r="D47" s="125"/>
      <c r="E47" s="129"/>
      <c r="F47" s="124"/>
      <c r="G47" s="128"/>
      <c r="H47" s="125"/>
      <c r="I47" s="129"/>
      <c r="J47" s="124"/>
      <c r="K47" s="128"/>
      <c r="L47" s="125"/>
      <c r="M47" s="129"/>
      <c r="N47" s="124"/>
      <c r="O47" s="128"/>
      <c r="P47" s="125"/>
      <c r="Q47" s="129"/>
      <c r="R47" s="124"/>
      <c r="S47" s="128"/>
      <c r="T47" s="125"/>
      <c r="U47" s="129"/>
      <c r="X47" s="4">
        <v>0</v>
      </c>
      <c r="Y47" s="12">
        <v>0</v>
      </c>
      <c r="Z47" s="12">
        <v>0</v>
      </c>
      <c r="AA47" s="4" t="str">
        <f t="shared" si="0"/>
        <v>0.00</v>
      </c>
      <c r="AB47" s="4">
        <v>0</v>
      </c>
      <c r="AC47" s="4">
        <v>0</v>
      </c>
      <c r="AD47" s="4">
        <v>0</v>
      </c>
      <c r="AF47" s="4"/>
      <c r="AG47" s="21"/>
      <c r="AR47" s="41" t="s">
        <v>411</v>
      </c>
    </row>
    <row r="48" spans="3:44" ht="18" customHeight="1">
      <c r="W48" s="1" t="s">
        <v>477</v>
      </c>
      <c r="X48" s="102" t="s">
        <v>428</v>
      </c>
      <c r="Y48" s="10">
        <v>1</v>
      </c>
      <c r="Z48" s="10">
        <v>1</v>
      </c>
      <c r="AA48" s="6" t="str">
        <f t="shared" si="0"/>
        <v>C47.11</v>
      </c>
      <c r="AB48" s="5" t="s">
        <v>439</v>
      </c>
      <c r="AC48" s="29">
        <v>0</v>
      </c>
      <c r="AD48" s="29">
        <v>0</v>
      </c>
      <c r="AE48" s="36"/>
      <c r="AF48" s="47"/>
      <c r="AG48" s="21"/>
      <c r="AR48" s="40"/>
    </row>
    <row r="49" spans="1:44" ht="18" customHeight="1">
      <c r="X49" s="103" t="s">
        <v>428</v>
      </c>
      <c r="Y49" s="11">
        <v>1</v>
      </c>
      <c r="Z49" s="11">
        <v>2</v>
      </c>
      <c r="AA49" s="6" t="str">
        <f t="shared" si="0"/>
        <v>C47.12</v>
      </c>
      <c r="AB49" s="5" t="s">
        <v>440</v>
      </c>
      <c r="AC49" s="29">
        <v>0</v>
      </c>
      <c r="AD49" s="29">
        <v>0</v>
      </c>
      <c r="AE49" s="36"/>
      <c r="AF49" s="47"/>
      <c r="AG49" s="21"/>
      <c r="AR49" s="40"/>
    </row>
    <row r="50" spans="1:44" ht="18" customHeight="1">
      <c r="X50" s="103" t="s">
        <v>428</v>
      </c>
      <c r="Y50" s="11">
        <v>1</v>
      </c>
      <c r="Z50" s="11">
        <v>3</v>
      </c>
      <c r="AA50" s="6" t="str">
        <f t="shared" si="0"/>
        <v>C47.13</v>
      </c>
      <c r="AB50" s="5" t="s">
        <v>441</v>
      </c>
      <c r="AC50" s="29">
        <v>0</v>
      </c>
      <c r="AD50" s="29">
        <v>0</v>
      </c>
      <c r="AE50" s="36"/>
      <c r="AF50" s="47"/>
      <c r="AG50" s="21"/>
      <c r="AR50" s="55" t="str">
        <f>"// "&amp;X50&amp;" Layout from Layout_template_automation template: Do not change manually"</f>
        <v>// C47 Layout from Layout_template_automation template: Do not change manually</v>
      </c>
    </row>
    <row r="51" spans="1:44" ht="18" customHeight="1">
      <c r="X51" s="103" t="s">
        <v>428</v>
      </c>
      <c r="Y51" s="11">
        <v>1</v>
      </c>
      <c r="Z51" s="11">
        <v>4</v>
      </c>
      <c r="AA51" s="6" t="str">
        <f t="shared" si="0"/>
        <v>C47.14</v>
      </c>
      <c r="AB51" s="5" t="s">
        <v>442</v>
      </c>
      <c r="AC51" s="29">
        <v>0</v>
      </c>
      <c r="AD51" s="29">
        <v>0</v>
      </c>
      <c r="AE51" s="36"/>
      <c r="AF51" s="47"/>
      <c r="AG51" s="21"/>
      <c r="AR51" s="54" t="s">
        <v>410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103" t="s">
        <v>428</v>
      </c>
      <c r="Y52" s="11">
        <v>1</v>
      </c>
      <c r="Z52" s="11">
        <v>5</v>
      </c>
      <c r="AA52" s="6" t="str">
        <f t="shared" si="0"/>
        <v>C47.15</v>
      </c>
      <c r="AB52" s="5" t="s">
        <v>442</v>
      </c>
      <c r="AC52" s="29">
        <v>0</v>
      </c>
      <c r="AD52" s="29">
        <v>0</v>
      </c>
      <c r="AE52" s="36"/>
      <c r="AF52" s="47"/>
      <c r="AG52" s="21"/>
      <c r="AI52" s="106"/>
      <c r="AJ52" s="106"/>
      <c r="AK52" s="106"/>
      <c r="AL52" s="37"/>
      <c r="AM52" s="42"/>
      <c r="AN52" s="38"/>
      <c r="AO52" s="38"/>
      <c r="AP52" s="38"/>
      <c r="AR52" s="130" t="str">
        <f>"TO_QSPI const calcKey_t kbd_std[37] = { //C47 Layout, in the default position without suffix, kbd_std"</f>
        <v>TO_QSPI const calcKey_t kbd_std[37] = { //C47 Layout, in the default position without suffix, kbd_std</v>
      </c>
    </row>
    <row r="53" spans="1:44" ht="18" customHeight="1">
      <c r="A53" s="7">
        <v>0.1</v>
      </c>
      <c r="B53" s="7">
        <v>10</v>
      </c>
      <c r="C53" s="108" t="str">
        <f>layout&amp;"."&amp;$B55+C52+$A53</f>
        <v>C47.11,1</v>
      </c>
      <c r="D53" s="110"/>
      <c r="E53" s="111"/>
      <c r="G53" s="108" t="str">
        <f>layout&amp;"."&amp;$B55+G52+$A53</f>
        <v>C47.12,1</v>
      </c>
      <c r="H53" s="110"/>
      <c r="I53" s="111"/>
      <c r="J53" s="108" t="str">
        <f>layout&amp;"."&amp;$B55+J52+$A53</f>
        <v>C47.13,1</v>
      </c>
      <c r="K53" s="110"/>
      <c r="L53" s="111"/>
      <c r="M53" s="108" t="str">
        <f>layout&amp;"."&amp;$B55+M52+$A53</f>
        <v>C47.14,1</v>
      </c>
      <c r="N53" s="110"/>
      <c r="O53" s="111"/>
      <c r="P53" s="108" t="str">
        <f>layout&amp;"."&amp;$B55+P52+$A53</f>
        <v>C47.15,1</v>
      </c>
      <c r="Q53" s="110"/>
      <c r="R53" s="111"/>
      <c r="S53" s="108" t="str">
        <f>layout&amp;"."&amp;$B55+S52+$A53</f>
        <v>C47.16,1</v>
      </c>
      <c r="T53" s="110"/>
      <c r="U53" s="111"/>
      <c r="X53" s="103" t="s">
        <v>428</v>
      </c>
      <c r="Y53" s="11">
        <v>1</v>
      </c>
      <c r="Z53" s="11">
        <v>6</v>
      </c>
      <c r="AA53" s="6" t="str">
        <f t="shared" si="0"/>
        <v>C47.16</v>
      </c>
      <c r="AB53" s="5" t="s">
        <v>443</v>
      </c>
      <c r="AC53" s="29">
        <v>0</v>
      </c>
      <c r="AD53" s="29">
        <v>0</v>
      </c>
      <c r="AE53" s="36"/>
      <c r="AF53" s="47"/>
      <c r="AG53" s="21"/>
      <c r="AI53"/>
      <c r="AJ53"/>
      <c r="AK53"/>
      <c r="AL53"/>
      <c r="AM53"/>
      <c r="AN53"/>
      <c r="AO53"/>
      <c r="AP53"/>
      <c r="AR53" s="54" t="s">
        <v>409</v>
      </c>
    </row>
    <row r="54" spans="1:44" ht="18" customHeight="1">
      <c r="A54" s="7">
        <v>0.1</v>
      </c>
      <c r="B54" s="7">
        <v>10</v>
      </c>
      <c r="C54" s="111"/>
      <c r="D54" s="113"/>
      <c r="E54" s="111"/>
      <c r="G54" s="111"/>
      <c r="H54" s="113"/>
      <c r="I54" s="111"/>
      <c r="J54" s="111"/>
      <c r="K54" s="113"/>
      <c r="L54" s="111"/>
      <c r="M54" s="111"/>
      <c r="N54" s="113"/>
      <c r="O54" s="111"/>
      <c r="P54" s="111"/>
      <c r="Q54" s="113"/>
      <c r="R54" s="111"/>
      <c r="S54" s="111"/>
      <c r="T54" s="113"/>
      <c r="U54" s="111"/>
      <c r="X54" s="103" t="s">
        <v>428</v>
      </c>
      <c r="Y54" s="10">
        <v>2</v>
      </c>
      <c r="Z54" s="10">
        <v>1</v>
      </c>
      <c r="AA54" s="6" t="str">
        <f t="shared" si="0"/>
        <v>C47.21</v>
      </c>
      <c r="AB54" s="5" t="s">
        <v>0</v>
      </c>
      <c r="AC54" s="30" t="s">
        <v>139</v>
      </c>
      <c r="AD54" s="31" t="s">
        <v>24</v>
      </c>
      <c r="AE54" s="36"/>
      <c r="AF54" s="45" t="s">
        <v>33</v>
      </c>
      <c r="AG54" s="21"/>
      <c r="AH54" t="str">
        <f t="shared" ref="AH54" si="6">"{"&amp;Y54*10+Z54</f>
        <v>{21</v>
      </c>
      <c r="AI54" t="str">
        <f>VLOOKUP(AB54,Sheet3!$B:$C,2,0)</f>
        <v>ITM_SIGMAPLUS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IF(OR(AM54="ITM_NULL",AM54="KEY_fg",AM54="SHIFT_f",AM54="SHIFT_g"),"ITM_NULL",VLOOKUP(AM54,'C43 Code'!$G:$J,3,0))</f>
        <v>ITM_SIGMA</v>
      </c>
      <c r="AP54" t="str">
        <f>IF(AM54="ITM_NULL","ITM_NULL",VLOOKUP(AM54,'C43 Code'!$G:$J,4,0))</f>
        <v>ITM_REG_A</v>
      </c>
      <c r="AR54" s="41" t="str">
        <f t="shared" ref="AR54:AR89" si="7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ITM_SIGMAPLUS,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114"/>
      <c r="D55" s="116"/>
      <c r="E55" s="111"/>
      <c r="G55" s="114"/>
      <c r="H55" s="116"/>
      <c r="I55" s="111"/>
      <c r="J55" s="114"/>
      <c r="K55" s="116"/>
      <c r="L55" s="111"/>
      <c r="M55" s="114"/>
      <c r="N55" s="116"/>
      <c r="O55" s="111"/>
      <c r="P55" s="114"/>
      <c r="Q55" s="116"/>
      <c r="R55" s="111"/>
      <c r="S55" s="114"/>
      <c r="T55" s="116"/>
      <c r="U55" s="111"/>
      <c r="X55" s="103" t="s">
        <v>428</v>
      </c>
      <c r="Y55" s="11">
        <v>2</v>
      </c>
      <c r="Z55" s="11">
        <v>2</v>
      </c>
      <c r="AA55" s="6" t="str">
        <f t="shared" si="0"/>
        <v>C47.22</v>
      </c>
      <c r="AB55" s="5" t="s">
        <v>2</v>
      </c>
      <c r="AC55" s="30" t="s">
        <v>25</v>
      </c>
      <c r="AD55" s="31" t="s">
        <v>26</v>
      </c>
      <c r="AE55" s="36"/>
      <c r="AF55" s="45" t="s">
        <v>34</v>
      </c>
      <c r="AG55" s="21"/>
      <c r="AH55" t="str">
        <f t="shared" ref="AH55:AH90" si="8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IF(OR(AM55="ITM_NULL",AM55="KEY_fg",AM55="SHIFT_f",AM55="SHIFT_g"),"ITM_NULL",VLOOKUP(AM55,'C43 Code'!$G:$J,3,0))</f>
        <v>ITM_CIRCUMFLEX</v>
      </c>
      <c r="AP55" t="str">
        <f>IF(AM55="ITM_NULL","ITM_NULL",VLOOKUP(AM55,'C43 Code'!$G:$J,4,0))</f>
        <v>ITM_REG_B</v>
      </c>
      <c r="AR55" s="41" t="str">
        <f t="shared" si="7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103" t="s">
        <v>428</v>
      </c>
      <c r="Y56" s="11">
        <v>2</v>
      </c>
      <c r="Z56" s="11">
        <v>3</v>
      </c>
      <c r="AA56" s="6" t="str">
        <f t="shared" si="0"/>
        <v>C47.23</v>
      </c>
      <c r="AB56" s="5" t="s">
        <v>3</v>
      </c>
      <c r="AC56" s="30" t="s">
        <v>27</v>
      </c>
      <c r="AD56" s="31" t="s">
        <v>28</v>
      </c>
      <c r="AE56" s="36"/>
      <c r="AF56" s="45" t="s">
        <v>35</v>
      </c>
      <c r="AG56" s="21"/>
      <c r="AH56" t="str">
        <f t="shared" si="8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IF(OR(AM56="ITM_NULL",AM56="KEY_fg",AM56="SHIFT_f",AM56="SHIFT_g"),"ITM_NULL",VLOOKUP(AM56,'C43 Code'!$G:$J,3,0))</f>
        <v>ITM_ROOT_SIGN</v>
      </c>
      <c r="AP56" t="str">
        <f>IF(AM56="ITM_NULL","ITM_NULL",VLOOKUP(AM56,'C43 Code'!$G:$J,4,0))</f>
        <v>ITM_REG_C</v>
      </c>
      <c r="AR56" s="41" t="str">
        <f t="shared" si="7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103" t="s">
        <v>428</v>
      </c>
      <c r="Y57" s="11">
        <v>2</v>
      </c>
      <c r="Z57" s="11">
        <v>4</v>
      </c>
      <c r="AA57" s="6" t="str">
        <f t="shared" si="0"/>
        <v>C47.24</v>
      </c>
      <c r="AB57" s="5" t="s">
        <v>4</v>
      </c>
      <c r="AC57" s="30" t="s">
        <v>29</v>
      </c>
      <c r="AD57" s="31" t="s">
        <v>30</v>
      </c>
      <c r="AE57" s="36"/>
      <c r="AF57" s="45" t="s">
        <v>36</v>
      </c>
      <c r="AG57" s="21"/>
      <c r="AH57" t="str">
        <f t="shared" si="8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IF(OR(AM57="ITM_NULL",AM57="KEY_fg",AM57="SHIFT_f",AM57="SHIFT_g"),"ITM_NULL",VLOOKUP(AM57,'C43 Code'!$G:$J,3,0))</f>
        <v>ITM_LG_SIGN</v>
      </c>
      <c r="AP57" t="str">
        <f>IF(AM57="ITM_NULL","ITM_NULL",VLOOKUP(AM57,'C43 Code'!$G:$J,4,0))</f>
        <v>ITM_REG_D</v>
      </c>
      <c r="AR57" s="41" t="str">
        <f t="shared" si="7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8" t="str">
        <f>layout&amp;"."&amp;$B58+C57+C56</f>
        <v>C47.21,2</v>
      </c>
      <c r="D58" s="8" t="str">
        <f>layout&amp;"."&amp;$B58+D57+D56</f>
        <v>C47.21,3</v>
      </c>
      <c r="G58" s="8" t="str">
        <f>layout&amp;"."&amp;$B58+G57+G56</f>
        <v>C47.22,2</v>
      </c>
      <c r="H58" s="8" t="str">
        <f>layout&amp;"."&amp;$B58+H57+H56</f>
        <v>C47.22,3</v>
      </c>
      <c r="J58" s="8" t="str">
        <f>layout&amp;"."&amp;$B58+J57+J56</f>
        <v>C47.23,2</v>
      </c>
      <c r="K58" s="8" t="str">
        <f>layout&amp;"."&amp;$B58+K57+K56</f>
        <v>C47.23,3</v>
      </c>
      <c r="M58" s="8" t="str">
        <f>layout&amp;"."&amp;$B58+M57+M56</f>
        <v>C47.24,2</v>
      </c>
      <c r="N58" s="8" t="str">
        <f>layout&amp;"."&amp;$B58+N57+N56</f>
        <v>C47.24,3</v>
      </c>
      <c r="P58" s="8" t="str">
        <f>layout&amp;"."&amp;$B58+P57+P56</f>
        <v>C47.25,2</v>
      </c>
      <c r="Q58" s="8" t="str">
        <f>layout&amp;"."&amp;$B58+Q57+Q56</f>
        <v>C47.25,3</v>
      </c>
      <c r="S58" s="8" t="str">
        <f>layout&amp;"."&amp;$B58+S57+S56</f>
        <v>C47.26,2</v>
      </c>
      <c r="T58" s="8" t="str">
        <f>layout&amp;"."&amp;$B58+T57+T56</f>
        <v>C47.26,3</v>
      </c>
      <c r="X58" s="103" t="s">
        <v>428</v>
      </c>
      <c r="Y58" s="11">
        <v>2</v>
      </c>
      <c r="Z58" s="11">
        <v>5</v>
      </c>
      <c r="AA58" s="6" t="str">
        <f t="shared" si="0"/>
        <v>C47.25</v>
      </c>
      <c r="AB58" s="5" t="s">
        <v>5</v>
      </c>
      <c r="AC58" s="30" t="s">
        <v>31</v>
      </c>
      <c r="AD58" s="31" t="s">
        <v>70</v>
      </c>
      <c r="AE58" s="36"/>
      <c r="AF58" s="45" t="s">
        <v>37</v>
      </c>
      <c r="AG58" s="21"/>
      <c r="AH58" t="str">
        <f t="shared" si="8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ITM_LBL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IF(OR(AM58="ITM_NULL",AM58="KEY_fg",AM58="SHIFT_f",AM58="SHIFT_g"),"ITM_NULL",VLOOKUP(AM58,'C43 Code'!$G:$J,3,0))</f>
        <v>ITM_LN_SIGN</v>
      </c>
      <c r="AP58" t="str">
        <f>IF(AM58="ITM_NULL","ITM_NULL",VLOOKUP(AM58,'C43 Code'!$G:$J,4,0))</f>
        <v>ITM_E</v>
      </c>
      <c r="AR58" s="41" t="str">
        <f t="shared" si="7"/>
        <v>{25,                  ITM_LN,               ITM_EXP,              ITM_LBL,   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108" t="str">
        <f>layout&amp;"."&amp;$B61+C57+$A59</f>
        <v>C47.21,1</v>
      </c>
      <c r="D59" s="110"/>
      <c r="E59" s="117" t="str">
        <f>layout&amp;"."&amp;$B59+E57+E56</f>
        <v>C47.21,4</v>
      </c>
      <c r="G59" s="108" t="str">
        <f>layout&amp;"."&amp;$B61+G57+$A59</f>
        <v>C47.22,1</v>
      </c>
      <c r="H59" s="110"/>
      <c r="I59" s="117" t="str">
        <f>layout&amp;"."&amp;$B59+I57+I56</f>
        <v>C47.22,4</v>
      </c>
      <c r="J59" s="108" t="str">
        <f>layout&amp;"."&amp;$B61+J57+$A59</f>
        <v>C47.23,1</v>
      </c>
      <c r="K59" s="110"/>
      <c r="L59" s="117" t="str">
        <f>layout&amp;"."&amp;$B59+L57+L56</f>
        <v>C47.23,4</v>
      </c>
      <c r="M59" s="108" t="str">
        <f>layout&amp;"."&amp;$B61+M57+$A59</f>
        <v>C47.24,1</v>
      </c>
      <c r="N59" s="110"/>
      <c r="O59" s="117" t="str">
        <f>layout&amp;"."&amp;$B59+O57+O56</f>
        <v>C47.24,4</v>
      </c>
      <c r="P59" s="108" t="str">
        <f>layout&amp;"."&amp;$B61+P57+$A59</f>
        <v>C47.25,1</v>
      </c>
      <c r="Q59" s="110"/>
      <c r="R59" s="117" t="str">
        <f>layout&amp;"."&amp;$B59+R57+R56</f>
        <v>C47.25,4</v>
      </c>
      <c r="S59" s="108" t="str">
        <f>layout&amp;"."&amp;$B61+S57+$A59</f>
        <v>C47.26,1</v>
      </c>
      <c r="T59" s="110"/>
      <c r="U59" s="117" t="str">
        <f>layout&amp;"."&amp;$B59+U57+U56</f>
        <v>C47.26,4</v>
      </c>
      <c r="X59" s="103" t="s">
        <v>428</v>
      </c>
      <c r="Y59" s="11">
        <v>2</v>
      </c>
      <c r="Z59" s="11">
        <v>6</v>
      </c>
      <c r="AA59" s="6" t="str">
        <f t="shared" si="0"/>
        <v>C47.26</v>
      </c>
      <c r="AB59" s="5" t="s">
        <v>6</v>
      </c>
      <c r="AC59" s="30" t="s">
        <v>32</v>
      </c>
      <c r="AD59" s="31" t="s">
        <v>68</v>
      </c>
      <c r="AE59" s="36"/>
      <c r="AF59" s="45" t="s">
        <v>38</v>
      </c>
      <c r="AG59" s="21"/>
      <c r="AH59" t="str">
        <f t="shared" si="8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ITM_GTO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IF(OR(AM59="ITM_NULL",AM59="KEY_fg",AM59="SHIFT_f",AM59="SHIFT_g"),"ITM_NULL",VLOOKUP(AM59,'C43 Code'!$G:$J,3,0))</f>
        <v>ITM_NULL</v>
      </c>
      <c r="AP59" t="str">
        <f>IF(AM59="ITM_NULL","ITM_NULL",VLOOKUP(AM59,'C43 Code'!$G:$J,4,0))</f>
        <v>ITM_NULL</v>
      </c>
      <c r="AR59" s="41" t="str">
        <f t="shared" si="7"/>
        <v>{26,                  ITM_XEQ,              ITM_AIM,              ITM_GTO,   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111"/>
      <c r="D60" s="113"/>
      <c r="E60" s="117" t="e">
        <f>layout&amp;"."&amp;$B60+E59+E58</f>
        <v>#VALUE!</v>
      </c>
      <c r="G60" s="111"/>
      <c r="H60" s="113"/>
      <c r="I60" s="117" t="e">
        <f>layout&amp;"."&amp;$B60+I59+I58</f>
        <v>#VALUE!</v>
      </c>
      <c r="J60" s="111"/>
      <c r="K60" s="113"/>
      <c r="L60" s="117" t="e">
        <f>layout&amp;"."&amp;$B60+L59+L58</f>
        <v>#VALUE!</v>
      </c>
      <c r="M60" s="111"/>
      <c r="N60" s="113"/>
      <c r="O60" s="117" t="e">
        <f>layout&amp;"."&amp;$B60+O59+O58</f>
        <v>#VALUE!</v>
      </c>
      <c r="P60" s="111"/>
      <c r="Q60" s="113"/>
      <c r="R60" s="117" t="e">
        <f>layout&amp;"."&amp;$B60+R59+R58</f>
        <v>#VALUE!</v>
      </c>
      <c r="S60" s="111"/>
      <c r="T60" s="113"/>
      <c r="U60" s="117" t="e">
        <f>layout&amp;"."&amp;$B60+U59+U58</f>
        <v>#VALUE!</v>
      </c>
      <c r="X60" s="103" t="s">
        <v>428</v>
      </c>
      <c r="Y60" s="10">
        <v>3</v>
      </c>
      <c r="Z60" s="10">
        <v>1</v>
      </c>
      <c r="AA60" s="6" t="str">
        <f t="shared" si="0"/>
        <v>C47.31</v>
      </c>
      <c r="AB60" s="5" t="s">
        <v>7</v>
      </c>
      <c r="AC60" s="30" t="s">
        <v>61</v>
      </c>
      <c r="AD60" s="31" t="s">
        <v>62</v>
      </c>
      <c r="AE60" s="36"/>
      <c r="AF60" s="45" t="s">
        <v>39</v>
      </c>
      <c r="AG60" s="21"/>
      <c r="AH60" t="str">
        <f t="shared" si="8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IF(OR(AM60="ITM_NULL",AM60="KEY_fg",AM60="SHIFT_f",AM60="SHIFT_g"),"ITM_NULL",VLOOKUP(AM60,'C43 Code'!$G:$J,3,0))</f>
        <v>ITM_VERTICAL_BAR</v>
      </c>
      <c r="AP60" t="str">
        <f>IF(AM60="ITM_NULL","ITM_NULL",VLOOKUP(AM60,'C43 Code'!$G:$J,4,0))</f>
        <v>ITM_NULL</v>
      </c>
      <c r="AR60" s="41" t="str">
        <f t="shared" si="7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114"/>
      <c r="D61" s="116"/>
      <c r="E61" s="117" t="e">
        <f>layout&amp;"."&amp;$B61+E60+E59</f>
        <v>#VALUE!</v>
      </c>
      <c r="G61" s="114"/>
      <c r="H61" s="116"/>
      <c r="I61" s="117" t="e">
        <f>layout&amp;"."&amp;$B61+I60+I59</f>
        <v>#VALUE!</v>
      </c>
      <c r="J61" s="114"/>
      <c r="K61" s="116"/>
      <c r="L61" s="117" t="e">
        <f>layout&amp;"."&amp;$B61+L60+L59</f>
        <v>#VALUE!</v>
      </c>
      <c r="M61" s="114"/>
      <c r="N61" s="116"/>
      <c r="O61" s="117" t="e">
        <f>layout&amp;"."&amp;$B61+O60+O59</f>
        <v>#VALUE!</v>
      </c>
      <c r="P61" s="114"/>
      <c r="Q61" s="116"/>
      <c r="R61" s="117" t="e">
        <f>layout&amp;"."&amp;$B61+R60+R59</f>
        <v>#VALUE!</v>
      </c>
      <c r="S61" s="114"/>
      <c r="T61" s="116"/>
      <c r="U61" s="117" t="e">
        <f>layout&amp;"."&amp;$B61+U60+U59</f>
        <v>#VALUE!</v>
      </c>
      <c r="X61" s="103" t="s">
        <v>428</v>
      </c>
      <c r="Y61" s="11">
        <v>3</v>
      </c>
      <c r="Z61" s="11">
        <v>2</v>
      </c>
      <c r="AA61" s="6" t="str">
        <f t="shared" si="0"/>
        <v>C47.32</v>
      </c>
      <c r="AB61" s="5" t="s">
        <v>8</v>
      </c>
      <c r="AC61" s="30" t="s">
        <v>63</v>
      </c>
      <c r="AD61" s="31" t="s">
        <v>66</v>
      </c>
      <c r="AE61" s="36"/>
      <c r="AF61" s="45" t="s">
        <v>40</v>
      </c>
      <c r="AG61" s="21"/>
      <c r="AH61" t="str">
        <f t="shared" si="8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ITM_XTHROOT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IF(OR(AM61="ITM_NULL",AM61="KEY_fg",AM61="SHIFT_f",AM61="SHIFT_g"),"ITM_NULL",VLOOKUP(AM61,'C43 Code'!$G:$J,3,0))</f>
        <v>ITM_DELTA</v>
      </c>
      <c r="AP61" t="str">
        <f>IF(AM61="ITM_NULL","ITM_NULL",VLOOKUP(AM61,'C43 Code'!$G:$J,4,0))</f>
        <v>ITM_HEX</v>
      </c>
      <c r="AR61" s="41" t="str">
        <f t="shared" si="7"/>
        <v>{32,                  ITM_RCL,              ITM_PC,               ITM_XTHROOT,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103" t="s">
        <v>428</v>
      </c>
      <c r="Y62" s="11">
        <v>3</v>
      </c>
      <c r="Z62" s="11">
        <v>3</v>
      </c>
      <c r="AA62" s="6" t="str">
        <f t="shared" si="0"/>
        <v>C47.33</v>
      </c>
      <c r="AB62" s="5" t="s">
        <v>9</v>
      </c>
      <c r="AC62" s="30" t="s">
        <v>65</v>
      </c>
      <c r="AD62" s="31" t="s">
        <v>427</v>
      </c>
      <c r="AE62" s="36"/>
      <c r="AF62" s="45" t="s">
        <v>41</v>
      </c>
      <c r="AG62" s="21"/>
      <c r="AH62" t="str">
        <f t="shared" si="8"/>
        <v>{33</v>
      </c>
      <c r="AI62" t="str">
        <f>VLOOKUP(AB62,Sheet3!$B:$C,2,0)</f>
        <v>ITM_Rdown</v>
      </c>
      <c r="AJ62" t="str">
        <f>VLOOKUP(AC62,Sheet3!$B:$C,2,0)</f>
        <v>ITM_CONSTpi</v>
      </c>
      <c r="AK62" s="18" t="s">
        <v>496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IF(OR(AM62="ITM_NULL",AM62="KEY_fg",AM62="SHIFT_f",AM62="SHIFT_g"),"ITM_NULL",VLOOKUP(AM62,'C43 Code'!$G:$J,3,0))</f>
        <v>ITM_pi</v>
      </c>
      <c r="AP62" t="str">
        <f>IF(AM62="ITM_NULL","ITM_NULL",VLOOKUP(AM62,'C43 Code'!$G:$J,4,0))</f>
        <v>ITM_REG_I</v>
      </c>
      <c r="AR62" s="41" t="str">
        <f t="shared" si="7"/>
        <v>{33,                  ITM_Rdown,            ITM_CONSTpi,          ITM_op_j,   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103" t="s">
        <v>428</v>
      </c>
      <c r="Y63" s="11">
        <v>3</v>
      </c>
      <c r="Z63" s="11">
        <v>4</v>
      </c>
      <c r="AA63" s="6" t="str">
        <f t="shared" si="0"/>
        <v>C47.34</v>
      </c>
      <c r="AB63" s="5" t="s">
        <v>10</v>
      </c>
      <c r="AC63" s="30" t="s">
        <v>67</v>
      </c>
      <c r="AD63" s="31" t="s">
        <v>484</v>
      </c>
      <c r="AE63" s="36"/>
      <c r="AF63" s="45" t="s">
        <v>42</v>
      </c>
      <c r="AG63" s="21"/>
      <c r="AH63" t="str">
        <f t="shared" si="8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ITM_LINPOL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IF(OR(AM63="ITM_NULL",AM63="KEY_fg",AM63="SHIFT_f",AM63="SHIFT_g"),"ITM_NULL",VLOOKUP(AM63,'C43 Code'!$G:$J,3,0))</f>
        <v>ITM_SIN_SIGN</v>
      </c>
      <c r="AP63" t="str">
        <f>IF(AM63="ITM_NULL","ITM_NULL",VLOOKUP(AM63,'C43 Code'!$G:$J,4,0))</f>
        <v>ITM_REG_J</v>
      </c>
      <c r="AR63" s="41" t="str">
        <f t="shared" si="7"/>
        <v>{34,                  ITM_sin,              ITM_arcsin,           ITM_LINPOL,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8" t="str">
        <f>layout&amp;"."&amp;$B64+C63+C62</f>
        <v>C47.31,2</v>
      </c>
      <c r="D64" s="8" t="str">
        <f>layout&amp;"."&amp;$B64+D63+D62</f>
        <v>C47.31,3</v>
      </c>
      <c r="G64" s="8" t="str">
        <f>layout&amp;"."&amp;$B64+G63+G62</f>
        <v>C47.32,2</v>
      </c>
      <c r="H64" s="8" t="str">
        <f>layout&amp;"."&amp;$B64+H63+H62</f>
        <v>C47.32,3</v>
      </c>
      <c r="J64" s="8" t="str">
        <f>layout&amp;"."&amp;$B64+J63+J62</f>
        <v>C47.33,2</v>
      </c>
      <c r="K64" s="8" t="str">
        <f>layout&amp;"."&amp;$B64+K63+K62</f>
        <v>C47.33,3</v>
      </c>
      <c r="M64" s="8" t="str">
        <f>layout&amp;"."&amp;$B64+M63+M62</f>
        <v>C47.34,2</v>
      </c>
      <c r="N64" s="8" t="str">
        <f>layout&amp;"."&amp;$B64+N63+N62</f>
        <v>C47.34,3</v>
      </c>
      <c r="P64" s="8" t="str">
        <f>layout&amp;"."&amp;$B64+P63+P62</f>
        <v>C47.35,2</v>
      </c>
      <c r="Q64" s="8" t="str">
        <f>layout&amp;"."&amp;$B64+Q63+Q62</f>
        <v>C47.35,3</v>
      </c>
      <c r="S64" s="8" t="str">
        <f>layout&amp;"."&amp;$B64+S63+S62</f>
        <v>C47.36,2</v>
      </c>
      <c r="T64" s="8" t="str">
        <f>layout&amp;"."&amp;$B64+T63+T62</f>
        <v>C47.36,3</v>
      </c>
      <c r="X64" s="103" t="s">
        <v>428</v>
      </c>
      <c r="Y64" s="11">
        <v>3</v>
      </c>
      <c r="Z64" s="11">
        <v>5</v>
      </c>
      <c r="AA64" s="6" t="str">
        <f t="shared" si="0"/>
        <v>C47.35</v>
      </c>
      <c r="AB64" s="5" t="s">
        <v>11</v>
      </c>
      <c r="AC64" s="30" t="s">
        <v>69</v>
      </c>
      <c r="AD64" s="31" t="s">
        <v>137</v>
      </c>
      <c r="AE64" s="36"/>
      <c r="AF64" s="45" t="s">
        <v>43</v>
      </c>
      <c r="AG64" s="21"/>
      <c r="AH64" t="str">
        <f t="shared" si="8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ITM_toREC2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IF(OR(AM64="ITM_NULL",AM64="KEY_fg",AM64="SHIFT_f",AM64="SHIFT_g"),"ITM_NULL",VLOOKUP(AM64,'C43 Code'!$G:$J,3,0))</f>
        <v>ITM_COS_SIGN</v>
      </c>
      <c r="AP64" t="str">
        <f>IF(AM64="ITM_NULL","ITM_NULL",VLOOKUP(AM64,'C43 Code'!$G:$J,4,0))</f>
        <v>ITM_REG_K</v>
      </c>
      <c r="AR64" s="41" t="str">
        <f t="shared" si="7"/>
        <v>{35,                  ITM_cos,              ITM_arccos,           ITM_toREC2,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108" t="str">
        <f>layout&amp;"."&amp;$B67+C63+$A65</f>
        <v>C47.31,1</v>
      </c>
      <c r="D65" s="110"/>
      <c r="E65" s="117" t="str">
        <f>layout&amp;"."&amp;$B65+E63+E62</f>
        <v>C47.31,4</v>
      </c>
      <c r="G65" s="108" t="str">
        <f>layout&amp;"."&amp;$B67+G63+$A65</f>
        <v>C47.32,1</v>
      </c>
      <c r="H65" s="110"/>
      <c r="I65" s="117" t="str">
        <f>layout&amp;"."&amp;$B65+I63+I62</f>
        <v>C47.32,4</v>
      </c>
      <c r="J65" s="108" t="str">
        <f>layout&amp;"."&amp;$B67+J63+$A65</f>
        <v>C47.33,1</v>
      </c>
      <c r="K65" s="110"/>
      <c r="L65" s="117" t="str">
        <f>layout&amp;"."&amp;$B65+L63+L62</f>
        <v>C47.33,4</v>
      </c>
      <c r="M65" s="108" t="str">
        <f>layout&amp;"."&amp;$B67+M63+$A65</f>
        <v>C47.34,1</v>
      </c>
      <c r="N65" s="110"/>
      <c r="O65" s="117" t="str">
        <f>layout&amp;"."&amp;$B65+O63+O62</f>
        <v>C47.34,4</v>
      </c>
      <c r="P65" s="108" t="str">
        <f>layout&amp;"."&amp;$B67+P63+$A65</f>
        <v>C47.35,1</v>
      </c>
      <c r="Q65" s="110"/>
      <c r="R65" s="117" t="str">
        <f>layout&amp;"."&amp;$B65+R63+R62</f>
        <v>C47.35,4</v>
      </c>
      <c r="S65" s="108" t="str">
        <f>layout&amp;"."&amp;$B67+S63+$A65</f>
        <v>C47.36,1</v>
      </c>
      <c r="T65" s="110"/>
      <c r="U65" s="117" t="str">
        <f>layout&amp;"."&amp;$B65+U63+U62</f>
        <v>C47.36,4</v>
      </c>
      <c r="X65" s="103" t="s">
        <v>428</v>
      </c>
      <c r="Y65" s="11">
        <v>3</v>
      </c>
      <c r="Z65" s="11">
        <v>6</v>
      </c>
      <c r="AA65" s="6" t="str">
        <f t="shared" si="0"/>
        <v>C47.36</v>
      </c>
      <c r="AB65" s="5" t="s">
        <v>12</v>
      </c>
      <c r="AC65" s="30" t="s">
        <v>71</v>
      </c>
      <c r="AD65" s="31" t="s">
        <v>138</v>
      </c>
      <c r="AE65" s="36"/>
      <c r="AF65" s="45" t="s">
        <v>44</v>
      </c>
      <c r="AG65" s="21"/>
      <c r="AH65" t="str">
        <f t="shared" si="8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ITM_toPOL2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IF(OR(AM65="ITM_NULL",AM65="KEY_fg",AM65="SHIFT_f",AM65="SHIFT_g"),"ITM_NULL",VLOOKUP(AM65,'C43 Code'!$G:$J,3,0))</f>
        <v>ITM_TAN_SIGN</v>
      </c>
      <c r="AP65" t="str">
        <f>IF(AM65="ITM_NULL","ITM_NULL",VLOOKUP(AM65,'C43 Code'!$G:$J,4,0))</f>
        <v>ITM_REG_L</v>
      </c>
      <c r="AR65" s="41" t="str">
        <f t="shared" si="7"/>
        <v>{36,                  ITM_tan,              ITM_arctan,           ITM_toPOL2,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111"/>
      <c r="D66" s="113"/>
      <c r="E66" s="117" t="e">
        <f>layout&amp;"."&amp;$B66+E65+E64</f>
        <v>#VALUE!</v>
      </c>
      <c r="G66" s="111"/>
      <c r="H66" s="113"/>
      <c r="I66" s="117" t="e">
        <f>layout&amp;"."&amp;$B66+I65+I64</f>
        <v>#VALUE!</v>
      </c>
      <c r="J66" s="111"/>
      <c r="K66" s="113"/>
      <c r="L66" s="117" t="e">
        <f>layout&amp;"."&amp;$B66+L65+L64</f>
        <v>#VALUE!</v>
      </c>
      <c r="M66" s="111"/>
      <c r="N66" s="113"/>
      <c r="O66" s="117" t="e">
        <f>layout&amp;"."&amp;$B66+O65+O64</f>
        <v>#VALUE!</v>
      </c>
      <c r="P66" s="111"/>
      <c r="Q66" s="113"/>
      <c r="R66" s="117" t="e">
        <f>layout&amp;"."&amp;$B66+R65+R64</f>
        <v>#VALUE!</v>
      </c>
      <c r="S66" s="111"/>
      <c r="T66" s="113"/>
      <c r="U66" s="117" t="e">
        <f>layout&amp;"."&amp;$B66+U65+U64</f>
        <v>#VALUE!</v>
      </c>
      <c r="X66" s="103" t="s">
        <v>428</v>
      </c>
      <c r="Y66" s="10">
        <v>4</v>
      </c>
      <c r="Z66" s="10">
        <v>1</v>
      </c>
      <c r="AA66" s="6" t="str">
        <f t="shared" si="0"/>
        <v>C47.41</v>
      </c>
      <c r="AB66" s="5" t="s">
        <v>13</v>
      </c>
      <c r="AC66" s="30" t="s">
        <v>73</v>
      </c>
      <c r="AD66" s="31" t="s">
        <v>99</v>
      </c>
      <c r="AE66" s="36"/>
      <c r="AF66" s="45"/>
      <c r="AG66" s="21"/>
      <c r="AH66" t="str">
        <f t="shared" si="8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IF(OR(AM66="ITM_NULL",AM66="KEY_fg",AM66="SHIFT_f",AM66="SHIFT_g"),"ITM_NULL",VLOOKUP(AM66,'C43 Code'!$G:$J,3,0))</f>
        <v>ITM_XPARSE</v>
      </c>
      <c r="AP66" t="str">
        <f>IF(AM66="ITM_NULL","ITM_NULL",VLOOKUP(AM66,'C43 Code'!$G:$J,4,0))</f>
        <v>ITM_ENTER</v>
      </c>
      <c r="AR66" s="41" t="str">
        <f t="shared" si="7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114"/>
      <c r="D67" s="116"/>
      <c r="E67" s="117" t="e">
        <f>layout&amp;"."&amp;$B67+E66+E65</f>
        <v>#VALUE!</v>
      </c>
      <c r="G67" s="114"/>
      <c r="H67" s="116"/>
      <c r="I67" s="117" t="e">
        <f>layout&amp;"."&amp;$B67+I66+I65</f>
        <v>#VALUE!</v>
      </c>
      <c r="J67" s="114"/>
      <c r="K67" s="116"/>
      <c r="L67" s="117" t="e">
        <f>layout&amp;"."&amp;$B67+L66+L65</f>
        <v>#VALUE!</v>
      </c>
      <c r="M67" s="114"/>
      <c r="N67" s="116"/>
      <c r="O67" s="117" t="e">
        <f>layout&amp;"."&amp;$B67+O66+O65</f>
        <v>#VALUE!</v>
      </c>
      <c r="P67" s="114"/>
      <c r="Q67" s="116"/>
      <c r="R67" s="117" t="e">
        <f>layout&amp;"."&amp;$B67+R66+R65</f>
        <v>#VALUE!</v>
      </c>
      <c r="S67" s="114"/>
      <c r="T67" s="116"/>
      <c r="U67" s="117" t="e">
        <f>layout&amp;"."&amp;$B67+U66+U65</f>
        <v>#VALUE!</v>
      </c>
      <c r="X67" s="103" t="s">
        <v>428</v>
      </c>
      <c r="Y67" s="11">
        <v>4</v>
      </c>
      <c r="Z67" s="11">
        <v>2</v>
      </c>
      <c r="AA67" s="6" t="str">
        <f t="shared" si="0"/>
        <v>C47.42</v>
      </c>
      <c r="AB67" s="5" t="s">
        <v>135</v>
      </c>
      <c r="AC67" s="30" t="s">
        <v>74</v>
      </c>
      <c r="AD67" s="31" t="s">
        <v>101</v>
      </c>
      <c r="AE67" s="36"/>
      <c r="AF67" s="45" t="s">
        <v>45</v>
      </c>
      <c r="AG67" s="21"/>
      <c r="AH67" t="str">
        <f t="shared" si="8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IF(OR(AM67="ITM_NULL",AM67="KEY_fg",AM67="SHIFT_f",AM67="SHIFT_g"),"ITM_NULL",VLOOKUP(AM67,'C43 Code'!$G:$J,3,0))</f>
        <v>ITM_ex</v>
      </c>
      <c r="AP67" t="str">
        <f>IF(AM67="ITM_NULL","ITM_NULL",VLOOKUP(AM67,'C43 Code'!$G:$J,4,0))</f>
        <v>ITM_NULL</v>
      </c>
      <c r="AR67" s="41" t="str">
        <f t="shared" si="7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103" t="s">
        <v>428</v>
      </c>
      <c r="Y68" s="11">
        <v>4</v>
      </c>
      <c r="Z68" s="11">
        <v>3</v>
      </c>
      <c r="AA68" s="6" t="str">
        <f t="shared" ref="AA68:AA131" si="9">X68&amp;"."&amp;Y68&amp;Z68</f>
        <v>C47.43</v>
      </c>
      <c r="AB68" s="5" t="s">
        <v>14</v>
      </c>
      <c r="AC68" s="30" t="s">
        <v>100</v>
      </c>
      <c r="AD68" s="105" t="s">
        <v>491</v>
      </c>
      <c r="AE68" s="36"/>
      <c r="AF68" s="45" t="s">
        <v>46</v>
      </c>
      <c r="AG68" s="21"/>
      <c r="AH68" t="str">
        <f t="shared" si="8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-MNU_TRG_C47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IF(OR(AM68="ITM_NULL",AM68="KEY_fg",AM68="SHIFT_f",AM68="SHIFT_g"),"ITM_NULL",VLOOKUP(AM68,'C43 Code'!$G:$J,3,0))</f>
        <v>ITM_PLUS_MINUS</v>
      </c>
      <c r="AP68" t="str">
        <f>IF(AM68="ITM_NULL","ITM_NULL",VLOOKUP(AM68,'C43 Code'!$G:$J,4,0))</f>
        <v>ITM_NULL</v>
      </c>
      <c r="AR68" s="41" t="str">
        <f t="shared" si="7"/>
        <v>{43,                  ITM_CHS,              -MNU_MODE,            -MNU_TRG_C47,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103" t="s">
        <v>428</v>
      </c>
      <c r="Y69" s="11">
        <v>4</v>
      </c>
      <c r="Z69" s="11">
        <v>4</v>
      </c>
      <c r="AA69" s="6" t="str">
        <f t="shared" si="9"/>
        <v>C47.44</v>
      </c>
      <c r="AB69" s="5" t="s">
        <v>15</v>
      </c>
      <c r="AC69" s="30" t="s">
        <v>102</v>
      </c>
      <c r="AD69" s="31" t="s">
        <v>103</v>
      </c>
      <c r="AE69" s="36"/>
      <c r="AF69" s="45" t="s">
        <v>47</v>
      </c>
      <c r="AG69" s="21"/>
      <c r="AH69" t="str">
        <f t="shared" si="8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IF(OR(AM69="ITM_NULL",AM69="KEY_fg",AM69="SHIFT_f",AM69="SHIFT_g"),"ITM_NULL",VLOOKUP(AM69,'C43 Code'!$G:$J,3,0))</f>
        <v>ITM_NULL</v>
      </c>
      <c r="AP69" t="str">
        <f>IF(AM69="ITM_NULL","ITM_NULL",VLOOKUP(AM69,'C43 Code'!$G:$J,4,0))</f>
        <v>ITM_OCT</v>
      </c>
      <c r="AR69" s="41" t="str">
        <f t="shared" si="7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118" t="str">
        <f>layout&amp;"."&amp;$B70+C69+C68</f>
        <v>C47.41,2</v>
      </c>
      <c r="D70" s="118">
        <f t="shared" ref="D70:E70" si="10">$B70+D69+D68</f>
        <v>41.2</v>
      </c>
      <c r="E70" s="118">
        <f t="shared" si="10"/>
        <v>41.2</v>
      </c>
      <c r="F70" s="118" t="str">
        <f>layout&amp;"."&amp;$B70+F69+F68</f>
        <v>C47.41,3</v>
      </c>
      <c r="G70" s="118">
        <f t="shared" ref="G70" si="11">$B70+G69+G68</f>
        <v>41.3</v>
      </c>
      <c r="H70" s="118">
        <f t="shared" ref="H70" si="12">$B70+H69+H68</f>
        <v>41.3</v>
      </c>
      <c r="J70" s="8" t="str">
        <f>layout&amp;"."&amp;$B70+J69+J68</f>
        <v>C47.42,2</v>
      </c>
      <c r="K70" s="8" t="str">
        <f>layout&amp;"."&amp;$B70+K69+K68</f>
        <v>C47.42,3</v>
      </c>
      <c r="M70" s="8" t="str">
        <f>layout&amp;"."&amp;$B70+M69+M68</f>
        <v>C47.43,2</v>
      </c>
      <c r="N70" s="8" t="str">
        <f>layout&amp;"."&amp;$B70+N69+N68</f>
        <v>C47.43,3</v>
      </c>
      <c r="P70" s="8" t="str">
        <f>layout&amp;"."&amp;$B70+P69+P68</f>
        <v>C47.44,2</v>
      </c>
      <c r="Q70" s="8" t="str">
        <f>layout&amp;"."&amp;$B70+Q69+Q68</f>
        <v>C47.44,3</v>
      </c>
      <c r="S70" s="8" t="str">
        <f>layout&amp;"."&amp;$B70+S69+S68</f>
        <v>C47.45,2</v>
      </c>
      <c r="T70" s="8" t="str">
        <f>layout&amp;"."&amp;$B70+T69+T68</f>
        <v>C47.45,3</v>
      </c>
      <c r="X70" s="103" t="s">
        <v>428</v>
      </c>
      <c r="Y70" s="11">
        <v>4</v>
      </c>
      <c r="Z70" s="11">
        <v>5</v>
      </c>
      <c r="AA70" s="6" t="str">
        <f t="shared" si="9"/>
        <v>C47.45</v>
      </c>
      <c r="AB70" s="5" t="s">
        <v>16</v>
      </c>
      <c r="AC70" s="30" t="s">
        <v>75</v>
      </c>
      <c r="AD70" s="31" t="s">
        <v>105</v>
      </c>
      <c r="AE70" s="36"/>
      <c r="AF70" s="45"/>
      <c r="AG70" s="21"/>
      <c r="AH70" t="str">
        <f t="shared" si="8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IF(OR(AM70="ITM_NULL",AM70="KEY_fg",AM70="SHIFT_f",AM70="SHIFT_g"),"ITM_NULL",VLOOKUP(AM70,'C43 Code'!$G:$J,3,0))</f>
        <v>ITM_CLA</v>
      </c>
      <c r="AP70" t="str">
        <f>IF(AM70="ITM_NULL","ITM_NULL",VLOOKUP(AM70,'C43 Code'!$G:$J,4,0))</f>
        <v>ITM_BACKSPACE</v>
      </c>
      <c r="AR70" s="41" t="str">
        <f t="shared" si="7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108" t="str">
        <f>layout&amp;"."&amp;$B73+C69+$A71</f>
        <v>C47.41,1</v>
      </c>
      <c r="D71" s="109"/>
      <c r="E71" s="109">
        <f t="shared" ref="E71" si="13">$B73+E69+$A71</f>
        <v>41.1</v>
      </c>
      <c r="F71" s="109"/>
      <c r="G71" s="109">
        <f t="shared" ref="G71" si="14">$B73+G69+$A71</f>
        <v>41.1</v>
      </c>
      <c r="H71" s="110"/>
      <c r="I71" s="107" t="str">
        <f>layout&amp;"."&amp;$B71+I69+I68</f>
        <v>C47.41,4</v>
      </c>
      <c r="J71" s="108" t="str">
        <f>layout&amp;"."&amp;$B73+J69+$A71</f>
        <v>C47.42,1</v>
      </c>
      <c r="K71" s="110"/>
      <c r="L71" s="107" t="str">
        <f>layout&amp;"."&amp;$B71+L69+L68</f>
        <v>C47.42,4</v>
      </c>
      <c r="M71" s="108" t="str">
        <f>layout&amp;"."&amp;$B73+M69+$A71</f>
        <v>C47.43,1</v>
      </c>
      <c r="N71" s="110"/>
      <c r="O71" s="107" t="str">
        <f>layout&amp;"."&amp;$B71+O69+O68</f>
        <v>C47.43,4</v>
      </c>
      <c r="P71" s="108" t="str">
        <f>layout&amp;"."&amp;$B73+P69+$A71</f>
        <v>C47.44,1</v>
      </c>
      <c r="Q71" s="110"/>
      <c r="R71" s="107" t="str">
        <f>layout&amp;"."&amp;$B71+R69+R68</f>
        <v>C47.44,4</v>
      </c>
      <c r="S71" s="108" t="str">
        <f>layout&amp;"."&amp;$B73+S69+$A71</f>
        <v>C47.45,1</v>
      </c>
      <c r="T71" s="110"/>
      <c r="U71" s="117" t="str">
        <f>layout&amp;"."&amp;$B71+U69+U68</f>
        <v>C47.45,4</v>
      </c>
      <c r="X71" s="103" t="s">
        <v>428</v>
      </c>
      <c r="Y71" s="10">
        <v>5</v>
      </c>
      <c r="Z71" s="10">
        <v>1</v>
      </c>
      <c r="AA71" s="6" t="str">
        <f t="shared" si="9"/>
        <v>C47.51</v>
      </c>
      <c r="AB71" s="5" t="s">
        <v>18</v>
      </c>
      <c r="AC71" s="30" t="s">
        <v>76</v>
      </c>
      <c r="AD71" s="31" t="s">
        <v>77</v>
      </c>
      <c r="AE71" s="36"/>
      <c r="AF71" s="45"/>
      <c r="AG71" s="21"/>
      <c r="AH71" t="str">
        <f t="shared" si="8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IF(OR(AM71="ITM_NULL",AM71="KEY_fg",AM71="SHIFT_f",AM71="SHIFT_g"),"ITM_NULL",VLOOKUP(AM71,'C43 Code'!$G:$J,3,0))</f>
        <v>ITM_UP_ARROW</v>
      </c>
      <c r="AP71" t="str">
        <f>IF(AM71="ITM_NULL","ITM_NULL",VLOOKUP(AM71,'C43 Code'!$G:$J,4,0))</f>
        <v>ITM_UP1</v>
      </c>
      <c r="AR71" s="41" t="str">
        <f t="shared" si="7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111"/>
      <c r="D72" s="112"/>
      <c r="E72" s="112"/>
      <c r="F72" s="112"/>
      <c r="G72" s="112"/>
      <c r="H72" s="113"/>
      <c r="I72" s="107" t="e">
        <f>layout&amp;"."&amp;$B72+I71+I70</f>
        <v>#VALUE!</v>
      </c>
      <c r="J72" s="111"/>
      <c r="K72" s="113"/>
      <c r="L72" s="107" t="e">
        <f>layout&amp;"."&amp;$B72+L71+L70</f>
        <v>#VALUE!</v>
      </c>
      <c r="M72" s="111"/>
      <c r="N72" s="113"/>
      <c r="O72" s="107" t="e">
        <f>layout&amp;"."&amp;$B72+O71+O70</f>
        <v>#VALUE!</v>
      </c>
      <c r="P72" s="111"/>
      <c r="Q72" s="113"/>
      <c r="R72" s="107" t="e">
        <f>layout&amp;"."&amp;$B72+R71+R70</f>
        <v>#VALUE!</v>
      </c>
      <c r="S72" s="111"/>
      <c r="T72" s="113"/>
      <c r="U72" s="117" t="e">
        <f>layout&amp;"."&amp;$B72+U71+U70</f>
        <v>#VALUE!</v>
      </c>
      <c r="X72" s="103" t="s">
        <v>428</v>
      </c>
      <c r="Y72" s="11">
        <v>5</v>
      </c>
      <c r="Z72" s="11">
        <v>2</v>
      </c>
      <c r="AA72" s="6" t="str">
        <f t="shared" si="9"/>
        <v>C47.52</v>
      </c>
      <c r="AB72" s="5">
        <v>7</v>
      </c>
      <c r="AC72" s="30" t="s">
        <v>106</v>
      </c>
      <c r="AD72" s="31" t="s">
        <v>117</v>
      </c>
      <c r="AE72" s="36"/>
      <c r="AF72" s="45" t="s">
        <v>48</v>
      </c>
      <c r="AG72" s="21"/>
      <c r="AH72" t="str">
        <f t="shared" si="8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IF(OR(AM72="ITM_NULL",AM72="KEY_fg",AM72="SHIFT_f",AM72="SHIFT_g"),"ITM_NULL",VLOOKUP(AM72,'C43 Code'!$G:$J,3,0))</f>
        <v>ITM_7</v>
      </c>
      <c r="AP72" t="str">
        <f>IF(AM72="ITM_NULL","ITM_NULL",VLOOKUP(AM72,'C43 Code'!$G:$J,4,0))</f>
        <v>ITM_7</v>
      </c>
      <c r="AR72" s="41" t="str">
        <f t="shared" si="7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114"/>
      <c r="D73" s="115"/>
      <c r="E73" s="115"/>
      <c r="F73" s="115"/>
      <c r="G73" s="115"/>
      <c r="H73" s="116"/>
      <c r="I73" s="107" t="e">
        <f>layout&amp;"."&amp;$B73+I72+I71</f>
        <v>#VALUE!</v>
      </c>
      <c r="J73" s="114"/>
      <c r="K73" s="116"/>
      <c r="L73" s="107" t="e">
        <f>layout&amp;"."&amp;$B73+L72+L71</f>
        <v>#VALUE!</v>
      </c>
      <c r="M73" s="114"/>
      <c r="N73" s="116"/>
      <c r="O73" s="107" t="e">
        <f>layout&amp;"."&amp;$B73+O72+O71</f>
        <v>#VALUE!</v>
      </c>
      <c r="P73" s="114"/>
      <c r="Q73" s="116"/>
      <c r="R73" s="107" t="e">
        <f>layout&amp;"."&amp;$B73+R72+R71</f>
        <v>#VALUE!</v>
      </c>
      <c r="S73" s="114"/>
      <c r="T73" s="116"/>
      <c r="U73" s="117" t="e">
        <f>layout&amp;"."&amp;$B73+U72+U71</f>
        <v>#VALUE!</v>
      </c>
      <c r="X73" s="103" t="s">
        <v>428</v>
      </c>
      <c r="Y73" s="11">
        <v>5</v>
      </c>
      <c r="Z73" s="11">
        <v>3</v>
      </c>
      <c r="AA73" s="6" t="str">
        <f t="shared" si="9"/>
        <v>C47.53</v>
      </c>
      <c r="AB73" s="5">
        <v>8</v>
      </c>
      <c r="AC73" s="30" t="s">
        <v>107</v>
      </c>
      <c r="AD73" s="31" t="s">
        <v>115</v>
      </c>
      <c r="AE73" s="36"/>
      <c r="AF73" s="45" t="s">
        <v>49</v>
      </c>
      <c r="AG73" s="21"/>
      <c r="AH73" t="str">
        <f t="shared" si="8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-MNU_FIN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IF(OR(AM73="ITM_NULL",AM73="KEY_fg",AM73="SHIFT_f",AM73="SHIFT_g"),"ITM_NULL",VLOOKUP(AM73,'C43 Code'!$G:$J,3,0))</f>
        <v>ITM_8</v>
      </c>
      <c r="AP73" t="str">
        <f>IF(AM73="ITM_NULL","ITM_NULL",VLOOKUP(AM73,'C43 Code'!$G:$J,4,0))</f>
        <v>ITM_8</v>
      </c>
      <c r="AR73" s="41" t="str">
        <f t="shared" si="7"/>
        <v>{53,                  ITM_8,                -MNU_ADV,             -MNU_FIN,  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103" t="s">
        <v>428</v>
      </c>
      <c r="Y74" s="11">
        <v>5</v>
      </c>
      <c r="Z74" s="11">
        <v>4</v>
      </c>
      <c r="AA74" s="6" t="str">
        <f t="shared" si="9"/>
        <v>C47.54</v>
      </c>
      <c r="AB74" s="5">
        <v>9</v>
      </c>
      <c r="AC74" s="30" t="s">
        <v>108</v>
      </c>
      <c r="AD74" s="31" t="s">
        <v>119</v>
      </c>
      <c r="AE74" s="36"/>
      <c r="AF74" s="45" t="s">
        <v>50</v>
      </c>
      <c r="AG74" s="21"/>
      <c r="AH74" t="str">
        <f t="shared" si="8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IF(OR(AM74="ITM_NULL",AM74="KEY_fg",AM74="SHIFT_f",AM74="SHIFT_g"),"ITM_NULL",VLOOKUP(AM74,'C43 Code'!$G:$J,3,0))</f>
        <v>ITM_9</v>
      </c>
      <c r="AP74" t="str">
        <f>IF(AM74="ITM_NULL","ITM_NULL",VLOOKUP(AM74,'C43 Code'!$G:$J,4,0))</f>
        <v>ITM_9</v>
      </c>
      <c r="AR74" s="41" t="str">
        <f t="shared" si="7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103" t="s">
        <v>428</v>
      </c>
      <c r="Y75" s="11">
        <v>5</v>
      </c>
      <c r="Z75" s="11">
        <v>5</v>
      </c>
      <c r="AA75" s="6" t="str">
        <f t="shared" si="9"/>
        <v>C47.55</v>
      </c>
      <c r="AB75" s="27" t="s">
        <v>394</v>
      </c>
      <c r="AC75" s="30" t="s">
        <v>109</v>
      </c>
      <c r="AD75" s="31" t="s">
        <v>493</v>
      </c>
      <c r="AE75" s="36"/>
      <c r="AF75" s="45" t="s">
        <v>51</v>
      </c>
      <c r="AG75" s="21"/>
      <c r="AH75" t="str">
        <f t="shared" si="8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-MNU_PLOTTING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IF(OR(AM75="ITM_NULL",AM75="KEY_fg",AM75="SHIFT_f",AM75="SHIFT_g"),"ITM_NULL",VLOOKUP(AM75,'C43 Code'!$G:$J,3,0))</f>
        <v>ITM_OBELUS</v>
      </c>
      <c r="AP75" t="str">
        <f>IF(AM75="ITM_NULL","ITM_NULL",VLOOKUP(AM75,'C43 Code'!$G:$J,4,0))</f>
        <v>ITM_DIV</v>
      </c>
      <c r="AR75" s="41" t="str">
        <f t="shared" si="7"/>
        <v>{55,                  ITM_DIV,              -MNU_STAT,            -MNU_PLOTTING,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8" t="str">
        <f>layout&amp;"."&amp;$B76+C75+C74</f>
        <v>C47.51,2</v>
      </c>
      <c r="D76" s="8" t="str">
        <f>layout&amp;"."&amp;$B76+D75+D74</f>
        <v>C47.51,3</v>
      </c>
      <c r="F76" s="8" t="str">
        <f>layout&amp;"."&amp;$B76+F75+F74</f>
        <v>C47.52,2</v>
      </c>
      <c r="H76" s="8" t="str">
        <f>layout&amp;"."&amp;$B76+H75+H74</f>
        <v>C47.52,3</v>
      </c>
      <c r="J76" s="8" t="str">
        <f>layout&amp;"."&amp;$B76+J75+J74</f>
        <v>C47.53,2</v>
      </c>
      <c r="L76" s="8" t="str">
        <f>layout&amp;"."&amp;$B76+L75+L74</f>
        <v>C47.53,3</v>
      </c>
      <c r="N76" s="8" t="str">
        <f>layout&amp;"."&amp;$B76+N75+N74</f>
        <v>C47.54,2</v>
      </c>
      <c r="P76" s="8" t="str">
        <f>layout&amp;"."&amp;$B76+P75+P74</f>
        <v>C47.54,3</v>
      </c>
      <c r="R76" s="8" t="str">
        <f>layout&amp;"."&amp;$B76+R75+R74</f>
        <v>C47.55,2</v>
      </c>
      <c r="T76" s="8" t="str">
        <f>layout&amp;"."&amp;$B76+T75+T74</f>
        <v>C47.55,3</v>
      </c>
      <c r="X76" s="103" t="s">
        <v>428</v>
      </c>
      <c r="Y76" s="10">
        <v>6</v>
      </c>
      <c r="Z76" s="10">
        <v>1</v>
      </c>
      <c r="AA76" s="6" t="str">
        <f t="shared" si="9"/>
        <v>C47.61</v>
      </c>
      <c r="AB76" s="5" t="s">
        <v>19</v>
      </c>
      <c r="AC76" s="30" t="s">
        <v>78</v>
      </c>
      <c r="AD76" s="31" t="s">
        <v>79</v>
      </c>
      <c r="AE76" s="36"/>
      <c r="AF76" s="45"/>
      <c r="AG76" s="21"/>
      <c r="AH76" t="str">
        <f t="shared" si="8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IF(OR(AM76="ITM_NULL",AM76="KEY_fg",AM76="SHIFT_f",AM76="SHIFT_g"),"ITM_NULL",VLOOKUP(AM76,'C43 Code'!$G:$J,3,0))</f>
        <v>ITM_DOWN_ARROW</v>
      </c>
      <c r="AP76" t="str">
        <f>IF(AM76="ITM_NULL","ITM_NULL",VLOOKUP(AM76,'C43 Code'!$G:$J,4,0))</f>
        <v>ITM_DOWN1</v>
      </c>
      <c r="AR76" s="41" t="str">
        <f t="shared" si="7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108" t="str">
        <f>layout&amp;"."&amp;$B79+C75+$A77</f>
        <v>C47.51,1</v>
      </c>
      <c r="D77" s="110"/>
      <c r="E77" s="107" t="str">
        <f>layout&amp;"."&amp;$B77+E75+E74</f>
        <v>C47.51,4</v>
      </c>
      <c r="F77" s="108" t="str">
        <f>layout&amp;"."&amp;$B77+F75+$A77</f>
        <v>C47.52,1</v>
      </c>
      <c r="G77" s="109">
        <f t="shared" ref="G77" si="15">$B79+G75+$A77</f>
        <v>52.1</v>
      </c>
      <c r="H77" s="110"/>
      <c r="I77" s="107" t="str">
        <f>layout&amp;"."&amp;$B77+I75+I74</f>
        <v>C47.52,4</v>
      </c>
      <c r="J77" s="108" t="str">
        <f>layout&amp;"."&amp;$B77+J75+$A77</f>
        <v>C47.53,1</v>
      </c>
      <c r="K77" s="109">
        <f t="shared" ref="K77" si="16">$B79+K75+$A77</f>
        <v>53.1</v>
      </c>
      <c r="L77" s="110"/>
      <c r="M77" s="107" t="str">
        <f>layout&amp;"."&amp;$B77+M75+M74</f>
        <v>C47.53,4</v>
      </c>
      <c r="N77" s="108" t="str">
        <f>layout&amp;"."&amp;$B77+N75+$A77</f>
        <v>C47.54,1</v>
      </c>
      <c r="O77" s="109">
        <f t="shared" ref="O77" si="17">$B79+O75+$A77</f>
        <v>54.1</v>
      </c>
      <c r="P77" s="110"/>
      <c r="Q77" s="107" t="str">
        <f>layout&amp;"."&amp;$B77+Q75+Q74</f>
        <v>C47.54,4</v>
      </c>
      <c r="R77" s="108" t="str">
        <f>layout&amp;"."&amp;$B77+R75+$A77</f>
        <v>C47.55,1</v>
      </c>
      <c r="S77" s="109">
        <f t="shared" ref="S77" si="18">$B79+S75+$A77</f>
        <v>55.1</v>
      </c>
      <c r="T77" s="110"/>
      <c r="U77" s="117" t="str">
        <f>layout&amp;"."&amp;$B77+U75+U74</f>
        <v>C47.55,4</v>
      </c>
      <c r="X77" s="103" t="s">
        <v>428</v>
      </c>
      <c r="Y77" s="11">
        <v>6</v>
      </c>
      <c r="Z77" s="11">
        <v>2</v>
      </c>
      <c r="AA77" s="6" t="str">
        <f t="shared" si="9"/>
        <v>C47.62</v>
      </c>
      <c r="AB77" s="5">
        <v>4</v>
      </c>
      <c r="AC77" s="30" t="s">
        <v>110</v>
      </c>
      <c r="AD77" s="31" t="s">
        <v>123</v>
      </c>
      <c r="AE77" s="36"/>
      <c r="AF77" s="45" t="s">
        <v>52</v>
      </c>
      <c r="AG77" s="21"/>
      <c r="AH77" t="str">
        <f t="shared" si="8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-MNU_BITS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IF(OR(AM77="ITM_NULL",AM77="KEY_fg",AM77="SHIFT_f",AM77="SHIFT_g"),"ITM_NULL",VLOOKUP(AM77,'C43 Code'!$G:$J,3,0))</f>
        <v>ITM_4</v>
      </c>
      <c r="AP77" t="str">
        <f>IF(AM77="ITM_NULL","ITM_NULL",VLOOKUP(AM77,'C43 Code'!$G:$J,4,0))</f>
        <v>ITM_4</v>
      </c>
      <c r="AR77" s="41" t="str">
        <f t="shared" si="7"/>
        <v>{62,                  ITM_4,                -MNU_BASE,            -MNU_BITS,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111"/>
      <c r="D78" s="113"/>
      <c r="E78" s="107" t="e">
        <f>layout&amp;"."&amp;$B78+E77+E76</f>
        <v>#VALUE!</v>
      </c>
      <c r="F78" s="111"/>
      <c r="G78" s="112"/>
      <c r="H78" s="113"/>
      <c r="I78" s="107" t="e">
        <f>layout&amp;"."&amp;$B78+I77+I76</f>
        <v>#VALUE!</v>
      </c>
      <c r="J78" s="111"/>
      <c r="K78" s="112"/>
      <c r="L78" s="113"/>
      <c r="M78" s="107" t="e">
        <f>layout&amp;"."&amp;$B78+M77+M76</f>
        <v>#VALUE!</v>
      </c>
      <c r="N78" s="111"/>
      <c r="O78" s="112"/>
      <c r="P78" s="113"/>
      <c r="Q78" s="107" t="e">
        <f>layout&amp;"."&amp;$B78+Q77+Q76</f>
        <v>#VALUE!</v>
      </c>
      <c r="R78" s="111"/>
      <c r="S78" s="112"/>
      <c r="T78" s="113"/>
      <c r="U78" s="117" t="e">
        <f>layout&amp;"."&amp;$B78+U77+U76</f>
        <v>#VALUE!</v>
      </c>
      <c r="X78" s="103" t="s">
        <v>428</v>
      </c>
      <c r="Y78" s="11">
        <v>6</v>
      </c>
      <c r="Z78" s="11">
        <v>3</v>
      </c>
      <c r="AA78" s="6" t="str">
        <f t="shared" si="9"/>
        <v>C47.63</v>
      </c>
      <c r="AB78" s="5">
        <v>5</v>
      </c>
      <c r="AC78" s="30" t="s">
        <v>111</v>
      </c>
      <c r="AD78" s="31" t="s">
        <v>121</v>
      </c>
      <c r="AE78" s="36"/>
      <c r="AF78" s="45" t="s">
        <v>53</v>
      </c>
      <c r="AG78" s="21"/>
      <c r="AH78" t="str">
        <f t="shared" si="8"/>
        <v>{63</v>
      </c>
      <c r="AI78" t="str">
        <f>VLOOKUP(AB78,Sheet3!$B:$C,2,0)</f>
        <v>ITM_5</v>
      </c>
      <c r="AJ78" t="str">
        <f>VLOOKUP(AC78,Sheet3!$B:$C,2,0)</f>
        <v>-MNU_UNITCONV</v>
      </c>
      <c r="AK78" t="str">
        <f>VLOOKUP(AD78,Sheet3!$B:$C,2,0)</f>
        <v>-MNU_CLK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IF(OR(AM78="ITM_NULL",AM78="KEY_fg",AM78="SHIFT_f",AM78="SHIFT_g"),"ITM_NULL",VLOOKUP(AM78,'C43 Code'!$G:$J,3,0))</f>
        <v>ITM_5</v>
      </c>
      <c r="AP78" t="str">
        <f>IF(AM78="ITM_NULL","ITM_NULL",VLOOKUP(AM78,'C43 Code'!$G:$J,4,0))</f>
        <v>ITM_5</v>
      </c>
      <c r="AR78" s="41" t="str">
        <f t="shared" si="7"/>
        <v>{63,                  ITM_5,                -MNU_UNITCONV,        -MNU_CLK,     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114"/>
      <c r="D79" s="116"/>
      <c r="E79" s="107" t="e">
        <f>layout&amp;"."&amp;$B79+E78+E77</f>
        <v>#VALUE!</v>
      </c>
      <c r="F79" s="114"/>
      <c r="G79" s="115"/>
      <c r="H79" s="116"/>
      <c r="I79" s="107" t="e">
        <f>layout&amp;"."&amp;$B79+I78+I77</f>
        <v>#VALUE!</v>
      </c>
      <c r="J79" s="114"/>
      <c r="K79" s="115"/>
      <c r="L79" s="116"/>
      <c r="M79" s="107" t="e">
        <f>layout&amp;"."&amp;$B79+M78+M77</f>
        <v>#VALUE!</v>
      </c>
      <c r="N79" s="114"/>
      <c r="O79" s="115"/>
      <c r="P79" s="116"/>
      <c r="Q79" s="107" t="e">
        <f>layout&amp;"."&amp;$B79+Q78+Q77</f>
        <v>#VALUE!</v>
      </c>
      <c r="R79" s="114"/>
      <c r="S79" s="115"/>
      <c r="T79" s="116"/>
      <c r="U79" s="117" t="e">
        <f>layout&amp;"."&amp;$B79+U78+U77</f>
        <v>#VALUE!</v>
      </c>
      <c r="X79" s="103" t="s">
        <v>428</v>
      </c>
      <c r="Y79" s="11">
        <v>6</v>
      </c>
      <c r="Z79" s="11">
        <v>4</v>
      </c>
      <c r="AA79" s="6" t="str">
        <f t="shared" si="9"/>
        <v>C47.64</v>
      </c>
      <c r="AB79" s="5">
        <v>6</v>
      </c>
      <c r="AC79" s="30" t="s">
        <v>112</v>
      </c>
      <c r="AD79" s="31" t="s">
        <v>478</v>
      </c>
      <c r="AE79" s="36"/>
      <c r="AF79" s="45" t="s">
        <v>54</v>
      </c>
      <c r="AG79" s="21"/>
      <c r="AH79" t="str">
        <f t="shared" si="8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-MNU_PARTS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IF(OR(AM79="ITM_NULL",AM79="KEY_fg",AM79="SHIFT_f",AM79="SHIFT_g"),"ITM_NULL",VLOOKUP(AM79,'C43 Code'!$G:$J,3,0))</f>
        <v>ITM_6</v>
      </c>
      <c r="AP79" t="str">
        <f>IF(AM79="ITM_NULL","ITM_NULL",VLOOKUP(AM79,'C43 Code'!$G:$J,4,0))</f>
        <v>ITM_6</v>
      </c>
      <c r="AR79" s="41" t="str">
        <f t="shared" si="7"/>
        <v>{64,                  ITM_6,                -MNU_FLAGS,           -MNU_PARTS,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103" t="s">
        <v>428</v>
      </c>
      <c r="Y80" s="11">
        <v>6</v>
      </c>
      <c r="Z80" s="11">
        <v>5</v>
      </c>
      <c r="AA80" s="6" t="str">
        <f t="shared" si="9"/>
        <v>C47.65</v>
      </c>
      <c r="AB80" s="27" t="s">
        <v>393</v>
      </c>
      <c r="AC80" s="30" t="s">
        <v>113</v>
      </c>
      <c r="AD80" s="31" t="s">
        <v>124</v>
      </c>
      <c r="AE80" s="36"/>
      <c r="AF80" s="45" t="s">
        <v>132</v>
      </c>
      <c r="AG80" s="21"/>
      <c r="AH80" t="str">
        <f t="shared" si="8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IF(OR(AM80="ITM_NULL",AM80="KEY_fg",AM80="SHIFT_f",AM80="SHIFT_g"),"ITM_NULL",VLOOKUP(AM80,'C43 Code'!$G:$J,3,0))</f>
        <v>ITM_CROSS</v>
      </c>
      <c r="AP80" t="str">
        <f>IF(AM80="ITM_NULL","ITM_NULL",VLOOKUP(AM80,'C43 Code'!$G:$J,4,0))</f>
        <v>ITM_MULT</v>
      </c>
      <c r="AR80" s="41" t="str">
        <f t="shared" si="7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103" t="s">
        <v>428</v>
      </c>
      <c r="Y81" s="10">
        <v>7</v>
      </c>
      <c r="Z81" s="10">
        <v>1</v>
      </c>
      <c r="AA81" s="6" t="str">
        <f t="shared" si="9"/>
        <v>C47.71</v>
      </c>
      <c r="AB81" s="5" t="s">
        <v>20</v>
      </c>
      <c r="AC81" s="30" t="s">
        <v>133</v>
      </c>
      <c r="AD81" s="31" t="s">
        <v>133</v>
      </c>
      <c r="AE81" s="36"/>
      <c r="AF81" s="45"/>
      <c r="AG81" s="21"/>
      <c r="AH81" t="str">
        <f t="shared" si="8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IF(OR(AM81="ITM_NULL",AM81="KEY_fg",AM81="SHIFT_f",AM81="SHIFT_g"),"ITM_NULL",VLOOKUP(AM81,'C43 Code'!$G:$J,3,0))</f>
        <v>ITM_NULL</v>
      </c>
      <c r="AP81" t="str">
        <f>IF(AM81="ITM_NULL","ITM_NULL",VLOOKUP(AM81,'C43 Code'!$G:$J,4,0))</f>
        <v>KEY_fg</v>
      </c>
      <c r="AR81" s="41" t="str">
        <f t="shared" si="7"/>
        <v>{71,                  KEY_fg,               ITM_NULL,             ITM_NULL,             KEY_fg,               KEY_fg,               ITM_NULL,             ITM_NULL,             KEY_fg              },</v>
      </c>
    </row>
    <row r="82" spans="1:44" ht="18" customHeight="1" thickBot="1">
      <c r="A82" s="7"/>
      <c r="B82" s="7">
        <v>60</v>
      </c>
      <c r="C82" s="8" t="str">
        <f>layout&amp;"."&amp;$B82+C81+C80</f>
        <v>C47.61,2</v>
      </c>
      <c r="D82" s="8" t="str">
        <f>layout&amp;"."&amp;$B82+D81+D80</f>
        <v>C47.61,3</v>
      </c>
      <c r="F82" s="8" t="str">
        <f>layout&amp;"."&amp;$B82+F81+F80</f>
        <v>C47.62,2</v>
      </c>
      <c r="H82" s="8" t="str">
        <f>layout&amp;"."&amp;$B82+H81+H80</f>
        <v>C47.62,3</v>
      </c>
      <c r="J82" s="8" t="str">
        <f>layout&amp;"."&amp;$B82+J81+J80</f>
        <v>C47.63,2</v>
      </c>
      <c r="L82" s="8" t="str">
        <f>layout&amp;"."&amp;$B82+L81+L80</f>
        <v>C47.63,3</v>
      </c>
      <c r="N82" s="8" t="str">
        <f>layout&amp;"."&amp;$B82+N81+N80</f>
        <v>C47.64,2</v>
      </c>
      <c r="P82" s="8" t="str">
        <f>layout&amp;"."&amp;$B82+P81+P80</f>
        <v>C47.64,3</v>
      </c>
      <c r="R82" s="8" t="str">
        <f>layout&amp;"."&amp;$B82+R81+R80</f>
        <v>C47.65,2</v>
      </c>
      <c r="T82" s="8" t="str">
        <f>layout&amp;"."&amp;$B82+T81+T80</f>
        <v>C47.65,3</v>
      </c>
      <c r="X82" s="103" t="s">
        <v>428</v>
      </c>
      <c r="Y82" s="11">
        <v>7</v>
      </c>
      <c r="Z82" s="11">
        <v>2</v>
      </c>
      <c r="AA82" s="6" t="str">
        <f t="shared" si="9"/>
        <v>C47.72</v>
      </c>
      <c r="AB82" s="5">
        <v>1</v>
      </c>
      <c r="AC82" s="30" t="s">
        <v>82</v>
      </c>
      <c r="AD82" s="31" t="s">
        <v>125</v>
      </c>
      <c r="AE82" s="36"/>
      <c r="AF82" s="45" t="s">
        <v>55</v>
      </c>
      <c r="AG82" s="21"/>
      <c r="AH82" t="str">
        <f t="shared" si="8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IF(OR(AM82="ITM_NULL",AM82="KEY_fg",AM82="SHIFT_f",AM82="SHIFT_g"),"ITM_NULL",VLOOKUP(AM82,'C43 Code'!$G:$J,3,0))</f>
        <v>ITM_1</v>
      </c>
      <c r="AP82" t="str">
        <f>IF(AM82="ITM_NULL","ITM_NULL",VLOOKUP(AM82,'C43 Code'!$G:$J,4,0))</f>
        <v>ITM_1</v>
      </c>
      <c r="AR82" s="41" t="str">
        <f t="shared" si="7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108" t="str">
        <f>layout&amp;"."&amp;$B85+C81+$A83</f>
        <v>C47.61,1</v>
      </c>
      <c r="D83" s="110"/>
      <c r="E83" s="107" t="str">
        <f>layout&amp;"."&amp;$B83+E81+E80</f>
        <v>C47.61,4</v>
      </c>
      <c r="F83" s="108" t="str">
        <f>layout&amp;"."&amp;$B83+F81+$A83</f>
        <v>C47.62,1</v>
      </c>
      <c r="G83" s="109">
        <f t="shared" ref="G83" si="19">$B85+G81+$A83</f>
        <v>62.1</v>
      </c>
      <c r="H83" s="110"/>
      <c r="I83" s="107" t="str">
        <f>layout&amp;"."&amp;$B83+I81+I80</f>
        <v>C47.62,4</v>
      </c>
      <c r="J83" s="108" t="str">
        <f>layout&amp;"."&amp;$B83+J81+$A83</f>
        <v>C47.63,1</v>
      </c>
      <c r="K83" s="109">
        <f t="shared" ref="K83" si="20">$B85+K81+$A83</f>
        <v>63.1</v>
      </c>
      <c r="L83" s="110"/>
      <c r="M83" s="107" t="str">
        <f>layout&amp;"."&amp;$B83+M81+M80</f>
        <v>C47.63,4</v>
      </c>
      <c r="N83" s="108" t="str">
        <f>layout&amp;"."&amp;$B83+N81+$A83</f>
        <v>C47.64,1</v>
      </c>
      <c r="O83" s="109">
        <f t="shared" ref="O83" si="21">$B85+O81+$A83</f>
        <v>64.099999999999994</v>
      </c>
      <c r="P83" s="110"/>
      <c r="Q83" s="107" t="str">
        <f>layout&amp;"."&amp;$B83+Q81+Q80</f>
        <v>C47.64,4</v>
      </c>
      <c r="R83" s="108" t="str">
        <f>layout&amp;"."&amp;$B83+R81+$A83</f>
        <v>C47.65,1</v>
      </c>
      <c r="S83" s="109">
        <f t="shared" ref="S83" si="22">$B85+S81+$A83</f>
        <v>65.099999999999994</v>
      </c>
      <c r="T83" s="110"/>
      <c r="U83" s="117" t="str">
        <f>layout&amp;"."&amp;$B83+U81+U80</f>
        <v>C47.65,4</v>
      </c>
      <c r="X83" s="103" t="s">
        <v>428</v>
      </c>
      <c r="Y83" s="11">
        <v>7</v>
      </c>
      <c r="Z83" s="11">
        <v>3</v>
      </c>
      <c r="AA83" s="6" t="str">
        <f t="shared" si="9"/>
        <v>C47.73</v>
      </c>
      <c r="AB83" s="5">
        <v>2</v>
      </c>
      <c r="AC83" s="30" t="s">
        <v>83</v>
      </c>
      <c r="AD83" s="31" t="s">
        <v>452</v>
      </c>
      <c r="AE83" s="36"/>
      <c r="AF83" s="45" t="s">
        <v>56</v>
      </c>
      <c r="AG83" s="21"/>
      <c r="AH83" t="str">
        <f t="shared" si="8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-MNU_ALPHAFN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IF(OR(AM83="ITM_NULL",AM83="KEY_fg",AM83="SHIFT_f",AM83="SHIFT_g"),"ITM_NULL",VLOOKUP(AM83,'C43 Code'!$G:$J,3,0))</f>
        <v>ITM_2</v>
      </c>
      <c r="AP83" t="str">
        <f>IF(AM83="ITM_NULL","ITM_NULL",VLOOKUP(AM83,'C43 Code'!$G:$J,4,0))</f>
        <v>ITM_2</v>
      </c>
      <c r="AR83" s="41" t="str">
        <f t="shared" si="7"/>
        <v>{73,                  ITM_2,                ITM_USERMODE,         -MNU_ALPHAFN,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111"/>
      <c r="D84" s="113"/>
      <c r="E84" s="107" t="e">
        <f>layout&amp;"."&amp;$B84+E83+E82</f>
        <v>#VALUE!</v>
      </c>
      <c r="F84" s="111"/>
      <c r="G84" s="112"/>
      <c r="H84" s="113"/>
      <c r="I84" s="107" t="e">
        <f>layout&amp;"."&amp;$B84+I83+I82</f>
        <v>#VALUE!</v>
      </c>
      <c r="J84" s="111"/>
      <c r="K84" s="112"/>
      <c r="L84" s="113"/>
      <c r="M84" s="107" t="e">
        <f>layout&amp;"."&amp;$B84+M83+M82</f>
        <v>#VALUE!</v>
      </c>
      <c r="N84" s="111"/>
      <c r="O84" s="112"/>
      <c r="P84" s="113"/>
      <c r="Q84" s="107" t="e">
        <f>layout&amp;"."&amp;$B84+Q83+Q82</f>
        <v>#VALUE!</v>
      </c>
      <c r="R84" s="111"/>
      <c r="S84" s="112"/>
      <c r="T84" s="113"/>
      <c r="U84" s="117" t="e">
        <f>layout&amp;"."&amp;$B84+U83+U82</f>
        <v>#VALUE!</v>
      </c>
      <c r="X84" s="103" t="s">
        <v>428</v>
      </c>
      <c r="Y84" s="11">
        <v>7</v>
      </c>
      <c r="Z84" s="11">
        <v>4</v>
      </c>
      <c r="AA84" s="6" t="str">
        <f t="shared" si="9"/>
        <v>C47.74</v>
      </c>
      <c r="AB84" s="5">
        <v>3</v>
      </c>
      <c r="AC84" s="30" t="s">
        <v>130</v>
      </c>
      <c r="AD84" s="31" t="s">
        <v>126</v>
      </c>
      <c r="AE84" s="36"/>
      <c r="AF84" s="45" t="s">
        <v>57</v>
      </c>
      <c r="AG84" s="21"/>
      <c r="AH84" t="str">
        <f t="shared" si="8"/>
        <v>{74</v>
      </c>
      <c r="AI84" t="str">
        <f>VLOOKUP(AB84,Sheet3!$B:$C,2,0)</f>
        <v>ITM_3</v>
      </c>
      <c r="AJ84" t="str">
        <f>VLOOKUP(AC84,Sheet3!$B:$C,2,0)</f>
        <v>-MNU_PFN</v>
      </c>
      <c r="AK84" t="str">
        <f>VLOOKUP(AD84,Sheet3!$B:$C,2,0)</f>
        <v>-MNU_LOOP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IF(OR(AM84="ITM_NULL",AM84="KEY_fg",AM84="SHIFT_f",AM84="SHIFT_g"),"ITM_NULL",VLOOKUP(AM84,'C43 Code'!$G:$J,3,0))</f>
        <v>ITM_3</v>
      </c>
      <c r="AP84" t="str">
        <f>IF(AM84="ITM_NULL","ITM_NULL",VLOOKUP(AM84,'C43 Code'!$G:$J,4,0))</f>
        <v>ITM_3</v>
      </c>
      <c r="AR84" s="41" t="str">
        <f t="shared" si="7"/>
        <v>{74,                  ITM_3,                -MNU_PFN,             -MNU_LOOP,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114"/>
      <c r="D85" s="116"/>
      <c r="E85" s="107" t="e">
        <f>layout&amp;"."&amp;$B85+E84+E83</f>
        <v>#VALUE!</v>
      </c>
      <c r="F85" s="114"/>
      <c r="G85" s="115"/>
      <c r="H85" s="116"/>
      <c r="I85" s="107" t="e">
        <f>layout&amp;"."&amp;$B85+I84+I83</f>
        <v>#VALUE!</v>
      </c>
      <c r="J85" s="114"/>
      <c r="K85" s="115"/>
      <c r="L85" s="116"/>
      <c r="M85" s="107" t="e">
        <f>layout&amp;"."&amp;$B85+M84+M83</f>
        <v>#VALUE!</v>
      </c>
      <c r="N85" s="114"/>
      <c r="O85" s="115"/>
      <c r="P85" s="116"/>
      <c r="Q85" s="107" t="e">
        <f>layout&amp;"."&amp;$B85+Q84+Q83</f>
        <v>#VALUE!</v>
      </c>
      <c r="R85" s="114"/>
      <c r="S85" s="115"/>
      <c r="T85" s="116"/>
      <c r="U85" s="117" t="e">
        <f>layout&amp;"."&amp;$B85+U84+U83</f>
        <v>#VALUE!</v>
      </c>
      <c r="X85" s="103" t="s">
        <v>428</v>
      </c>
      <c r="Y85" s="11">
        <v>7</v>
      </c>
      <c r="Z85" s="11">
        <v>5</v>
      </c>
      <c r="AA85" s="6" t="str">
        <f t="shared" si="9"/>
        <v>C47.75</v>
      </c>
      <c r="AB85" s="5" t="s">
        <v>98</v>
      </c>
      <c r="AC85" s="30" t="s">
        <v>472</v>
      </c>
      <c r="AD85" s="31" t="s">
        <v>131</v>
      </c>
      <c r="AE85" s="36"/>
      <c r="AF85" s="45" t="s">
        <v>58</v>
      </c>
      <c r="AG85" s="21"/>
      <c r="AH85" t="str">
        <f t="shared" si="8"/>
        <v>{75</v>
      </c>
      <c r="AI85" t="str">
        <f>VLOOKUP(AB85,Sheet3!$B:$C,2,0)</f>
        <v>ITM_SUB</v>
      </c>
      <c r="AJ85" t="str">
        <f>VLOOKUP(AC85,Sheet3!$B:$C,2,0)</f>
        <v>-MNU_PRINT</v>
      </c>
      <c r="AK85" t="str">
        <f>VLOOKUP(AD85,Sheet3!$B:$C,2,0)</f>
        <v>-MNU_IO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IF(OR(AM85="ITM_NULL",AM85="KEY_fg",AM85="SHIFT_f",AM85="SHIFT_g"),"ITM_NULL",VLOOKUP(AM85,'C43 Code'!$G:$J,3,0))</f>
        <v>ITM_MINUS</v>
      </c>
      <c r="AP85" t="str">
        <f>IF(AM85="ITM_NULL","ITM_NULL",VLOOKUP(AM85,'C43 Code'!$G:$J,4,0))</f>
        <v>ITM_SUB</v>
      </c>
      <c r="AR85" s="41" t="str">
        <f t="shared" si="7"/>
        <v>{75,                  ITM_SUB,              -MNU_PRINT,           -MNU_IO,     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103" t="s">
        <v>428</v>
      </c>
      <c r="Y86" s="10">
        <v>8</v>
      </c>
      <c r="Z86" s="10">
        <v>1</v>
      </c>
      <c r="AA86" s="6" t="str">
        <f t="shared" si="9"/>
        <v>C47.81</v>
      </c>
      <c r="AB86" s="5" t="s">
        <v>21</v>
      </c>
      <c r="AC86" s="30" t="s">
        <v>84</v>
      </c>
      <c r="AD86" s="31" t="s">
        <v>456</v>
      </c>
      <c r="AE86" s="36"/>
      <c r="AF86" s="45"/>
      <c r="AG86" s="21"/>
      <c r="AH86" t="str">
        <f t="shared" si="8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ITM_SNAP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7" t="s">
        <v>479</v>
      </c>
      <c r="AP86" t="str">
        <f>IF(AM86="ITM_NULL","ITM_NULL",VLOOKUP(AM86,'C43 Code'!$G:$J,4,0))</f>
        <v>ITM_EXIT1</v>
      </c>
      <c r="AR86" s="41" t="str">
        <f t="shared" si="7"/>
        <v>{81,                  ITM_EXIT1,            ITM_OFF,              ITM_SNAP,             ITM_EXIT1,            ITM_EXIT1,            ITM_OFF,              ITM_SNAP,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103" t="s">
        <v>428</v>
      </c>
      <c r="Y87" s="11">
        <v>8</v>
      </c>
      <c r="Z87" s="11">
        <v>2</v>
      </c>
      <c r="AA87" s="6" t="str">
        <f t="shared" si="9"/>
        <v>C47.82</v>
      </c>
      <c r="AB87" s="5">
        <v>0</v>
      </c>
      <c r="AC87" s="30" t="s">
        <v>86</v>
      </c>
      <c r="AD87" s="31" t="s">
        <v>87</v>
      </c>
      <c r="AE87" s="36"/>
      <c r="AF87" s="45" t="s">
        <v>17</v>
      </c>
      <c r="AG87" s="21"/>
      <c r="AH87" t="str">
        <f t="shared" si="8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IF(OR(AM87="ITM_NULL",AM87="KEY_fg",AM87="SHIFT_f",AM87="SHIFT_g"),"ITM_NULL",VLOOKUP(AM87,'C43 Code'!$G:$J,3,0))</f>
        <v>ITM_0</v>
      </c>
      <c r="AP87" t="str">
        <f>IF(AM87="ITM_NULL","ITM_NULL",VLOOKUP(AM87,'C43 Code'!$G:$J,4,0))</f>
        <v>ITM_0</v>
      </c>
      <c r="AR87" s="41" t="str">
        <f t="shared" si="7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8" t="str">
        <f>layout&amp;"."&amp;$B88+C87+C86</f>
        <v>C47.71,2</v>
      </c>
      <c r="D88" s="8" t="str">
        <f>layout&amp;"."&amp;$B88+D87+D86</f>
        <v>C47.71,3</v>
      </c>
      <c r="F88" s="8" t="str">
        <f>layout&amp;"."&amp;$B88+F87+F86</f>
        <v>C47.72,2</v>
      </c>
      <c r="H88" s="8" t="str">
        <f>layout&amp;"."&amp;$B88+H87+H86</f>
        <v>C47.72,3</v>
      </c>
      <c r="J88" s="8" t="str">
        <f>layout&amp;"."&amp;$B88+J87+J86</f>
        <v>C47.73,2</v>
      </c>
      <c r="L88" s="8" t="str">
        <f>layout&amp;"."&amp;$B88+L87+L86</f>
        <v>C47.73,3</v>
      </c>
      <c r="N88" s="8" t="str">
        <f>layout&amp;"."&amp;$B88+N87+N86</f>
        <v>C47.74,2</v>
      </c>
      <c r="P88" s="8" t="str">
        <f>layout&amp;"."&amp;$B88+P87+P86</f>
        <v>C47.74,3</v>
      </c>
      <c r="R88" s="8" t="str">
        <f>layout&amp;"."&amp;$B88+R87+R86</f>
        <v>C47.75,2</v>
      </c>
      <c r="T88" s="8" t="str">
        <f>layout&amp;"."&amp;$B88+T87+T86</f>
        <v>C47.75,3</v>
      </c>
      <c r="X88" s="103" t="s">
        <v>428</v>
      </c>
      <c r="Y88" s="11">
        <v>8</v>
      </c>
      <c r="Z88" s="11">
        <v>3</v>
      </c>
      <c r="AA88" s="6" t="str">
        <f t="shared" si="9"/>
        <v>C47.83</v>
      </c>
      <c r="AB88" s="5" t="s">
        <v>22</v>
      </c>
      <c r="AC88" s="30" t="s">
        <v>88</v>
      </c>
      <c r="AD88" s="31" t="s">
        <v>129</v>
      </c>
      <c r="AE88" s="36"/>
      <c r="AF88" s="45" t="s">
        <v>59</v>
      </c>
      <c r="AG88" s="21"/>
      <c r="AH88" t="str">
        <f t="shared" si="8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IF(OR(AM88="ITM_NULL",AM88="KEY_fg",AM88="SHIFT_f",AM88="SHIFT_g"),"ITM_NULL",VLOOKUP(AM88,'C43 Code'!$G:$J,3,0))</f>
        <v>ITM_PERIOD</v>
      </c>
      <c r="AP88" t="str">
        <f>IF(AM88="ITM_NULL","ITM_NULL",VLOOKUP(AM88,'C43 Code'!$G:$J,4,0))</f>
        <v>ITM_PERIOD</v>
      </c>
      <c r="AR88" s="41" t="str">
        <f t="shared" si="7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108" t="str">
        <f>layout&amp;"."&amp;$B91+C87+$A89</f>
        <v>C47.71,1</v>
      </c>
      <c r="D89" s="110"/>
      <c r="E89" s="107" t="str">
        <f>layout&amp;"."&amp;$B89+E87+E86</f>
        <v>C47.71,4</v>
      </c>
      <c r="F89" s="108" t="str">
        <f>layout&amp;"."&amp;$B89+F87+$A89</f>
        <v>C47.72,1</v>
      </c>
      <c r="G89" s="109">
        <f t="shared" ref="G89" si="23">$B91+G87+$A89</f>
        <v>72.099999999999994</v>
      </c>
      <c r="H89" s="110"/>
      <c r="I89" s="107" t="str">
        <f>layout&amp;"."&amp;$B89+I87+I86</f>
        <v>C47.72,4</v>
      </c>
      <c r="J89" s="108" t="str">
        <f>layout&amp;"."&amp;$B89+J87+$A89</f>
        <v>C47.73,1</v>
      </c>
      <c r="K89" s="109">
        <f t="shared" ref="K89" si="24">$B91+K87+$A89</f>
        <v>73.099999999999994</v>
      </c>
      <c r="L89" s="110"/>
      <c r="M89" s="107" t="str">
        <f>layout&amp;"."&amp;$B89+M87+M86</f>
        <v>C47.73,4</v>
      </c>
      <c r="N89" s="108" t="str">
        <f>layout&amp;"."&amp;$B89+N87+$A89</f>
        <v>C47.74,1</v>
      </c>
      <c r="O89" s="109">
        <f t="shared" ref="O89" si="25">$B91+O87+$A89</f>
        <v>74.099999999999994</v>
      </c>
      <c r="P89" s="110"/>
      <c r="Q89" s="107" t="str">
        <f>layout&amp;"."&amp;$B89+Q87+Q86</f>
        <v>C47.74,4</v>
      </c>
      <c r="R89" s="108" t="str">
        <f>layout&amp;"."&amp;$B89+R87+$A89</f>
        <v>C47.75,1</v>
      </c>
      <c r="S89" s="109">
        <f t="shared" ref="S89" si="26">$B91+S87+$A89</f>
        <v>75.099999999999994</v>
      </c>
      <c r="T89" s="110"/>
      <c r="U89" s="117" t="str">
        <f>layout&amp;"."&amp;$B89+U87+U86</f>
        <v>C47.75,4</v>
      </c>
      <c r="X89" s="103" t="s">
        <v>428</v>
      </c>
      <c r="Y89" s="11">
        <v>8</v>
      </c>
      <c r="Z89" s="11">
        <v>4</v>
      </c>
      <c r="AA89" s="6" t="str">
        <f t="shared" si="9"/>
        <v>C47.84</v>
      </c>
      <c r="AB89" s="5" t="s">
        <v>23</v>
      </c>
      <c r="AC89" s="30" t="s">
        <v>89</v>
      </c>
      <c r="AD89" s="31" t="s">
        <v>127</v>
      </c>
      <c r="AE89" s="36"/>
      <c r="AF89" s="46" t="s">
        <v>395</v>
      </c>
      <c r="AG89" s="21"/>
      <c r="AH89" t="str">
        <f t="shared" si="8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-MNU_TEST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IF(OR(AM89="ITM_NULL",AM89="KEY_fg",AM89="SHIFT_f",AM89="SHIFT_g"),"ITM_NULL",VLOOKUP(AM89,'C43 Code'!$G:$J,3,0))</f>
        <v>ITM_SLASH</v>
      </c>
      <c r="AP89" t="str">
        <f>IF(AM89="ITM_NULL","ITM_NULL",VLOOKUP(AM89,'C43 Code'!$G:$J,4,0))</f>
        <v>ITM_NULL</v>
      </c>
      <c r="AR89" s="41" t="str">
        <f t="shared" si="7"/>
        <v>{84,                  ITM_RS,               ITM_PR,               -MNU_TEST,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111"/>
      <c r="D90" s="113"/>
      <c r="E90" s="107" t="e">
        <f>layout&amp;"."&amp;$B90+E89+E88</f>
        <v>#VALUE!</v>
      </c>
      <c r="F90" s="111"/>
      <c r="G90" s="112"/>
      <c r="H90" s="113"/>
      <c r="I90" s="107" t="e">
        <f>layout&amp;"."&amp;$B90+I89+I88</f>
        <v>#VALUE!</v>
      </c>
      <c r="J90" s="111"/>
      <c r="K90" s="112"/>
      <c r="L90" s="113"/>
      <c r="M90" s="107" t="e">
        <f>layout&amp;"."&amp;$B90+M89+M88</f>
        <v>#VALUE!</v>
      </c>
      <c r="N90" s="111"/>
      <c r="O90" s="112"/>
      <c r="P90" s="113"/>
      <c r="Q90" s="107" t="e">
        <f>layout&amp;"."&amp;$B90+Q89+Q88</f>
        <v>#VALUE!</v>
      </c>
      <c r="R90" s="111"/>
      <c r="S90" s="112"/>
      <c r="T90" s="113"/>
      <c r="U90" s="117" t="e">
        <f>layout&amp;"."&amp;$B90+U89+U88</f>
        <v>#VALUE!</v>
      </c>
      <c r="X90" s="103" t="s">
        <v>428</v>
      </c>
      <c r="Y90" s="11">
        <v>8</v>
      </c>
      <c r="Z90" s="11">
        <v>5</v>
      </c>
      <c r="AA90" s="6" t="str">
        <f t="shared" si="9"/>
        <v>C47.85</v>
      </c>
      <c r="AB90" s="5" t="s">
        <v>1</v>
      </c>
      <c r="AC90" s="30" t="s">
        <v>116</v>
      </c>
      <c r="AD90" s="31" t="s">
        <v>118</v>
      </c>
      <c r="AE90" s="36"/>
      <c r="AF90" s="45" t="s">
        <v>60</v>
      </c>
      <c r="AG90" s="21"/>
      <c r="AH90" t="str">
        <f t="shared" si="8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-MNU_CONST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IF(OR(AM90="ITM_NULL",AM90="KEY_fg",AM90="SHIFT_f",AM90="SHIFT_g"),"ITM_NULL",VLOOKUP(AM90,'C43 Code'!$G:$J,3,0))</f>
        <v>ITM_PLUS</v>
      </c>
      <c r="AP90" t="str">
        <f>IF(AM90="ITM_NULL","ITM_NULL",VLOOKUP(AM90,'C43 Code'!$G:$J,4,0))</f>
        <v>ITM_ADD</v>
      </c>
      <c r="AR90" s="56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-MNU_CONST,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114"/>
      <c r="D91" s="116"/>
      <c r="E91" s="107" t="e">
        <f>layout&amp;"."&amp;$B91+E90+E89</f>
        <v>#VALUE!</v>
      </c>
      <c r="F91" s="114"/>
      <c r="G91" s="115"/>
      <c r="H91" s="116"/>
      <c r="I91" s="107" t="e">
        <f>layout&amp;"."&amp;$B91+I90+I89</f>
        <v>#VALUE!</v>
      </c>
      <c r="J91" s="114"/>
      <c r="K91" s="115"/>
      <c r="L91" s="116"/>
      <c r="M91" s="107" t="e">
        <f>layout&amp;"."&amp;$B91+M90+M89</f>
        <v>#VALUE!</v>
      </c>
      <c r="N91" s="114"/>
      <c r="O91" s="115"/>
      <c r="P91" s="116"/>
      <c r="Q91" s="107" t="e">
        <f>layout&amp;"."&amp;$B91+Q90+Q89</f>
        <v>#VALUE!</v>
      </c>
      <c r="R91" s="114"/>
      <c r="S91" s="115"/>
      <c r="T91" s="116"/>
      <c r="U91" s="117" t="e">
        <f>layout&amp;"."&amp;$B91+U90+U89</f>
        <v>#VALUE!</v>
      </c>
      <c r="X91" s="4">
        <v>0</v>
      </c>
      <c r="Y91" s="12">
        <v>0</v>
      </c>
      <c r="Z91" s="12">
        <v>0</v>
      </c>
      <c r="AA91" s="4" t="str">
        <f t="shared" si="9"/>
        <v>0.00</v>
      </c>
      <c r="AB91" s="4">
        <v>0</v>
      </c>
      <c r="AC91" s="4">
        <v>0</v>
      </c>
      <c r="AD91" s="4">
        <v>0</v>
      </c>
      <c r="AF91" s="4"/>
      <c r="AG91" s="21"/>
      <c r="AR91" s="54" t="s">
        <v>409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X92" s="4">
        <v>0</v>
      </c>
      <c r="Y92" s="12">
        <v>0</v>
      </c>
      <c r="Z92" s="12">
        <v>0</v>
      </c>
      <c r="AA92" s="4" t="str">
        <f t="shared" si="9"/>
        <v>0.00</v>
      </c>
      <c r="AB92" s="4">
        <v>0</v>
      </c>
      <c r="AC92" s="4">
        <v>0</v>
      </c>
      <c r="AD92" s="4">
        <v>0</v>
      </c>
      <c r="AF92" s="4"/>
      <c r="AG92" s="21"/>
      <c r="AR92" s="41" t="s">
        <v>411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421</v>
      </c>
      <c r="X93" s="79" t="s">
        <v>429</v>
      </c>
      <c r="Y93" s="10">
        <v>1</v>
      </c>
      <c r="Z93" s="10">
        <v>1</v>
      </c>
      <c r="AA93" s="6" t="str">
        <f t="shared" si="9"/>
        <v>WP43.11</v>
      </c>
      <c r="AB93" s="5" t="s">
        <v>439</v>
      </c>
      <c r="AC93" s="29">
        <v>0</v>
      </c>
      <c r="AD93" s="29">
        <v>0</v>
      </c>
      <c r="AE93" s="36"/>
      <c r="AF93" s="32"/>
      <c r="AG93" s="21"/>
    </row>
    <row r="94" spans="1:44" ht="18" customHeight="1" thickBot="1">
      <c r="A94" s="7"/>
      <c r="B94" s="7">
        <v>80</v>
      </c>
      <c r="C94" s="8" t="str">
        <f>layout&amp;"."&amp;$B94+C93+C92</f>
        <v>C47.81,2</v>
      </c>
      <c r="D94" s="8" t="str">
        <f>layout&amp;"."&amp;$B94+D93+D92</f>
        <v>C47.81,3</v>
      </c>
      <c r="F94" s="8" t="str">
        <f>layout&amp;"."&amp;$B94+F93+F92</f>
        <v>C47.82,2</v>
      </c>
      <c r="H94" s="8" t="str">
        <f>layout&amp;"."&amp;$B94+H93+H92</f>
        <v>C47.82,3</v>
      </c>
      <c r="J94" s="8" t="str">
        <f>layout&amp;"."&amp;$B94+J93+J92</f>
        <v>C47.83,2</v>
      </c>
      <c r="L94" s="8" t="str">
        <f>layout&amp;"."&amp;$B94+L93+L92</f>
        <v>C47.83,3</v>
      </c>
      <c r="N94" s="8" t="str">
        <f>layout&amp;"."&amp;$B94+N93+N92</f>
        <v>C47.84,2</v>
      </c>
      <c r="P94" s="8" t="str">
        <f>layout&amp;"."&amp;$B94+P93+P92</f>
        <v>C47.84,3</v>
      </c>
      <c r="R94" s="8" t="str">
        <f>layout&amp;"."&amp;$B94+R93+R92</f>
        <v>C47.85,2</v>
      </c>
      <c r="T94" s="8" t="str">
        <f>layout&amp;"."&amp;$B94+T93+T92</f>
        <v>C47.85,3</v>
      </c>
      <c r="X94" s="80" t="s">
        <v>429</v>
      </c>
      <c r="Y94" s="11">
        <v>1</v>
      </c>
      <c r="Z94" s="11">
        <v>2</v>
      </c>
      <c r="AA94" s="6" t="str">
        <f t="shared" si="9"/>
        <v>WP43.12</v>
      </c>
      <c r="AB94" s="5" t="s">
        <v>440</v>
      </c>
      <c r="AC94" s="29">
        <v>0</v>
      </c>
      <c r="AD94" s="29">
        <v>0</v>
      </c>
      <c r="AE94" s="36"/>
      <c r="AF94" s="47"/>
      <c r="AG94" s="21"/>
    </row>
    <row r="95" spans="1:44" ht="18" customHeight="1">
      <c r="A95" s="7">
        <v>0.1</v>
      </c>
      <c r="B95" s="7">
        <v>80</v>
      </c>
      <c r="C95" s="108" t="str">
        <f>layout&amp;"."&amp;$B97+C93+$A95</f>
        <v>C47.81,1</v>
      </c>
      <c r="D95" s="110"/>
      <c r="E95" s="107" t="str">
        <f>layout&amp;"."&amp;$B95+E93+E92</f>
        <v>C47.81,4</v>
      </c>
      <c r="F95" s="108" t="str">
        <f>layout&amp;"."&amp;$B95+F93+$A95</f>
        <v>C47.82,1</v>
      </c>
      <c r="G95" s="109">
        <f t="shared" ref="G95" si="27">$B97+G93+$A95</f>
        <v>82.1</v>
      </c>
      <c r="H95" s="110"/>
      <c r="I95" s="107" t="str">
        <f>layout&amp;"."&amp;$B95+I93+I92</f>
        <v>C47.82,4</v>
      </c>
      <c r="J95" s="108" t="str">
        <f>layout&amp;"."&amp;$B95+J93+$A95</f>
        <v>C47.83,1</v>
      </c>
      <c r="K95" s="109">
        <f t="shared" ref="K95" si="28">$B97+K93+$A95</f>
        <v>83.1</v>
      </c>
      <c r="L95" s="110"/>
      <c r="M95" s="107" t="str">
        <f>layout&amp;"."&amp;$B95+M93+M92</f>
        <v>C47.83,4</v>
      </c>
      <c r="N95" s="108" t="str">
        <f>layout&amp;"."&amp;$B95+N93+$A95</f>
        <v>C47.84,1</v>
      </c>
      <c r="O95" s="109">
        <f t="shared" ref="O95" si="29">$B97+O93+$A95</f>
        <v>84.1</v>
      </c>
      <c r="P95" s="110"/>
      <c r="Q95" s="107" t="str">
        <f>layout&amp;"."&amp;$B95+Q93+Q92</f>
        <v>C47.84,4</v>
      </c>
      <c r="R95" s="108" t="str">
        <f>layout&amp;"."&amp;$B95+R93+$A95</f>
        <v>C47.85,1</v>
      </c>
      <c r="S95" s="109">
        <f t="shared" ref="S95" si="30">$B97+S93+$A95</f>
        <v>85.1</v>
      </c>
      <c r="T95" s="110"/>
      <c r="U95" s="117" t="str">
        <f>layout&amp;"."&amp;$B95+U93+U92</f>
        <v>C47.85,4</v>
      </c>
      <c r="X95" s="80" t="s">
        <v>429</v>
      </c>
      <c r="Y95" s="11">
        <v>1</v>
      </c>
      <c r="Z95" s="11">
        <v>3</v>
      </c>
      <c r="AA95" s="6" t="str">
        <f t="shared" si="9"/>
        <v>WP43.13</v>
      </c>
      <c r="AB95" s="5" t="s">
        <v>441</v>
      </c>
      <c r="AC95" s="29">
        <v>0</v>
      </c>
      <c r="AD95" s="29">
        <v>0</v>
      </c>
      <c r="AE95" s="36"/>
      <c r="AF95" s="47"/>
      <c r="AG95" s="21"/>
    </row>
    <row r="96" spans="1:44" ht="18" customHeight="1">
      <c r="A96" s="7">
        <v>0.1</v>
      </c>
      <c r="B96" s="7">
        <v>80</v>
      </c>
      <c r="C96" s="111"/>
      <c r="D96" s="113"/>
      <c r="E96" s="107" t="e">
        <f>layout&amp;"."&amp;$B96+E95+E94</f>
        <v>#VALUE!</v>
      </c>
      <c r="F96" s="111"/>
      <c r="G96" s="112"/>
      <c r="H96" s="113"/>
      <c r="I96" s="107" t="e">
        <f>layout&amp;"."&amp;$B96+I95+I94</f>
        <v>#VALUE!</v>
      </c>
      <c r="J96" s="111"/>
      <c r="K96" s="112"/>
      <c r="L96" s="113"/>
      <c r="M96" s="107" t="e">
        <f>layout&amp;"."&amp;$B96+M95+M94</f>
        <v>#VALUE!</v>
      </c>
      <c r="N96" s="111"/>
      <c r="O96" s="112"/>
      <c r="P96" s="113"/>
      <c r="Q96" s="107" t="e">
        <f>layout&amp;"."&amp;$B96+Q95+Q94</f>
        <v>#VALUE!</v>
      </c>
      <c r="R96" s="111"/>
      <c r="S96" s="112"/>
      <c r="T96" s="113"/>
      <c r="U96" s="117" t="e">
        <f>layout&amp;"."&amp;$B96+U95+U94</f>
        <v>#VALUE!</v>
      </c>
      <c r="X96" s="80" t="s">
        <v>429</v>
      </c>
      <c r="Y96" s="11">
        <v>1</v>
      </c>
      <c r="Z96" s="11">
        <v>4</v>
      </c>
      <c r="AA96" s="6" t="str">
        <f t="shared" si="9"/>
        <v>WP43.14</v>
      </c>
      <c r="AB96" s="5" t="s">
        <v>442</v>
      </c>
      <c r="AC96" s="29">
        <v>0</v>
      </c>
      <c r="AD96" s="29">
        <v>0</v>
      </c>
      <c r="AE96" s="36"/>
      <c r="AF96" s="47"/>
      <c r="AG96" s="21"/>
    </row>
    <row r="97" spans="1:44" ht="18" customHeight="1" thickBot="1">
      <c r="A97" s="7">
        <v>0.1</v>
      </c>
      <c r="B97" s="7">
        <v>80</v>
      </c>
      <c r="C97" s="114"/>
      <c r="D97" s="116"/>
      <c r="E97" s="107" t="e">
        <f>layout&amp;"."&amp;$B97+E96+E95</f>
        <v>#VALUE!</v>
      </c>
      <c r="F97" s="114"/>
      <c r="G97" s="115"/>
      <c r="H97" s="116"/>
      <c r="I97" s="107" t="e">
        <f>layout&amp;"."&amp;$B97+I96+I95</f>
        <v>#VALUE!</v>
      </c>
      <c r="J97" s="114"/>
      <c r="K97" s="115"/>
      <c r="L97" s="116"/>
      <c r="M97" s="107" t="e">
        <f>layout&amp;"."&amp;$B97+M96+M95</f>
        <v>#VALUE!</v>
      </c>
      <c r="N97" s="114"/>
      <c r="O97" s="115"/>
      <c r="P97" s="116"/>
      <c r="Q97" s="107" t="e">
        <f>layout&amp;"."&amp;$B97+Q96+Q95</f>
        <v>#VALUE!</v>
      </c>
      <c r="R97" s="114"/>
      <c r="S97" s="115"/>
      <c r="T97" s="116"/>
      <c r="U97" s="117" t="e">
        <f>layout&amp;"."&amp;$B97+U96+U95</f>
        <v>#VALUE!</v>
      </c>
      <c r="X97" s="80" t="s">
        <v>429</v>
      </c>
      <c r="Y97" s="11">
        <v>1</v>
      </c>
      <c r="Z97" s="11">
        <v>5</v>
      </c>
      <c r="AA97" s="6" t="str">
        <f t="shared" si="9"/>
        <v>WP43.15</v>
      </c>
      <c r="AB97" s="5" t="s">
        <v>442</v>
      </c>
      <c r="AC97" s="29">
        <v>0</v>
      </c>
      <c r="AD97" s="29">
        <v>0</v>
      </c>
      <c r="AE97" s="36"/>
      <c r="AF97" s="47"/>
      <c r="AG97" s="21"/>
    </row>
    <row r="98" spans="1:44" ht="18" customHeight="1">
      <c r="X98" s="80" t="s">
        <v>429</v>
      </c>
      <c r="Y98" s="11">
        <v>1</v>
      </c>
      <c r="Z98" s="11">
        <v>6</v>
      </c>
      <c r="AA98" s="6" t="str">
        <f t="shared" si="9"/>
        <v>WP43.16</v>
      </c>
      <c r="AB98" s="5" t="s">
        <v>443</v>
      </c>
      <c r="AC98" s="29">
        <v>0</v>
      </c>
      <c r="AD98" s="29">
        <v>0</v>
      </c>
      <c r="AE98" s="36"/>
      <c r="AF98" s="47"/>
      <c r="AG98" s="21"/>
    </row>
    <row r="99" spans="1:44" ht="18" customHeight="1">
      <c r="X99" s="80" t="s">
        <v>429</v>
      </c>
      <c r="Y99" s="10">
        <v>2</v>
      </c>
      <c r="Z99" s="10">
        <v>1</v>
      </c>
      <c r="AA99" s="6" t="str">
        <f t="shared" si="9"/>
        <v>WP43.21</v>
      </c>
      <c r="AB99" s="5" t="s">
        <v>2</v>
      </c>
      <c r="AC99" s="30" t="s">
        <v>24</v>
      </c>
      <c r="AD99" s="31" t="s">
        <v>444</v>
      </c>
      <c r="AE99" s="36"/>
      <c r="AF99" s="45" t="s">
        <v>33</v>
      </c>
      <c r="AG99" s="21"/>
      <c r="AH99"/>
      <c r="AI99"/>
      <c r="AJ99"/>
      <c r="AK99"/>
      <c r="AL99" s="7"/>
      <c r="AM99"/>
      <c r="AN99"/>
      <c r="AP99"/>
      <c r="AR99" s="41"/>
    </row>
    <row r="100" spans="1:44" ht="18" customHeight="1">
      <c r="X100" s="80" t="s">
        <v>429</v>
      </c>
      <c r="Y100" s="11">
        <v>2</v>
      </c>
      <c r="Z100" s="11">
        <v>2</v>
      </c>
      <c r="AA100" s="6" t="str">
        <f t="shared" si="9"/>
        <v>WP43.22</v>
      </c>
      <c r="AB100" s="5" t="s">
        <v>103</v>
      </c>
      <c r="AC100" s="30" t="s">
        <v>26</v>
      </c>
      <c r="AD100" s="31" t="s">
        <v>445</v>
      </c>
      <c r="AE100" s="36"/>
      <c r="AF100" s="45" t="s">
        <v>34</v>
      </c>
      <c r="AG100" s="21"/>
      <c r="AH100"/>
      <c r="AI100"/>
      <c r="AJ100"/>
      <c r="AK100"/>
      <c r="AL100" s="7"/>
      <c r="AM100"/>
      <c r="AN100"/>
      <c r="AP100"/>
      <c r="AR100" s="41"/>
    </row>
    <row r="101" spans="1:44" ht="18" customHeight="1">
      <c r="X101" s="80" t="s">
        <v>429</v>
      </c>
      <c r="Y101" s="11">
        <v>2</v>
      </c>
      <c r="Z101" s="11">
        <v>3</v>
      </c>
      <c r="AA101" s="6" t="str">
        <f t="shared" si="9"/>
        <v>WP43.23</v>
      </c>
      <c r="AB101" s="5" t="s">
        <v>446</v>
      </c>
      <c r="AC101" s="30" t="s">
        <v>447</v>
      </c>
      <c r="AD101" s="31" t="s">
        <v>448</v>
      </c>
      <c r="AE101" s="36"/>
      <c r="AF101" s="45" t="s">
        <v>35</v>
      </c>
      <c r="AG101" s="21"/>
      <c r="AH101"/>
      <c r="AI101"/>
      <c r="AJ101"/>
      <c r="AK101"/>
      <c r="AL101" s="7"/>
      <c r="AM101"/>
      <c r="AN101"/>
      <c r="AP101"/>
      <c r="AR101" s="41"/>
    </row>
    <row r="102" spans="1:44" ht="18" customHeight="1">
      <c r="X102" s="80" t="s">
        <v>429</v>
      </c>
      <c r="Y102" s="11">
        <v>2</v>
      </c>
      <c r="Z102" s="11">
        <v>4</v>
      </c>
      <c r="AA102" s="6" t="str">
        <f t="shared" si="9"/>
        <v>WP43.24</v>
      </c>
      <c r="AB102" s="5" t="s">
        <v>449</v>
      </c>
      <c r="AC102" s="30" t="s">
        <v>30</v>
      </c>
      <c r="AD102" s="31" t="s">
        <v>450</v>
      </c>
      <c r="AE102" s="36"/>
      <c r="AF102" s="45" t="s">
        <v>36</v>
      </c>
      <c r="AG102" s="21"/>
      <c r="AH102"/>
      <c r="AI102"/>
      <c r="AJ102"/>
      <c r="AK102"/>
      <c r="AL102" s="7"/>
      <c r="AM102"/>
      <c r="AN102"/>
      <c r="AP102"/>
      <c r="AR102" s="41"/>
    </row>
    <row r="103" spans="1:44" ht="18" customHeight="1">
      <c r="X103" s="80" t="s">
        <v>429</v>
      </c>
      <c r="Y103" s="11">
        <v>2</v>
      </c>
      <c r="Z103" s="11">
        <v>5</v>
      </c>
      <c r="AA103" s="6" t="str">
        <f t="shared" si="9"/>
        <v>WP43.25</v>
      </c>
      <c r="AB103" s="5" t="s">
        <v>31</v>
      </c>
      <c r="AC103" s="30" t="s">
        <v>451</v>
      </c>
      <c r="AD103" s="31" t="s">
        <v>29</v>
      </c>
      <c r="AE103" s="36"/>
      <c r="AF103" s="45" t="s">
        <v>37</v>
      </c>
      <c r="AG103" s="21"/>
      <c r="AH103"/>
      <c r="AI103"/>
      <c r="AJ103"/>
      <c r="AK103"/>
      <c r="AL103" s="7"/>
      <c r="AM103"/>
      <c r="AN103"/>
      <c r="AP103"/>
      <c r="AR103" s="41"/>
    </row>
    <row r="104" spans="1:44" ht="18" customHeight="1">
      <c r="X104" s="80" t="s">
        <v>429</v>
      </c>
      <c r="Y104" s="11">
        <v>2</v>
      </c>
      <c r="Z104" s="11">
        <v>6</v>
      </c>
      <c r="AA104" s="6" t="str">
        <f t="shared" si="9"/>
        <v>WP43.26</v>
      </c>
      <c r="AB104" s="5" t="s">
        <v>3</v>
      </c>
      <c r="AC104" s="30" t="s">
        <v>32</v>
      </c>
      <c r="AD104" s="31" t="s">
        <v>452</v>
      </c>
      <c r="AE104" s="36"/>
      <c r="AF104" s="45" t="s">
        <v>38</v>
      </c>
      <c r="AG104" s="21"/>
      <c r="AH104"/>
      <c r="AI104"/>
      <c r="AJ104"/>
      <c r="AK104"/>
      <c r="AL104" s="7"/>
      <c r="AM104"/>
      <c r="AN104"/>
      <c r="AP104"/>
      <c r="AR104" s="41"/>
    </row>
    <row r="105" spans="1:44" ht="18" customHeight="1">
      <c r="X105" s="80" t="s">
        <v>429</v>
      </c>
      <c r="Y105" s="10">
        <v>3</v>
      </c>
      <c r="Z105" s="10">
        <v>1</v>
      </c>
      <c r="AA105" s="6" t="str">
        <f t="shared" si="9"/>
        <v>WP43.31</v>
      </c>
      <c r="AB105" s="5" t="s">
        <v>7</v>
      </c>
      <c r="AC105" s="30" t="s">
        <v>82</v>
      </c>
      <c r="AD105" s="31" t="s">
        <v>453</v>
      </c>
      <c r="AE105" s="36"/>
      <c r="AF105" s="45" t="s">
        <v>39</v>
      </c>
      <c r="AG105" s="21"/>
      <c r="AH105"/>
      <c r="AI105"/>
      <c r="AJ105"/>
      <c r="AK105"/>
      <c r="AL105" s="7"/>
      <c r="AM105"/>
      <c r="AN105"/>
      <c r="AP105"/>
      <c r="AR105" s="41"/>
    </row>
    <row r="106" spans="1:44" ht="18" customHeight="1">
      <c r="X106" s="80" t="s">
        <v>429</v>
      </c>
      <c r="Y106" s="11">
        <v>3</v>
      </c>
      <c r="Z106" s="11">
        <v>2</v>
      </c>
      <c r="AA106" s="6" t="str">
        <f t="shared" si="9"/>
        <v>WP43.32</v>
      </c>
      <c r="AB106" s="5" t="s">
        <v>8</v>
      </c>
      <c r="AC106" s="30" t="s">
        <v>454</v>
      </c>
      <c r="AD106" s="31" t="s">
        <v>86</v>
      </c>
      <c r="AE106" s="36"/>
      <c r="AF106" s="45" t="s">
        <v>40</v>
      </c>
      <c r="AG106" s="21"/>
      <c r="AH106"/>
      <c r="AI106"/>
      <c r="AJ106"/>
      <c r="AK106"/>
      <c r="AL106" s="7"/>
      <c r="AM106"/>
      <c r="AN106"/>
      <c r="AP106"/>
      <c r="AR106" s="41"/>
    </row>
    <row r="107" spans="1:44" ht="18" customHeight="1">
      <c r="X107" s="80" t="s">
        <v>429</v>
      </c>
      <c r="Y107" s="11">
        <v>3</v>
      </c>
      <c r="Z107" s="11">
        <v>3</v>
      </c>
      <c r="AA107" s="6" t="str">
        <f t="shared" si="9"/>
        <v>WP43.33</v>
      </c>
      <c r="AB107" s="5" t="s">
        <v>9</v>
      </c>
      <c r="AC107" s="30" t="s">
        <v>104</v>
      </c>
      <c r="AD107" s="31" t="s">
        <v>99</v>
      </c>
      <c r="AE107" s="36"/>
      <c r="AF107" s="45" t="s">
        <v>41</v>
      </c>
      <c r="AG107" s="21"/>
      <c r="AH107"/>
      <c r="AI107"/>
      <c r="AJ107"/>
      <c r="AK107"/>
      <c r="AL107" s="7"/>
      <c r="AM107"/>
      <c r="AN107"/>
      <c r="AP107"/>
      <c r="AR107" s="41"/>
    </row>
    <row r="108" spans="1:44" ht="18" customHeight="1">
      <c r="X108" s="80" t="s">
        <v>429</v>
      </c>
      <c r="Y108" s="11">
        <v>3</v>
      </c>
      <c r="Z108" s="11">
        <v>4</v>
      </c>
      <c r="AA108" s="6" t="str">
        <f t="shared" si="9"/>
        <v>WP43.34</v>
      </c>
      <c r="AB108" s="5" t="s">
        <v>455</v>
      </c>
      <c r="AC108" s="30" t="s">
        <v>61</v>
      </c>
      <c r="AD108" s="31" t="s">
        <v>62</v>
      </c>
      <c r="AE108" s="36"/>
      <c r="AF108" s="45" t="s">
        <v>42</v>
      </c>
      <c r="AG108" s="21"/>
      <c r="AH108"/>
      <c r="AI108"/>
      <c r="AJ108"/>
      <c r="AK108"/>
      <c r="AL108" s="7"/>
      <c r="AM108"/>
      <c r="AN108"/>
      <c r="AP108"/>
      <c r="AR108" s="41"/>
    </row>
    <row r="109" spans="1:44" ht="18" customHeight="1">
      <c r="X109" s="80" t="s">
        <v>429</v>
      </c>
      <c r="Y109" s="11">
        <v>3</v>
      </c>
      <c r="Z109" s="11">
        <v>5</v>
      </c>
      <c r="AA109" s="6" t="str">
        <f t="shared" si="9"/>
        <v>WP43.35</v>
      </c>
      <c r="AB109" s="27" t="s">
        <v>396</v>
      </c>
      <c r="AC109" s="30" t="s">
        <v>133</v>
      </c>
      <c r="AD109" s="31" t="s">
        <v>456</v>
      </c>
      <c r="AE109" s="36"/>
      <c r="AF109" s="48"/>
      <c r="AG109" s="21"/>
      <c r="AH109"/>
      <c r="AI109"/>
      <c r="AJ109"/>
      <c r="AK109"/>
      <c r="AL109" s="7"/>
      <c r="AM109"/>
      <c r="AN109"/>
      <c r="AP109"/>
      <c r="AR109" s="41"/>
    </row>
    <row r="110" spans="1:44" ht="18" customHeight="1">
      <c r="X110" s="80" t="s">
        <v>429</v>
      </c>
      <c r="Y110" s="11">
        <v>3</v>
      </c>
      <c r="Z110" s="11">
        <v>6</v>
      </c>
      <c r="AA110" s="6" t="str">
        <f t="shared" si="9"/>
        <v>WP43.36</v>
      </c>
      <c r="AB110" s="27" t="s">
        <v>397</v>
      </c>
      <c r="AC110" s="30" t="s">
        <v>83</v>
      </c>
      <c r="AD110" s="31" t="s">
        <v>133</v>
      </c>
      <c r="AE110" s="36"/>
      <c r="AF110" s="48"/>
      <c r="AG110" s="21"/>
      <c r="AH110"/>
      <c r="AI110"/>
      <c r="AJ110"/>
      <c r="AK110"/>
      <c r="AL110" s="7"/>
      <c r="AM110"/>
      <c r="AN110"/>
      <c r="AP110"/>
      <c r="AR110" s="41"/>
    </row>
    <row r="111" spans="1:44" ht="18" customHeight="1">
      <c r="X111" s="80" t="s">
        <v>429</v>
      </c>
      <c r="Y111" s="10">
        <v>4</v>
      </c>
      <c r="Z111" s="10">
        <v>1</v>
      </c>
      <c r="AA111" s="6" t="str">
        <f t="shared" si="9"/>
        <v>WP43.41</v>
      </c>
      <c r="AB111" s="5" t="s">
        <v>13</v>
      </c>
      <c r="AC111" s="30" t="s">
        <v>457</v>
      </c>
      <c r="AD111" s="31" t="s">
        <v>458</v>
      </c>
      <c r="AE111" s="36"/>
      <c r="AF111" s="48"/>
      <c r="AG111" s="21"/>
      <c r="AH111"/>
      <c r="AI111"/>
      <c r="AJ111"/>
      <c r="AK111"/>
      <c r="AL111" s="7"/>
      <c r="AM111"/>
      <c r="AN111"/>
      <c r="AP111"/>
      <c r="AR111" s="41"/>
    </row>
    <row r="112" spans="1:44" ht="18" customHeight="1">
      <c r="X112" s="80" t="s">
        <v>429</v>
      </c>
      <c r="Y112" s="11">
        <v>4</v>
      </c>
      <c r="Z112" s="11">
        <v>2</v>
      </c>
      <c r="AA112" s="6" t="str">
        <f t="shared" si="9"/>
        <v>WP43.42</v>
      </c>
      <c r="AB112" s="5" t="s">
        <v>135</v>
      </c>
      <c r="AC112" s="30" t="s">
        <v>459</v>
      </c>
      <c r="AD112" s="31" t="s">
        <v>101</v>
      </c>
      <c r="AE112" s="36"/>
      <c r="AF112" s="45" t="s">
        <v>43</v>
      </c>
      <c r="AG112" s="21"/>
      <c r="AH112"/>
      <c r="AI112"/>
      <c r="AJ112"/>
      <c r="AK112"/>
      <c r="AL112" s="7"/>
      <c r="AM112"/>
      <c r="AN112"/>
      <c r="AP112"/>
      <c r="AR112" s="41"/>
    </row>
    <row r="113" spans="24:44" ht="18" customHeight="1">
      <c r="X113" s="80" t="s">
        <v>429</v>
      </c>
      <c r="Y113" s="11">
        <v>4</v>
      </c>
      <c r="Z113" s="11">
        <v>3</v>
      </c>
      <c r="AA113" s="6" t="str">
        <f t="shared" si="9"/>
        <v>WP43.43</v>
      </c>
      <c r="AB113" s="5" t="s">
        <v>460</v>
      </c>
      <c r="AC113" s="30" t="s">
        <v>64</v>
      </c>
      <c r="AD113" s="31" t="s">
        <v>115</v>
      </c>
      <c r="AE113" s="36"/>
      <c r="AF113" s="45" t="s">
        <v>44</v>
      </c>
      <c r="AG113" s="21"/>
      <c r="AH113"/>
      <c r="AI113"/>
      <c r="AJ113"/>
      <c r="AK113"/>
      <c r="AL113" s="7"/>
      <c r="AM113"/>
      <c r="AN113"/>
      <c r="AP113"/>
      <c r="AR113" s="41"/>
    </row>
    <row r="114" spans="24:44" ht="18" customHeight="1">
      <c r="X114" s="80" t="s">
        <v>429</v>
      </c>
      <c r="Y114" s="11">
        <v>4</v>
      </c>
      <c r="Z114" s="11">
        <v>4</v>
      </c>
      <c r="AA114" s="6" t="str">
        <f t="shared" si="9"/>
        <v>WP43.44</v>
      </c>
      <c r="AB114" s="5" t="s">
        <v>37</v>
      </c>
      <c r="AC114" s="30" t="s">
        <v>461</v>
      </c>
      <c r="AD114" s="31" t="s">
        <v>102</v>
      </c>
      <c r="AE114" s="36"/>
      <c r="AF114" s="45" t="s">
        <v>45</v>
      </c>
      <c r="AG114" s="21"/>
      <c r="AH114"/>
      <c r="AI114"/>
      <c r="AJ114"/>
      <c r="AK114"/>
      <c r="AL114" s="7"/>
      <c r="AM114"/>
      <c r="AN114"/>
      <c r="AP114"/>
      <c r="AR114" s="41"/>
    </row>
    <row r="115" spans="24:44" ht="18" customHeight="1">
      <c r="X115" s="80" t="s">
        <v>429</v>
      </c>
      <c r="Y115" s="11">
        <v>4</v>
      </c>
      <c r="Z115" s="11">
        <v>5</v>
      </c>
      <c r="AA115" s="6" t="str">
        <f t="shared" si="9"/>
        <v>WP43.45</v>
      </c>
      <c r="AB115" s="5" t="s">
        <v>16</v>
      </c>
      <c r="AC115" s="30" t="s">
        <v>75</v>
      </c>
      <c r="AD115" s="31" t="s">
        <v>105</v>
      </c>
      <c r="AE115" s="36"/>
      <c r="AF115" s="48"/>
      <c r="AG115" s="21"/>
      <c r="AH115"/>
      <c r="AI115"/>
      <c r="AJ115"/>
      <c r="AK115"/>
      <c r="AL115" s="7"/>
      <c r="AM115"/>
      <c r="AN115"/>
      <c r="AP115"/>
      <c r="AR115" s="41"/>
    </row>
    <row r="116" spans="24:44" ht="18" customHeight="1">
      <c r="X116" s="80" t="s">
        <v>429</v>
      </c>
      <c r="Y116" s="10">
        <v>5</v>
      </c>
      <c r="Z116" s="10">
        <v>1</v>
      </c>
      <c r="AA116" s="6" t="str">
        <f t="shared" si="9"/>
        <v>WP43.51</v>
      </c>
      <c r="AB116" s="27" t="s">
        <v>394</v>
      </c>
      <c r="AC116" s="30" t="s">
        <v>462</v>
      </c>
      <c r="AD116" s="31" t="s">
        <v>463</v>
      </c>
      <c r="AE116" s="36"/>
      <c r="AF116" s="45" t="s">
        <v>46</v>
      </c>
      <c r="AG116" s="21"/>
      <c r="AH116"/>
      <c r="AI116"/>
      <c r="AJ116"/>
      <c r="AK116"/>
      <c r="AL116" s="7"/>
      <c r="AM116"/>
      <c r="AN116"/>
      <c r="AP116"/>
      <c r="AR116" s="41"/>
    </row>
    <row r="117" spans="24:44" ht="18" customHeight="1">
      <c r="X117" s="80" t="s">
        <v>429</v>
      </c>
      <c r="Y117" s="11">
        <v>5</v>
      </c>
      <c r="Z117" s="11">
        <v>2</v>
      </c>
      <c r="AA117" s="6" t="str">
        <f t="shared" si="9"/>
        <v>WP43.52</v>
      </c>
      <c r="AB117" s="5">
        <v>7</v>
      </c>
      <c r="AC117" s="30" t="s">
        <v>133</v>
      </c>
      <c r="AD117" s="31" t="s">
        <v>133</v>
      </c>
      <c r="AE117" s="36"/>
      <c r="AF117" s="45" t="s">
        <v>47</v>
      </c>
      <c r="AG117" s="21"/>
      <c r="AH117"/>
      <c r="AI117"/>
      <c r="AJ117"/>
      <c r="AK117"/>
      <c r="AL117" s="7"/>
      <c r="AM117"/>
      <c r="AN117"/>
      <c r="AP117"/>
      <c r="AR117" s="41"/>
    </row>
    <row r="118" spans="24:44" ht="18" customHeight="1">
      <c r="X118" s="80" t="s">
        <v>429</v>
      </c>
      <c r="Y118" s="11">
        <v>5</v>
      </c>
      <c r="Z118" s="11">
        <v>3</v>
      </c>
      <c r="AA118" s="6" t="str">
        <f t="shared" si="9"/>
        <v>WP43.53</v>
      </c>
      <c r="AB118" s="5">
        <v>8</v>
      </c>
      <c r="AC118" s="30" t="s">
        <v>133</v>
      </c>
      <c r="AD118" s="31" t="s">
        <v>464</v>
      </c>
      <c r="AE118" s="36"/>
      <c r="AF118" s="45" t="s">
        <v>48</v>
      </c>
      <c r="AG118" s="21"/>
      <c r="AH118"/>
      <c r="AI118"/>
      <c r="AJ118"/>
      <c r="AK118"/>
      <c r="AL118" s="7"/>
      <c r="AM118"/>
      <c r="AN118"/>
      <c r="AP118"/>
      <c r="AR118" s="41"/>
    </row>
    <row r="119" spans="24:44" ht="18" customHeight="1">
      <c r="X119" s="80" t="s">
        <v>429</v>
      </c>
      <c r="Y119" s="11">
        <v>5</v>
      </c>
      <c r="Z119" s="11">
        <v>4</v>
      </c>
      <c r="AA119" s="6" t="str">
        <f t="shared" si="9"/>
        <v>WP43.54</v>
      </c>
      <c r="AB119" s="5">
        <v>9</v>
      </c>
      <c r="AC119" s="30" t="s">
        <v>70</v>
      </c>
      <c r="AD119" s="31" t="s">
        <v>72</v>
      </c>
      <c r="AE119" s="36"/>
      <c r="AF119" s="45" t="s">
        <v>49</v>
      </c>
      <c r="AG119" s="21"/>
      <c r="AH119"/>
      <c r="AI119"/>
      <c r="AJ119"/>
      <c r="AK119"/>
      <c r="AL119" s="7"/>
      <c r="AM119"/>
      <c r="AN119"/>
      <c r="AP119"/>
      <c r="AR119" s="41"/>
    </row>
    <row r="120" spans="24:44" ht="18" customHeight="1">
      <c r="X120" s="80" t="s">
        <v>429</v>
      </c>
      <c r="Y120" s="11">
        <v>5</v>
      </c>
      <c r="Z120" s="11">
        <v>5</v>
      </c>
      <c r="AA120" s="6" t="str">
        <f t="shared" si="9"/>
        <v>WP43.55</v>
      </c>
      <c r="AB120" s="5" t="s">
        <v>6</v>
      </c>
      <c r="AC120" s="30" t="s">
        <v>68</v>
      </c>
      <c r="AD120" s="31" t="s">
        <v>112</v>
      </c>
      <c r="AE120" s="36"/>
      <c r="AF120" s="45" t="s">
        <v>133</v>
      </c>
      <c r="AG120" s="21"/>
      <c r="AH120"/>
      <c r="AI120"/>
      <c r="AJ120"/>
      <c r="AK120"/>
      <c r="AL120" s="7"/>
      <c r="AM120"/>
      <c r="AN120"/>
      <c r="AP120"/>
      <c r="AR120" s="41"/>
    </row>
    <row r="121" spans="24:44" ht="18" customHeight="1">
      <c r="X121" s="80" t="s">
        <v>429</v>
      </c>
      <c r="Y121" s="10">
        <v>6</v>
      </c>
      <c r="Z121" s="10">
        <v>1</v>
      </c>
      <c r="AA121" s="6" t="str">
        <f t="shared" si="9"/>
        <v>WP43.61</v>
      </c>
      <c r="AB121" s="27" t="s">
        <v>393</v>
      </c>
      <c r="AC121" s="30" t="s">
        <v>465</v>
      </c>
      <c r="AD121" s="31" t="s">
        <v>113</v>
      </c>
      <c r="AE121" s="36"/>
      <c r="AF121" s="45" t="s">
        <v>50</v>
      </c>
      <c r="AG121" s="21"/>
      <c r="AH121"/>
      <c r="AI121"/>
      <c r="AJ121"/>
      <c r="AK121"/>
      <c r="AL121" s="7"/>
      <c r="AM121"/>
      <c r="AN121"/>
      <c r="AP121"/>
      <c r="AR121" s="41"/>
    </row>
    <row r="122" spans="24:44" ht="18" customHeight="1">
      <c r="X122" s="80" t="s">
        <v>429</v>
      </c>
      <c r="Y122" s="11">
        <v>6</v>
      </c>
      <c r="Z122" s="11">
        <v>2</v>
      </c>
      <c r="AA122" s="6" t="str">
        <f t="shared" si="9"/>
        <v>WP43.62</v>
      </c>
      <c r="AB122" s="5">
        <v>4</v>
      </c>
      <c r="AC122" s="30" t="s">
        <v>466</v>
      </c>
      <c r="AD122" s="31" t="s">
        <v>109</v>
      </c>
      <c r="AE122" s="36"/>
      <c r="AF122" s="45" t="s">
        <v>60</v>
      </c>
      <c r="AG122" s="21"/>
      <c r="AH122"/>
      <c r="AI122"/>
      <c r="AJ122"/>
      <c r="AK122"/>
      <c r="AL122" s="7"/>
      <c r="AM122"/>
      <c r="AN122"/>
      <c r="AP122"/>
      <c r="AR122" s="41"/>
    </row>
    <row r="123" spans="24:44" ht="18" customHeight="1">
      <c r="X123" s="80" t="s">
        <v>429</v>
      </c>
      <c r="Y123" s="11">
        <v>6</v>
      </c>
      <c r="Z123" s="11">
        <v>3</v>
      </c>
      <c r="AA123" s="6" t="str">
        <f t="shared" si="9"/>
        <v>WP43.63</v>
      </c>
      <c r="AB123" s="5">
        <v>5</v>
      </c>
      <c r="AC123" s="30" t="s">
        <v>467</v>
      </c>
      <c r="AD123" s="31" t="s">
        <v>138</v>
      </c>
      <c r="AE123" s="36"/>
      <c r="AF123" s="45" t="s">
        <v>52</v>
      </c>
      <c r="AG123" s="21"/>
      <c r="AH123"/>
      <c r="AI123"/>
      <c r="AJ123"/>
      <c r="AK123"/>
      <c r="AL123" s="7"/>
      <c r="AM123"/>
      <c r="AN123"/>
      <c r="AP123"/>
      <c r="AR123" s="41"/>
    </row>
    <row r="124" spans="24:44" ht="18" customHeight="1">
      <c r="X124" s="80" t="s">
        <v>429</v>
      </c>
      <c r="Y124" s="11">
        <v>6</v>
      </c>
      <c r="Z124" s="11">
        <v>4</v>
      </c>
      <c r="AA124" s="6" t="str">
        <f t="shared" si="9"/>
        <v>WP43.64</v>
      </c>
      <c r="AB124" s="5">
        <v>6</v>
      </c>
      <c r="AC124" s="30" t="s">
        <v>468</v>
      </c>
      <c r="AD124" s="31" t="s">
        <v>121</v>
      </c>
      <c r="AE124" s="36"/>
      <c r="AF124" s="45" t="s">
        <v>53</v>
      </c>
      <c r="AG124" s="21"/>
      <c r="AH124"/>
      <c r="AI124"/>
      <c r="AJ124"/>
      <c r="AK124"/>
      <c r="AL124" s="7"/>
      <c r="AM124"/>
      <c r="AN124"/>
      <c r="AP124"/>
      <c r="AR124" s="41"/>
    </row>
    <row r="125" spans="24:44" ht="18" customHeight="1">
      <c r="X125" s="80" t="s">
        <v>429</v>
      </c>
      <c r="Y125" s="11">
        <v>6</v>
      </c>
      <c r="Z125" s="11">
        <v>5</v>
      </c>
      <c r="AA125" s="6" t="str">
        <f t="shared" si="9"/>
        <v>WP43.65</v>
      </c>
      <c r="AB125" s="5" t="s">
        <v>18</v>
      </c>
      <c r="AC125" s="30" t="s">
        <v>76</v>
      </c>
      <c r="AD125" s="31" t="s">
        <v>469</v>
      </c>
      <c r="AE125" s="36"/>
      <c r="AF125" s="48"/>
      <c r="AG125" s="21"/>
      <c r="AH125"/>
      <c r="AI125"/>
      <c r="AJ125"/>
      <c r="AK125"/>
      <c r="AL125" s="7"/>
      <c r="AM125"/>
      <c r="AN125"/>
      <c r="AP125"/>
      <c r="AR125" s="41"/>
    </row>
    <row r="126" spans="24:44" ht="18" customHeight="1">
      <c r="X126" s="80" t="s">
        <v>429</v>
      </c>
      <c r="Y126" s="10">
        <v>7</v>
      </c>
      <c r="Z126" s="10">
        <v>1</v>
      </c>
      <c r="AA126" s="6" t="str">
        <f t="shared" si="9"/>
        <v>WP43.71</v>
      </c>
      <c r="AB126" s="5" t="s">
        <v>98</v>
      </c>
      <c r="AC126" s="30" t="s">
        <v>124</v>
      </c>
      <c r="AD126" s="31" t="s">
        <v>114</v>
      </c>
      <c r="AE126" s="36"/>
      <c r="AF126" s="45" t="s">
        <v>54</v>
      </c>
      <c r="AG126" s="21"/>
      <c r="AH126"/>
      <c r="AI126"/>
      <c r="AJ126"/>
      <c r="AK126"/>
      <c r="AL126" s="7"/>
      <c r="AM126"/>
      <c r="AN126"/>
      <c r="AP126"/>
      <c r="AR126" s="41"/>
    </row>
    <row r="127" spans="24:44" ht="18" customHeight="1">
      <c r="X127" s="80" t="s">
        <v>429</v>
      </c>
      <c r="Y127" s="11">
        <v>7</v>
      </c>
      <c r="Z127" s="11">
        <v>2</v>
      </c>
      <c r="AA127" s="6" t="str">
        <f t="shared" si="9"/>
        <v>WP43.72</v>
      </c>
      <c r="AB127" s="5">
        <v>1</v>
      </c>
      <c r="AC127" s="30" t="s">
        <v>107</v>
      </c>
      <c r="AD127" s="31" t="s">
        <v>106</v>
      </c>
      <c r="AE127" s="36"/>
      <c r="AF127" s="45" t="s">
        <v>132</v>
      </c>
      <c r="AG127" s="21"/>
      <c r="AH127"/>
      <c r="AI127"/>
      <c r="AJ127"/>
      <c r="AK127"/>
      <c r="AL127" s="7"/>
      <c r="AM127"/>
      <c r="AN127"/>
      <c r="AP127"/>
      <c r="AR127" s="41"/>
    </row>
    <row r="128" spans="24:44" ht="18" customHeight="1">
      <c r="X128" s="80" t="s">
        <v>429</v>
      </c>
      <c r="Y128" s="11">
        <v>7</v>
      </c>
      <c r="Z128" s="11">
        <v>3</v>
      </c>
      <c r="AA128" s="6" t="str">
        <f t="shared" si="9"/>
        <v>WP43.73</v>
      </c>
      <c r="AB128" s="5">
        <v>2</v>
      </c>
      <c r="AC128" s="30" t="s">
        <v>108</v>
      </c>
      <c r="AD128" s="31" t="s">
        <v>119</v>
      </c>
      <c r="AE128" s="36"/>
      <c r="AF128" s="45" t="s">
        <v>55</v>
      </c>
      <c r="AG128" s="21"/>
      <c r="AH128"/>
      <c r="AI128"/>
      <c r="AJ128"/>
      <c r="AK128"/>
      <c r="AL128" s="7"/>
      <c r="AM128"/>
      <c r="AN128"/>
      <c r="AP128"/>
      <c r="AR128" s="41"/>
    </row>
    <row r="129" spans="23:44" ht="18" customHeight="1">
      <c r="X129" s="80" t="s">
        <v>429</v>
      </c>
      <c r="Y129" s="11">
        <v>7</v>
      </c>
      <c r="Z129" s="11">
        <v>4</v>
      </c>
      <c r="AA129" s="6" t="str">
        <f t="shared" si="9"/>
        <v>WP43.74</v>
      </c>
      <c r="AB129" s="5">
        <v>3</v>
      </c>
      <c r="AC129" s="30" t="s">
        <v>65</v>
      </c>
      <c r="AD129" s="31" t="s">
        <v>470</v>
      </c>
      <c r="AE129" s="36"/>
      <c r="AF129" s="45" t="s">
        <v>56</v>
      </c>
      <c r="AG129" s="21"/>
      <c r="AH129"/>
      <c r="AI129"/>
      <c r="AJ129"/>
      <c r="AK129"/>
      <c r="AL129" s="7"/>
      <c r="AM129"/>
      <c r="AN129"/>
      <c r="AP129"/>
      <c r="AR129" s="41"/>
    </row>
    <row r="130" spans="23:44" ht="18" customHeight="1">
      <c r="X130" s="80" t="s">
        <v>429</v>
      </c>
      <c r="Y130" s="11">
        <v>7</v>
      </c>
      <c r="Z130" s="11">
        <v>5</v>
      </c>
      <c r="AA130" s="6" t="str">
        <f t="shared" si="9"/>
        <v>WP43.75</v>
      </c>
      <c r="AB130" s="5" t="s">
        <v>19</v>
      </c>
      <c r="AC130" s="30" t="s">
        <v>78</v>
      </c>
      <c r="AD130" s="31" t="s">
        <v>471</v>
      </c>
      <c r="AE130" s="36"/>
      <c r="AF130" s="48"/>
      <c r="AG130" s="21"/>
      <c r="AH130"/>
      <c r="AI130"/>
      <c r="AJ130"/>
      <c r="AK130"/>
      <c r="AL130" s="7"/>
      <c r="AM130"/>
      <c r="AN130"/>
      <c r="AP130"/>
      <c r="AR130" s="41"/>
    </row>
    <row r="131" spans="23:44" ht="18" customHeight="1">
      <c r="X131" s="80" t="s">
        <v>429</v>
      </c>
      <c r="Y131" s="10">
        <v>8</v>
      </c>
      <c r="Z131" s="10">
        <v>1</v>
      </c>
      <c r="AA131" s="6" t="str">
        <f t="shared" si="9"/>
        <v>WP43.81</v>
      </c>
      <c r="AB131" s="5" t="s">
        <v>1</v>
      </c>
      <c r="AC131" s="30" t="s">
        <v>126</v>
      </c>
      <c r="AD131" s="31" t="s">
        <v>127</v>
      </c>
      <c r="AE131" s="36"/>
      <c r="AF131" s="45" t="s">
        <v>57</v>
      </c>
      <c r="AG131" s="21"/>
      <c r="AH131"/>
      <c r="AI131"/>
      <c r="AJ131"/>
      <c r="AK131"/>
      <c r="AL131" s="7"/>
      <c r="AM131"/>
      <c r="AN131"/>
      <c r="AP131"/>
      <c r="AR131" s="41"/>
    </row>
    <row r="132" spans="23:44" ht="18" customHeight="1">
      <c r="X132" s="80" t="s">
        <v>429</v>
      </c>
      <c r="Y132" s="11">
        <v>8</v>
      </c>
      <c r="Z132" s="11">
        <v>2</v>
      </c>
      <c r="AA132" s="6" t="str">
        <f t="shared" ref="AA132:AA195" si="31">X132&amp;"."&amp;Y132&amp;Z132</f>
        <v>WP43.82</v>
      </c>
      <c r="AB132" s="5">
        <v>0</v>
      </c>
      <c r="AC132" s="30" t="s">
        <v>131</v>
      </c>
      <c r="AD132" s="31" t="s">
        <v>472</v>
      </c>
      <c r="AE132" s="36"/>
      <c r="AF132" s="46" t="s">
        <v>395</v>
      </c>
      <c r="AG132" s="21"/>
      <c r="AH132"/>
      <c r="AI132"/>
      <c r="AJ132"/>
      <c r="AK132"/>
      <c r="AL132" s="7"/>
      <c r="AM132"/>
      <c r="AN132"/>
      <c r="AP132"/>
      <c r="AR132" s="41"/>
    </row>
    <row r="133" spans="23:44" ht="18" customHeight="1">
      <c r="X133" s="80" t="s">
        <v>429</v>
      </c>
      <c r="Y133" s="11">
        <v>8</v>
      </c>
      <c r="Z133" s="11">
        <v>3</v>
      </c>
      <c r="AA133" s="6" t="str">
        <f t="shared" si="31"/>
        <v>WP43.83</v>
      </c>
      <c r="AB133" s="5" t="s">
        <v>22</v>
      </c>
      <c r="AC133" s="30" t="s">
        <v>88</v>
      </c>
      <c r="AD133" s="31" t="s">
        <v>129</v>
      </c>
      <c r="AE133" s="36"/>
      <c r="AF133" s="45" t="s">
        <v>59</v>
      </c>
      <c r="AG133" s="21"/>
      <c r="AH133"/>
      <c r="AI133"/>
      <c r="AJ133"/>
      <c r="AK133"/>
      <c r="AL133" s="7"/>
      <c r="AM133"/>
      <c r="AN133"/>
      <c r="AP133"/>
      <c r="AR133" s="41"/>
    </row>
    <row r="134" spans="23:44" ht="18" customHeight="1">
      <c r="X134" s="80" t="s">
        <v>429</v>
      </c>
      <c r="Y134" s="11">
        <v>8</v>
      </c>
      <c r="Z134" s="11">
        <v>4</v>
      </c>
      <c r="AA134" s="6" t="str">
        <f t="shared" si="31"/>
        <v>WP43.84</v>
      </c>
      <c r="AB134" s="5" t="s">
        <v>23</v>
      </c>
      <c r="AC134" s="30" t="s">
        <v>473</v>
      </c>
      <c r="AD134" s="31" t="s">
        <v>474</v>
      </c>
      <c r="AE134" s="36"/>
      <c r="AF134" s="45" t="s">
        <v>60</v>
      </c>
      <c r="AG134" s="21"/>
      <c r="AH134"/>
      <c r="AI134"/>
      <c r="AJ134"/>
      <c r="AK134"/>
      <c r="AL134" s="7"/>
      <c r="AM134"/>
      <c r="AN134"/>
      <c r="AP134"/>
      <c r="AR134" s="41"/>
    </row>
    <row r="135" spans="23:44" ht="18" customHeight="1">
      <c r="X135" s="80" t="s">
        <v>429</v>
      </c>
      <c r="Y135" s="11">
        <v>8</v>
      </c>
      <c r="Z135" s="11">
        <v>5</v>
      </c>
      <c r="AA135" s="6" t="str">
        <f t="shared" si="31"/>
        <v>WP43.85</v>
      </c>
      <c r="AB135" s="5" t="s">
        <v>21</v>
      </c>
      <c r="AC135" s="30" t="s">
        <v>475</v>
      </c>
      <c r="AD135" s="31" t="s">
        <v>84</v>
      </c>
      <c r="AE135" s="36"/>
      <c r="AF135" s="50" t="s">
        <v>133</v>
      </c>
      <c r="AG135" s="21"/>
      <c r="AH135"/>
      <c r="AI135"/>
      <c r="AJ135"/>
      <c r="AK135"/>
      <c r="AL135" s="7"/>
      <c r="AM135"/>
      <c r="AN135"/>
      <c r="AP135"/>
      <c r="AR135" s="41"/>
    </row>
    <row r="136" spans="23:44" ht="18" customHeight="1">
      <c r="X136" s="4">
        <v>0</v>
      </c>
      <c r="Y136" s="12">
        <v>0</v>
      </c>
      <c r="Z136" s="12">
        <v>0</v>
      </c>
      <c r="AA136" s="4" t="str">
        <f t="shared" si="31"/>
        <v>0.00</v>
      </c>
      <c r="AB136" s="4">
        <v>0</v>
      </c>
      <c r="AC136" s="4">
        <v>0</v>
      </c>
      <c r="AD136" s="4">
        <v>0</v>
      </c>
      <c r="AG136" s="21"/>
    </row>
    <row r="137" spans="23:44" ht="18" customHeight="1">
      <c r="X137" s="4">
        <v>0</v>
      </c>
      <c r="Y137" s="12">
        <v>0</v>
      </c>
      <c r="Z137" s="12">
        <v>0</v>
      </c>
      <c r="AA137" s="4" t="str">
        <f t="shared" si="31"/>
        <v>0.00</v>
      </c>
      <c r="AB137" s="4">
        <v>0</v>
      </c>
      <c r="AC137" s="4">
        <v>0</v>
      </c>
      <c r="AD137" s="4">
        <v>0</v>
      </c>
      <c r="AG137" s="21"/>
    </row>
    <row r="138" spans="23:44" ht="18" customHeight="1">
      <c r="W138" s="1" t="s">
        <v>418</v>
      </c>
      <c r="X138" s="74" t="s">
        <v>430</v>
      </c>
      <c r="Y138" s="10">
        <v>1</v>
      </c>
      <c r="Z138" s="10">
        <v>1</v>
      </c>
      <c r="AA138" s="6" t="str">
        <f t="shared" si="31"/>
        <v>V43 LT.11</v>
      </c>
      <c r="AB138" s="5" t="s">
        <v>439</v>
      </c>
      <c r="AC138" s="29">
        <v>0</v>
      </c>
      <c r="AD138" s="29">
        <v>0</v>
      </c>
      <c r="AE138" s="36"/>
      <c r="AF138" s="47"/>
      <c r="AG138" s="21"/>
    </row>
    <row r="139" spans="23:44" ht="18" customHeight="1">
      <c r="X139" s="75" t="s">
        <v>430</v>
      </c>
      <c r="Y139" s="11">
        <v>1</v>
      </c>
      <c r="Z139" s="11">
        <v>2</v>
      </c>
      <c r="AA139" s="6" t="str">
        <f t="shared" si="31"/>
        <v>V43 LT.12</v>
      </c>
      <c r="AB139" s="5" t="s">
        <v>440</v>
      </c>
      <c r="AC139" s="29">
        <v>0</v>
      </c>
      <c r="AD139" s="29">
        <v>0</v>
      </c>
      <c r="AE139" s="36"/>
      <c r="AF139" s="47"/>
      <c r="AG139" s="21"/>
    </row>
    <row r="140" spans="23:44" ht="18" customHeight="1">
      <c r="X140" s="75" t="s">
        <v>430</v>
      </c>
      <c r="Y140" s="11">
        <v>1</v>
      </c>
      <c r="Z140" s="11">
        <v>3</v>
      </c>
      <c r="AA140" s="6" t="str">
        <f t="shared" si="31"/>
        <v>V43 LT.13</v>
      </c>
      <c r="AB140" s="5" t="s">
        <v>441</v>
      </c>
      <c r="AC140" s="29">
        <v>0</v>
      </c>
      <c r="AD140" s="29">
        <v>0</v>
      </c>
      <c r="AE140" s="36"/>
      <c r="AF140" s="47"/>
      <c r="AG140" s="21"/>
      <c r="AR140" s="55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5" t="s">
        <v>430</v>
      </c>
      <c r="Y141" s="11">
        <v>1</v>
      </c>
      <c r="Z141" s="11">
        <v>4</v>
      </c>
      <c r="AA141" s="6" t="str">
        <f t="shared" si="31"/>
        <v>V43 LT.14</v>
      </c>
      <c r="AB141" s="5" t="s">
        <v>442</v>
      </c>
      <c r="AC141" s="29">
        <v>0</v>
      </c>
      <c r="AD141" s="29">
        <v>0</v>
      </c>
      <c r="AE141" s="36"/>
      <c r="AF141" s="47"/>
      <c r="AG141" s="21"/>
      <c r="AR141" s="54" t="s">
        <v>410</v>
      </c>
    </row>
    <row r="142" spans="23:44" ht="18" customHeight="1">
      <c r="X142" s="75" t="s">
        <v>430</v>
      </c>
      <c r="Y142" s="11">
        <v>1</v>
      </c>
      <c r="Z142" s="11">
        <v>5</v>
      </c>
      <c r="AA142" s="6" t="str">
        <f t="shared" si="31"/>
        <v>V43 LT.15</v>
      </c>
      <c r="AB142" s="5" t="s">
        <v>442</v>
      </c>
      <c r="AC142" s="29">
        <v>0</v>
      </c>
      <c r="AD142" s="29">
        <v>0</v>
      </c>
      <c r="AE142" s="36"/>
      <c r="AF142" s="47"/>
      <c r="AG142" s="21"/>
      <c r="AR142" s="54" t="str">
        <f>"TO_QSPI const calcKey_t kbd_std_"&amp;X143&amp;"[37] = {"</f>
        <v>TO_QSPI const calcKey_t kbd_std_V43 LT[37] = {</v>
      </c>
    </row>
    <row r="143" spans="23:44" ht="18" customHeight="1">
      <c r="X143" s="75" t="s">
        <v>430</v>
      </c>
      <c r="Y143" s="11">
        <v>1</v>
      </c>
      <c r="Z143" s="11">
        <v>6</v>
      </c>
      <c r="AA143" s="6" t="str">
        <f t="shared" si="31"/>
        <v>V43 LT.16</v>
      </c>
      <c r="AB143" s="5" t="s">
        <v>443</v>
      </c>
      <c r="AC143" s="29">
        <v>0</v>
      </c>
      <c r="AD143" s="29">
        <v>0</v>
      </c>
      <c r="AE143" s="36"/>
      <c r="AF143" s="47"/>
      <c r="AG143" s="21"/>
      <c r="AR143" s="54" t="s">
        <v>409</v>
      </c>
    </row>
    <row r="144" spans="23:44" ht="18" customHeight="1">
      <c r="X144" s="75" t="s">
        <v>430</v>
      </c>
      <c r="Y144" s="10">
        <v>2</v>
      </c>
      <c r="Z144" s="10">
        <v>1</v>
      </c>
      <c r="AA144" s="6" t="str">
        <f t="shared" si="31"/>
        <v>V43 LT.21</v>
      </c>
      <c r="AB144" s="5" t="s">
        <v>7</v>
      </c>
      <c r="AC144" s="30" t="s">
        <v>139</v>
      </c>
      <c r="AD144" s="31" t="s">
        <v>24</v>
      </c>
      <c r="AE144" s="36"/>
      <c r="AF144" s="45" t="s">
        <v>33</v>
      </c>
      <c r="AG144" s="21"/>
      <c r="AH144" t="str">
        <f t="shared" ref="AH144:AH207" si="32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IF(OR(AM144="ITM_NULL",AM144="KEY_fg",AM144="SHIFT_f",AM144="SHIFT_g"),"ITM_NULL",VLOOKUP(AM144,'C43 Code'!$G:$J,3,0))</f>
        <v>ITM_SIGMA</v>
      </c>
      <c r="AP144" t="str">
        <f>IF(AM144="ITM_NULL","ITM_NULL",VLOOKUP(AM144,'C43 Code'!$G:$J,4,0))</f>
        <v>ITM_REG_A</v>
      </c>
      <c r="AR144" s="41" t="str">
        <f t="shared" ref="AR144:AR179" si="33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5" t="s">
        <v>430</v>
      </c>
      <c r="Y145" s="11">
        <v>2</v>
      </c>
      <c r="Z145" s="11">
        <v>2</v>
      </c>
      <c r="AA145" s="6" t="str">
        <f t="shared" si="31"/>
        <v>V43 LT.22</v>
      </c>
      <c r="AB145" s="5" t="s">
        <v>8</v>
      </c>
      <c r="AC145" s="30" t="s">
        <v>25</v>
      </c>
      <c r="AD145" s="31" t="s">
        <v>26</v>
      </c>
      <c r="AE145" s="36"/>
      <c r="AF145" s="45" t="s">
        <v>34</v>
      </c>
      <c r="AG145" s="21"/>
      <c r="AH145" t="str">
        <f t="shared" si="32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IF(OR(AM145="ITM_NULL",AM145="KEY_fg",AM145="SHIFT_f",AM145="SHIFT_g"),"ITM_NULL",VLOOKUP(AM145,'C43 Code'!$G:$J,3,0))</f>
        <v>ITM_CIRCUMFLEX</v>
      </c>
      <c r="AP145" t="str">
        <f>IF(AM145="ITM_NULL","ITM_NULL",VLOOKUP(AM145,'C43 Code'!$G:$J,4,0))</f>
        <v>ITM_REG_B</v>
      </c>
      <c r="AR145" s="41" t="str">
        <f t="shared" si="33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5" t="s">
        <v>430</v>
      </c>
      <c r="Y146" s="11">
        <v>2</v>
      </c>
      <c r="Z146" s="11">
        <v>3</v>
      </c>
      <c r="AA146" s="6" t="str">
        <f t="shared" si="31"/>
        <v>V43 LT.23</v>
      </c>
      <c r="AB146" s="5" t="s">
        <v>2</v>
      </c>
      <c r="AC146" s="30" t="s">
        <v>66</v>
      </c>
      <c r="AD146" s="31" t="s">
        <v>28</v>
      </c>
      <c r="AE146" s="36"/>
      <c r="AF146" s="45" t="s">
        <v>35</v>
      </c>
      <c r="AG146" s="21"/>
      <c r="AH146" t="str">
        <f t="shared" si="32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IF(OR(AM146="ITM_NULL",AM146="KEY_fg",AM146="SHIFT_f",AM146="SHIFT_g"),"ITM_NULL",VLOOKUP(AM146,'C43 Code'!$G:$J,3,0))</f>
        <v>ITM_ROOT_SIGN</v>
      </c>
      <c r="AP146" t="str">
        <f>IF(AM146="ITM_NULL","ITM_NULL",VLOOKUP(AM146,'C43 Code'!$G:$J,4,0))</f>
        <v>ITM_REG_C</v>
      </c>
      <c r="AR146" s="41" t="str">
        <f t="shared" si="33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5" t="s">
        <v>430</v>
      </c>
      <c r="Y147" s="11">
        <v>2</v>
      </c>
      <c r="Z147" s="11">
        <v>4</v>
      </c>
      <c r="AA147" s="6" t="str">
        <f t="shared" si="31"/>
        <v>V43 LT.24</v>
      </c>
      <c r="AB147" s="5" t="s">
        <v>3</v>
      </c>
      <c r="AC147" s="30" t="s">
        <v>27</v>
      </c>
      <c r="AD147" s="31" t="s">
        <v>30</v>
      </c>
      <c r="AE147" s="36"/>
      <c r="AF147" s="45" t="s">
        <v>36</v>
      </c>
      <c r="AG147" s="21"/>
      <c r="AH147" t="str">
        <f t="shared" si="32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IF(OR(AM147="ITM_NULL",AM147="KEY_fg",AM147="SHIFT_f",AM147="SHIFT_g"),"ITM_NULL",VLOOKUP(AM147,'C43 Code'!$G:$J,3,0))</f>
        <v>ITM_LG_SIGN</v>
      </c>
      <c r="AP147" t="str">
        <f>IF(AM147="ITM_NULL","ITM_NULL",VLOOKUP(AM147,'C43 Code'!$G:$J,4,0))</f>
        <v>ITM_REG_D</v>
      </c>
      <c r="AR147" s="41" t="str">
        <f t="shared" si="33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5" t="s">
        <v>430</v>
      </c>
      <c r="Y148" s="11">
        <v>2</v>
      </c>
      <c r="Z148" s="11">
        <v>5</v>
      </c>
      <c r="AA148" s="6" t="str">
        <f t="shared" si="31"/>
        <v>V43 LT.25</v>
      </c>
      <c r="AB148" s="5" t="s">
        <v>4</v>
      </c>
      <c r="AC148" s="30" t="s">
        <v>29</v>
      </c>
      <c r="AD148" s="31" t="s">
        <v>137</v>
      </c>
      <c r="AE148" s="36"/>
      <c r="AF148" s="45" t="s">
        <v>37</v>
      </c>
      <c r="AG148" s="21"/>
      <c r="AH148" t="str">
        <f t="shared" si="32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IF(OR(AM148="ITM_NULL",AM148="KEY_fg",AM148="SHIFT_f",AM148="SHIFT_g"),"ITM_NULL",VLOOKUP(AM148,'C43 Code'!$G:$J,3,0))</f>
        <v>ITM_LN_SIGN</v>
      </c>
      <c r="AP148" t="str">
        <f>IF(AM148="ITM_NULL","ITM_NULL",VLOOKUP(AM148,'C43 Code'!$G:$J,4,0))</f>
        <v>ITM_E</v>
      </c>
      <c r="AR148" s="41" t="str">
        <f t="shared" si="33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5" t="s">
        <v>430</v>
      </c>
      <c r="Y149" s="11">
        <v>2</v>
      </c>
      <c r="Z149" s="11">
        <v>6</v>
      </c>
      <c r="AA149" s="6" t="str">
        <f t="shared" si="31"/>
        <v>V43 LT.26</v>
      </c>
      <c r="AB149" s="5" t="s">
        <v>5</v>
      </c>
      <c r="AC149" s="30" t="s">
        <v>31</v>
      </c>
      <c r="AD149" s="31" t="s">
        <v>138</v>
      </c>
      <c r="AE149" s="36"/>
      <c r="AF149" s="45" t="s">
        <v>38</v>
      </c>
      <c r="AG149" s="21"/>
      <c r="AH149" t="str">
        <f t="shared" si="32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IF(OR(AM149="ITM_NULL",AM149="KEY_fg",AM149="SHIFT_f",AM149="SHIFT_g"),"ITM_NULL",VLOOKUP(AM149,'C43 Code'!$G:$J,3,0))</f>
        <v>ITM_NULL</v>
      </c>
      <c r="AP149" t="str">
        <f>IF(AM149="ITM_NULL","ITM_NULL",VLOOKUP(AM149,'C43 Code'!$G:$J,4,0))</f>
        <v>ITM_NULL</v>
      </c>
      <c r="AR149" s="41" t="str">
        <f t="shared" si="33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5" t="s">
        <v>430</v>
      </c>
      <c r="Y150" s="10">
        <v>3</v>
      </c>
      <c r="Z150" s="10">
        <v>1</v>
      </c>
      <c r="AA150" s="6" t="str">
        <f t="shared" si="31"/>
        <v>V43 LT.31</v>
      </c>
      <c r="AB150" s="27" t="s">
        <v>396</v>
      </c>
      <c r="AC150" s="30" t="s">
        <v>133</v>
      </c>
      <c r="AD150" s="31" t="s">
        <v>133</v>
      </c>
      <c r="AE150" s="36"/>
      <c r="AF150" s="45" t="s">
        <v>80</v>
      </c>
      <c r="AG150" s="21"/>
      <c r="AH150" t="str">
        <f t="shared" si="32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IF(OR(AM150="ITM_NULL",AM150="KEY_fg",AM150="SHIFT_f",AM150="SHIFT_g"),"ITM_NULL",VLOOKUP(AM150,'C43 Code'!$G:$J,3,0))</f>
        <v>ITM_NULL</v>
      </c>
      <c r="AP150" t="str">
        <f>IF(AM150="ITM_NULL","ITM_NULL",VLOOKUP(AM150,'C43 Code'!$G:$J,4,0))</f>
        <v>ITM_NULL</v>
      </c>
      <c r="AR150" s="41" t="str">
        <f t="shared" si="33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5" t="s">
        <v>430</v>
      </c>
      <c r="Y151" s="11">
        <v>3</v>
      </c>
      <c r="Z151" s="11">
        <v>2</v>
      </c>
      <c r="AA151" s="6" t="str">
        <f t="shared" si="31"/>
        <v>V43 LT.32</v>
      </c>
      <c r="AB151" s="27" t="s">
        <v>397</v>
      </c>
      <c r="AC151" s="30" t="s">
        <v>133</v>
      </c>
      <c r="AD151" s="31" t="s">
        <v>133</v>
      </c>
      <c r="AE151" s="36"/>
      <c r="AF151" s="45" t="s">
        <v>81</v>
      </c>
      <c r="AG151" s="21"/>
      <c r="AH151" t="str">
        <f t="shared" si="32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IF(OR(AM151="ITM_NULL",AM151="KEY_fg",AM151="SHIFT_f",AM151="SHIFT_g"),"ITM_NULL",VLOOKUP(AM151,'C43 Code'!$G:$J,3,0))</f>
        <v>ITM_VERTICAL_BAR</v>
      </c>
      <c r="AP151" t="str">
        <f>IF(AM151="ITM_NULL","ITM_NULL",VLOOKUP(AM151,'C43 Code'!$G:$J,4,0))</f>
        <v>ITM_NULL</v>
      </c>
      <c r="AR151" s="41" t="str">
        <f t="shared" si="33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5" t="s">
        <v>430</v>
      </c>
      <c r="Y152" s="11">
        <v>3</v>
      </c>
      <c r="Z152" s="11">
        <v>3</v>
      </c>
      <c r="AA152" s="6" t="str">
        <f t="shared" si="31"/>
        <v>V43 LT.33</v>
      </c>
      <c r="AB152" s="5" t="s">
        <v>9</v>
      </c>
      <c r="AC152" s="30" t="s">
        <v>136</v>
      </c>
      <c r="AD152" s="31" t="s">
        <v>65</v>
      </c>
      <c r="AE152" s="36"/>
      <c r="AF152" s="45" t="s">
        <v>39</v>
      </c>
      <c r="AG152" s="21"/>
      <c r="AH152" t="str">
        <f t="shared" si="32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IF(OR(AM152="ITM_NULL",AM152="KEY_fg",AM152="SHIFT_f",AM152="SHIFT_g"),"ITM_NULL",VLOOKUP(AM152,'C43 Code'!$G:$J,3,0))</f>
        <v>ITM_VERTICAL_BAR</v>
      </c>
      <c r="AP152" t="str">
        <f>IF(AM152="ITM_NULL","ITM_NULL",VLOOKUP(AM152,'C43 Code'!$G:$J,4,0))</f>
        <v>ITM_NULL</v>
      </c>
      <c r="AR152" s="41" t="str">
        <f t="shared" si="33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5" t="s">
        <v>430</v>
      </c>
      <c r="Y153" s="11">
        <v>3</v>
      </c>
      <c r="Z153" s="11">
        <v>4</v>
      </c>
      <c r="AA153" s="6" t="str">
        <f t="shared" si="31"/>
        <v>V43 LT.34</v>
      </c>
      <c r="AB153" s="5" t="s">
        <v>10</v>
      </c>
      <c r="AC153" s="30" t="s">
        <v>67</v>
      </c>
      <c r="AD153" s="31" t="s">
        <v>68</v>
      </c>
      <c r="AE153" s="36"/>
      <c r="AF153" s="45" t="s">
        <v>40</v>
      </c>
      <c r="AG153" s="21"/>
      <c r="AH153" t="str">
        <f t="shared" si="32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IF(OR(AM153="ITM_NULL",AM153="KEY_fg",AM153="SHIFT_f",AM153="SHIFT_g"),"ITM_NULL",VLOOKUP(AM153,'C43 Code'!$G:$J,3,0))</f>
        <v>ITM_DELTA</v>
      </c>
      <c r="AP153" t="str">
        <f>IF(AM153="ITM_NULL","ITM_NULL",VLOOKUP(AM153,'C43 Code'!$G:$J,4,0))</f>
        <v>ITM_HEX</v>
      </c>
      <c r="AR153" s="41" t="str">
        <f t="shared" si="33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5" t="s">
        <v>430</v>
      </c>
      <c r="Y154" s="11">
        <v>3</v>
      </c>
      <c r="Z154" s="11">
        <v>5</v>
      </c>
      <c r="AA154" s="6" t="str">
        <f t="shared" si="31"/>
        <v>V43 LT.35</v>
      </c>
      <c r="AB154" s="5" t="s">
        <v>11</v>
      </c>
      <c r="AC154" s="30" t="s">
        <v>69</v>
      </c>
      <c r="AD154" s="31" t="s">
        <v>70</v>
      </c>
      <c r="AE154" s="36"/>
      <c r="AF154" s="45" t="s">
        <v>41</v>
      </c>
      <c r="AG154" s="21"/>
      <c r="AH154" t="str">
        <f t="shared" si="32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IF(OR(AM154="ITM_NULL",AM154="KEY_fg",AM154="SHIFT_f",AM154="SHIFT_g"),"ITM_NULL",VLOOKUP(AM154,'C43 Code'!$G:$J,3,0))</f>
        <v>ITM_pi</v>
      </c>
      <c r="AP154" t="str">
        <f>IF(AM154="ITM_NULL","ITM_NULL",VLOOKUP(AM154,'C43 Code'!$G:$J,4,0))</f>
        <v>ITM_REG_I</v>
      </c>
      <c r="AR154" s="41" t="str">
        <f t="shared" si="33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5" t="s">
        <v>430</v>
      </c>
      <c r="Y155" s="11">
        <v>3</v>
      </c>
      <c r="Z155" s="11">
        <v>6</v>
      </c>
      <c r="AA155" s="6" t="str">
        <f t="shared" si="31"/>
        <v>V43 LT.36</v>
      </c>
      <c r="AB155" s="5" t="s">
        <v>12</v>
      </c>
      <c r="AC155" s="30" t="s">
        <v>71</v>
      </c>
      <c r="AD155" s="31" t="s">
        <v>72</v>
      </c>
      <c r="AE155" s="36"/>
      <c r="AF155" s="45" t="s">
        <v>42</v>
      </c>
      <c r="AG155" s="21"/>
      <c r="AH155" t="str">
        <f t="shared" si="32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IF(OR(AM155="ITM_NULL",AM155="KEY_fg",AM155="SHIFT_f",AM155="SHIFT_g"),"ITM_NULL",VLOOKUP(AM155,'C43 Code'!$G:$J,3,0))</f>
        <v>ITM_SIN_SIGN</v>
      </c>
      <c r="AP155" t="str">
        <f>IF(AM155="ITM_NULL","ITM_NULL",VLOOKUP(AM155,'C43 Code'!$G:$J,4,0))</f>
        <v>ITM_REG_J</v>
      </c>
      <c r="AR155" s="41" t="str">
        <f t="shared" si="33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5" t="s">
        <v>430</v>
      </c>
      <c r="Y156" s="10">
        <v>4</v>
      </c>
      <c r="Z156" s="10">
        <v>1</v>
      </c>
      <c r="AA156" s="6" t="str">
        <f t="shared" si="31"/>
        <v>V43 LT.41</v>
      </c>
      <c r="AB156" s="5" t="s">
        <v>13</v>
      </c>
      <c r="AC156" s="30" t="s">
        <v>73</v>
      </c>
      <c r="AD156" s="31" t="s">
        <v>99</v>
      </c>
      <c r="AE156" s="36"/>
      <c r="AF156" s="48"/>
      <c r="AG156" s="21"/>
      <c r="AH156" t="str">
        <f t="shared" si="32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IF(OR(AM156="ITM_NULL",AM156="KEY_fg",AM156="SHIFT_f",AM156="SHIFT_g"),"ITM_NULL",VLOOKUP(AM156,'C43 Code'!$G:$J,3,0))</f>
        <v>ITM_XPARSE</v>
      </c>
      <c r="AP156" t="str">
        <f>IF(AM156="ITM_NULL","ITM_NULL",VLOOKUP(AM156,'C43 Code'!$G:$J,4,0))</f>
        <v>ITM_ENTER</v>
      </c>
      <c r="AR156" s="41" t="str">
        <f t="shared" si="33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5" t="s">
        <v>430</v>
      </c>
      <c r="Y157" s="11">
        <v>4</v>
      </c>
      <c r="Z157" s="11">
        <v>2</v>
      </c>
      <c r="AA157" s="6" t="str">
        <f t="shared" si="31"/>
        <v>V43 LT.42</v>
      </c>
      <c r="AB157" s="5" t="s">
        <v>135</v>
      </c>
      <c r="AC157" s="30" t="s">
        <v>74</v>
      </c>
      <c r="AD157" s="31" t="s">
        <v>101</v>
      </c>
      <c r="AE157" s="36"/>
      <c r="AF157" s="45" t="s">
        <v>43</v>
      </c>
      <c r="AG157" s="21"/>
      <c r="AH157" t="str">
        <f t="shared" si="32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IF(OR(AM157="ITM_NULL",AM157="KEY_fg",AM157="SHIFT_f",AM157="SHIFT_g"),"ITM_NULL",VLOOKUP(AM157,'C43 Code'!$G:$J,3,0))</f>
        <v>ITM_COS_SIGN</v>
      </c>
      <c r="AP157" t="str">
        <f>IF(AM157="ITM_NULL","ITM_NULL",VLOOKUP(AM157,'C43 Code'!$G:$J,4,0))</f>
        <v>ITM_REG_K</v>
      </c>
      <c r="AR157" s="41" t="str">
        <f t="shared" si="33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5" t="s">
        <v>430</v>
      </c>
      <c r="Y158" s="11">
        <v>4</v>
      </c>
      <c r="Z158" s="11">
        <v>3</v>
      </c>
      <c r="AA158" s="6" t="str">
        <f t="shared" si="31"/>
        <v>V43 LT.43</v>
      </c>
      <c r="AB158" s="5" t="s">
        <v>14</v>
      </c>
      <c r="AC158" s="30" t="s">
        <v>61</v>
      </c>
      <c r="AD158" s="31" t="s">
        <v>62</v>
      </c>
      <c r="AE158" s="36"/>
      <c r="AF158" s="45" t="s">
        <v>44</v>
      </c>
      <c r="AG158" s="21"/>
      <c r="AH158" t="str">
        <f t="shared" si="32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IF(OR(AM158="ITM_NULL",AM158="KEY_fg",AM158="SHIFT_f",AM158="SHIFT_g"),"ITM_NULL",VLOOKUP(AM158,'C43 Code'!$G:$J,3,0))</f>
        <v>ITM_TAN_SIGN</v>
      </c>
      <c r="AP158" t="str">
        <f>IF(AM158="ITM_NULL","ITM_NULL",VLOOKUP(AM158,'C43 Code'!$G:$J,4,0))</f>
        <v>ITM_REG_L</v>
      </c>
      <c r="AR158" s="41" t="str">
        <f t="shared" si="33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5" t="s">
        <v>430</v>
      </c>
      <c r="Y159" s="11">
        <v>4</v>
      </c>
      <c r="Z159" s="11">
        <v>4</v>
      </c>
      <c r="AA159" s="6" t="str">
        <f t="shared" si="31"/>
        <v>V43 LT.44</v>
      </c>
      <c r="AB159" s="5" t="s">
        <v>15</v>
      </c>
      <c r="AC159" s="30" t="s">
        <v>111</v>
      </c>
      <c r="AD159" s="31" t="s">
        <v>103</v>
      </c>
      <c r="AE159" s="36"/>
      <c r="AF159" s="45" t="s">
        <v>45</v>
      </c>
      <c r="AG159" s="21"/>
      <c r="AH159" t="str">
        <f t="shared" si="32"/>
        <v>{44</v>
      </c>
      <c r="AI159" t="str">
        <f>VLOOKUP(AB159,Sheet3!$B:$C,2,0)</f>
        <v>ITM_EXPONENT</v>
      </c>
      <c r="AJ159" t="str">
        <f>VLOOKUP(AC159,Sheet3!$B:$C,2,0)</f>
        <v>-MNU_UNITCONV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IF(OR(AM159="ITM_NULL",AM159="KEY_fg",AM159="SHIFT_f",AM159="SHIFT_g"),"ITM_NULL",VLOOKUP(AM159,'C43 Code'!$G:$J,3,0))</f>
        <v>ITM_ex</v>
      </c>
      <c r="AP159" t="str">
        <f>IF(AM159="ITM_NULL","ITM_NULL",VLOOKUP(AM159,'C43 Code'!$G:$J,4,0))</f>
        <v>ITM_NULL</v>
      </c>
      <c r="AR159" s="41" t="str">
        <f t="shared" si="33"/>
        <v>{44,                  ITM_EXPONENT,         -MNU_UNITCONV,        -MNU_EXP,             ITM_NULL,             ITM_M,                ITM_m,                ITM_ex,               ITM_NULL            },</v>
      </c>
    </row>
    <row r="160" spans="24:44" ht="18" customHeight="1">
      <c r="X160" s="75" t="s">
        <v>430</v>
      </c>
      <c r="Y160" s="11">
        <v>4</v>
      </c>
      <c r="Z160" s="11">
        <v>5</v>
      </c>
      <c r="AA160" s="6" t="str">
        <f t="shared" si="31"/>
        <v>V43 LT.45</v>
      </c>
      <c r="AB160" s="5" t="s">
        <v>16</v>
      </c>
      <c r="AC160" s="30" t="s">
        <v>75</v>
      </c>
      <c r="AD160" s="31" t="s">
        <v>105</v>
      </c>
      <c r="AE160" s="36"/>
      <c r="AF160" s="48"/>
      <c r="AG160" s="21"/>
      <c r="AH160" t="str">
        <f t="shared" si="32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IF(OR(AM160="ITM_NULL",AM160="KEY_fg",AM160="SHIFT_f",AM160="SHIFT_g"),"ITM_NULL",VLOOKUP(AM160,'C43 Code'!$G:$J,3,0))</f>
        <v>ITM_CLA</v>
      </c>
      <c r="AP160" t="str">
        <f>IF(AM160="ITM_NULL","ITM_NULL",VLOOKUP(AM160,'C43 Code'!$G:$J,4,0))</f>
        <v>ITM_BACKSPACE</v>
      </c>
      <c r="AR160" s="41" t="str">
        <f t="shared" si="33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5" t="s">
        <v>430</v>
      </c>
      <c r="Y161" s="10">
        <v>5</v>
      </c>
      <c r="Z161" s="10">
        <v>1</v>
      </c>
      <c r="AA161" s="6" t="str">
        <f t="shared" si="31"/>
        <v>V43 LT.51</v>
      </c>
      <c r="AB161" s="5" t="s">
        <v>6</v>
      </c>
      <c r="AC161" s="30" t="s">
        <v>32</v>
      </c>
      <c r="AD161" s="31" t="s">
        <v>83</v>
      </c>
      <c r="AE161" s="36"/>
      <c r="AF161" s="48"/>
      <c r="AG161" s="21"/>
      <c r="AH161" t="str">
        <f t="shared" si="32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IF(OR(AM161="ITM_NULL",AM161="KEY_fg",AM161="SHIFT_f",AM161="SHIFT_g"),"ITM_NULL",VLOOKUP(AM161,'C43 Code'!$G:$J,3,0))</f>
        <v>#N/A</v>
      </c>
      <c r="AP161" t="e">
        <f>IF(AM161="ITM_NULL","ITM_NULL",VLOOKUP(AM161,'C43 Code'!$G:$J,4,0))</f>
        <v>#N/A</v>
      </c>
      <c r="AR161" s="41" t="e">
        <f t="shared" si="33"/>
        <v>#N/A</v>
      </c>
    </row>
    <row r="162" spans="24:44" ht="18" customHeight="1">
      <c r="X162" s="75" t="s">
        <v>430</v>
      </c>
      <c r="Y162" s="11">
        <v>5</v>
      </c>
      <c r="Z162" s="11">
        <v>2</v>
      </c>
      <c r="AA162" s="6" t="str">
        <f t="shared" si="31"/>
        <v>V43 LT.52</v>
      </c>
      <c r="AB162" s="5">
        <v>7</v>
      </c>
      <c r="AC162" s="30" t="s">
        <v>106</v>
      </c>
      <c r="AD162" s="31" t="s">
        <v>117</v>
      </c>
      <c r="AE162" s="36"/>
      <c r="AF162" s="45" t="s">
        <v>46</v>
      </c>
      <c r="AG162" s="21"/>
      <c r="AH162" t="str">
        <f t="shared" si="32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IF(OR(AM162="ITM_NULL",AM162="KEY_fg",AM162="SHIFT_f",AM162="SHIFT_g"),"ITM_NULL",VLOOKUP(AM162,'C43 Code'!$G:$J,3,0))</f>
        <v>ITM_PLUS_MINUS</v>
      </c>
      <c r="AP162" t="str">
        <f>IF(AM162="ITM_NULL","ITM_NULL",VLOOKUP(AM162,'C43 Code'!$G:$J,4,0))</f>
        <v>ITM_NULL</v>
      </c>
      <c r="AR162" s="41" t="str">
        <f t="shared" si="33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5" t="s">
        <v>430</v>
      </c>
      <c r="Y163" s="11">
        <v>5</v>
      </c>
      <c r="Z163" s="11">
        <v>3</v>
      </c>
      <c r="AA163" s="6" t="str">
        <f t="shared" si="31"/>
        <v>V43 LT.53</v>
      </c>
      <c r="AB163" s="5">
        <v>8</v>
      </c>
      <c r="AC163" s="30" t="s">
        <v>107</v>
      </c>
      <c r="AD163" s="31" t="s">
        <v>118</v>
      </c>
      <c r="AE163" s="36"/>
      <c r="AF163" s="45" t="s">
        <v>47</v>
      </c>
      <c r="AG163" s="21"/>
      <c r="AH163" t="str">
        <f t="shared" si="32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IF(OR(AM163="ITM_NULL",AM163="KEY_fg",AM163="SHIFT_f",AM163="SHIFT_g"),"ITM_NULL",VLOOKUP(AM163,'C43 Code'!$G:$J,3,0))</f>
        <v>ITM_NULL</v>
      </c>
      <c r="AP163" t="str">
        <f>IF(AM163="ITM_NULL","ITM_NULL",VLOOKUP(AM163,'C43 Code'!$G:$J,4,0))</f>
        <v>ITM_OCT</v>
      </c>
      <c r="AR163" s="41" t="str">
        <f t="shared" si="33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5" t="s">
        <v>430</v>
      </c>
      <c r="Y164" s="11">
        <v>5</v>
      </c>
      <c r="Z164" s="11">
        <v>4</v>
      </c>
      <c r="AA164" s="6" t="str">
        <f t="shared" si="31"/>
        <v>V43 LT.54</v>
      </c>
      <c r="AB164" s="5">
        <v>9</v>
      </c>
      <c r="AC164" s="30" t="s">
        <v>108</v>
      </c>
      <c r="AD164" s="31" t="s">
        <v>119</v>
      </c>
      <c r="AE164" s="36"/>
      <c r="AF164" s="45" t="s">
        <v>48</v>
      </c>
      <c r="AG164" s="21"/>
      <c r="AH164" t="str">
        <f t="shared" si="32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IF(OR(AM164="ITM_NULL",AM164="KEY_fg",AM164="SHIFT_f",AM164="SHIFT_g"),"ITM_NULL",VLOOKUP(AM164,'C43 Code'!$G:$J,3,0))</f>
        <v>ITM_7</v>
      </c>
      <c r="AP164" t="str">
        <f>IF(AM164="ITM_NULL","ITM_NULL",VLOOKUP(AM164,'C43 Code'!$G:$J,4,0))</f>
        <v>ITM_7</v>
      </c>
      <c r="AR164" s="41" t="str">
        <f t="shared" si="33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5" t="s">
        <v>430</v>
      </c>
      <c r="Y165" s="11">
        <v>5</v>
      </c>
      <c r="Z165" s="11">
        <v>5</v>
      </c>
      <c r="AA165" s="6" t="str">
        <f t="shared" si="31"/>
        <v>V43 LT.55</v>
      </c>
      <c r="AB165" s="27" t="s">
        <v>394</v>
      </c>
      <c r="AC165" s="30" t="s">
        <v>109</v>
      </c>
      <c r="AD165" s="31" t="s">
        <v>120</v>
      </c>
      <c r="AE165" s="36"/>
      <c r="AF165" s="45" t="s">
        <v>49</v>
      </c>
      <c r="AG165" s="21"/>
      <c r="AH165" t="str">
        <f t="shared" si="32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-MNU_SUMS_C43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IF(OR(AM165="ITM_NULL",AM165="KEY_fg",AM165="SHIFT_f",AM165="SHIFT_g"),"ITM_NULL",VLOOKUP(AM165,'C43 Code'!$G:$J,3,0))</f>
        <v>ITM_8</v>
      </c>
      <c r="AP165" t="str">
        <f>IF(AM165="ITM_NULL","ITM_NULL",VLOOKUP(AM165,'C43 Code'!$G:$J,4,0))</f>
        <v>ITM_8</v>
      </c>
      <c r="AR165" s="41" t="str">
        <f t="shared" si="33"/>
        <v>{55,                  ITM_DIV,              -MNU_STAT,            -MNU_SUMS_C43,        ITM_OBELUS,           ITM_Q,                ITM_q,                ITM_8,                ITM_8               },</v>
      </c>
    </row>
    <row r="166" spans="24:44" ht="18" customHeight="1">
      <c r="X166" s="75" t="s">
        <v>430</v>
      </c>
      <c r="Y166" s="10">
        <v>6</v>
      </c>
      <c r="Z166" s="10">
        <v>1</v>
      </c>
      <c r="AA166" s="6" t="str">
        <f t="shared" si="31"/>
        <v>V43 LT.61</v>
      </c>
      <c r="AB166" s="5" t="s">
        <v>18</v>
      </c>
      <c r="AC166" s="30" t="s">
        <v>76</v>
      </c>
      <c r="AD166" s="31" t="s">
        <v>77</v>
      </c>
      <c r="AE166" s="36"/>
      <c r="AF166" s="48"/>
      <c r="AG166" s="21"/>
      <c r="AH166" t="str">
        <f t="shared" si="32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IF(OR(AM166="ITM_NULL",AM166="KEY_fg",AM166="SHIFT_f",AM166="SHIFT_g"),"ITM_NULL",VLOOKUP(AM166,'C43 Code'!$G:$J,3,0))</f>
        <v>ITM_UP_ARROW</v>
      </c>
      <c r="AP166" t="str">
        <f>IF(AM166="ITM_NULL","ITM_NULL",VLOOKUP(AM166,'C43 Code'!$G:$J,4,0))</f>
        <v>ITM_UP1</v>
      </c>
      <c r="AR166" s="41" t="str">
        <f t="shared" si="33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5" t="s">
        <v>430</v>
      </c>
      <c r="Y167" s="11">
        <v>6</v>
      </c>
      <c r="Z167" s="11">
        <v>2</v>
      </c>
      <c r="AA167" s="6" t="str">
        <f t="shared" si="31"/>
        <v>V43 LT.62</v>
      </c>
      <c r="AB167" s="5">
        <v>4</v>
      </c>
      <c r="AC167" s="30" t="s">
        <v>110</v>
      </c>
      <c r="AD167" s="31" t="s">
        <v>121</v>
      </c>
      <c r="AE167" s="36"/>
      <c r="AF167" s="45" t="s">
        <v>50</v>
      </c>
      <c r="AG167" s="21"/>
      <c r="AH167" t="str">
        <f t="shared" si="32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IF(OR(AM167="ITM_NULL",AM167="KEY_fg",AM167="SHIFT_f",AM167="SHIFT_g"),"ITM_NULL",VLOOKUP(AM167,'C43 Code'!$G:$J,3,0))</f>
        <v>ITM_9</v>
      </c>
      <c r="AP167" t="str">
        <f>IF(AM167="ITM_NULL","ITM_NULL",VLOOKUP(AM167,'C43 Code'!$G:$J,4,0))</f>
        <v>ITM_9</v>
      </c>
      <c r="AR167" s="41" t="str">
        <f t="shared" si="33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5" t="s">
        <v>430</v>
      </c>
      <c r="Y168" s="11">
        <v>6</v>
      </c>
      <c r="Z168" s="11">
        <v>3</v>
      </c>
      <c r="AA168" s="6" t="str">
        <f t="shared" si="31"/>
        <v>V43 LT.63</v>
      </c>
      <c r="AB168" s="5">
        <v>5</v>
      </c>
      <c r="AC168" s="30" t="s">
        <v>100</v>
      </c>
      <c r="AD168" s="31" t="s">
        <v>122</v>
      </c>
      <c r="AE168" s="36"/>
      <c r="AF168" s="45" t="s">
        <v>51</v>
      </c>
      <c r="AG168" s="21"/>
      <c r="AH168" t="str">
        <f t="shared" si="32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-MNU_UNITCONV_C43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IF(OR(AM168="ITM_NULL",AM168="KEY_fg",AM168="SHIFT_f",AM168="SHIFT_g"),"ITM_NULL",VLOOKUP(AM168,'C43 Code'!$G:$J,3,0))</f>
        <v>ITM_OBELUS</v>
      </c>
      <c r="AP168" t="str">
        <f>IF(AM168="ITM_NULL","ITM_NULL",VLOOKUP(AM168,'C43 Code'!$G:$J,4,0))</f>
        <v>ITM_DIV</v>
      </c>
      <c r="AR168" s="41" t="str">
        <f t="shared" si="33"/>
        <v>{63,                  ITM_5,                -MNU_MODE,            -MNU_UNITCONV_C43,    ITM_5,                ITM_S,                ITM_s,                ITM_OBELUS,           ITM_DIV             },</v>
      </c>
    </row>
    <row r="169" spans="24:44" ht="18" customHeight="1">
      <c r="X169" s="75" t="s">
        <v>430</v>
      </c>
      <c r="Y169" s="11">
        <v>6</v>
      </c>
      <c r="Z169" s="11">
        <v>4</v>
      </c>
      <c r="AA169" s="6" t="str">
        <f t="shared" si="31"/>
        <v>V43 LT.64</v>
      </c>
      <c r="AB169" s="5">
        <v>6</v>
      </c>
      <c r="AC169" s="30" t="s">
        <v>112</v>
      </c>
      <c r="AD169" s="31" t="s">
        <v>123</v>
      </c>
      <c r="AE169" s="36"/>
      <c r="AF169" s="45" t="s">
        <v>52</v>
      </c>
      <c r="AG169" s="21"/>
      <c r="AH169" t="str">
        <f t="shared" si="32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IF(OR(AM169="ITM_NULL",AM169="KEY_fg",AM169="SHIFT_f",AM169="SHIFT_g"),"ITM_NULL",VLOOKUP(AM169,'C43 Code'!$G:$J,3,0))</f>
        <v>ITM_4</v>
      </c>
      <c r="AP169" t="str">
        <f>IF(AM169="ITM_NULL","ITM_NULL",VLOOKUP(AM169,'C43 Code'!$G:$J,4,0))</f>
        <v>ITM_4</v>
      </c>
      <c r="AR169" s="41" t="str">
        <f t="shared" si="33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5" t="s">
        <v>430</v>
      </c>
      <c r="Y170" s="11">
        <v>6</v>
      </c>
      <c r="Z170" s="11">
        <v>5</v>
      </c>
      <c r="AA170" s="6" t="str">
        <f t="shared" si="31"/>
        <v>V43 LT.65</v>
      </c>
      <c r="AB170" s="27" t="s">
        <v>393</v>
      </c>
      <c r="AC170" s="30" t="s">
        <v>113</v>
      </c>
      <c r="AD170" s="31" t="s">
        <v>124</v>
      </c>
      <c r="AE170" s="36"/>
      <c r="AF170" s="45" t="s">
        <v>53</v>
      </c>
      <c r="AG170" s="21"/>
      <c r="AH170" t="str">
        <f t="shared" si="32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IF(OR(AM170="ITM_NULL",AM170="KEY_fg",AM170="SHIFT_f",AM170="SHIFT_g"),"ITM_NULL",VLOOKUP(AM170,'C43 Code'!$G:$J,3,0))</f>
        <v>ITM_5</v>
      </c>
      <c r="AP170" t="str">
        <f>IF(AM170="ITM_NULL","ITM_NULL",VLOOKUP(AM170,'C43 Code'!$G:$J,4,0))</f>
        <v>ITM_5</v>
      </c>
      <c r="AR170" s="41" t="str">
        <f t="shared" si="33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5" t="s">
        <v>430</v>
      </c>
      <c r="Y171" s="10">
        <v>7</v>
      </c>
      <c r="Z171" s="10">
        <v>1</v>
      </c>
      <c r="AA171" s="6" t="str">
        <f t="shared" si="31"/>
        <v>V43 LT.71</v>
      </c>
      <c r="AB171" s="5" t="s">
        <v>19</v>
      </c>
      <c r="AC171" s="30" t="s">
        <v>78</v>
      </c>
      <c r="AD171" s="31" t="s">
        <v>79</v>
      </c>
      <c r="AE171" s="36"/>
      <c r="AF171" s="48"/>
      <c r="AG171" s="21"/>
      <c r="AH171" t="str">
        <f t="shared" si="32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IF(OR(AM171="ITM_NULL",AM171="KEY_fg",AM171="SHIFT_f",AM171="SHIFT_g"),"ITM_NULL",VLOOKUP(AM171,'C43 Code'!$G:$J,3,0))</f>
        <v>ITM_DOWN_ARROW</v>
      </c>
      <c r="AP171" t="str">
        <f>IF(AM171="ITM_NULL","ITM_NULL",VLOOKUP(AM171,'C43 Code'!$G:$J,4,0))</f>
        <v>ITM_DOWN1</v>
      </c>
      <c r="AR171" s="41" t="str">
        <f t="shared" si="33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5" t="s">
        <v>430</v>
      </c>
      <c r="Y172" s="11">
        <v>7</v>
      </c>
      <c r="Z172" s="11">
        <v>2</v>
      </c>
      <c r="AA172" s="6" t="str">
        <f t="shared" si="31"/>
        <v>V43 LT.72</v>
      </c>
      <c r="AB172" s="5">
        <v>1</v>
      </c>
      <c r="AC172" s="30" t="s">
        <v>82</v>
      </c>
      <c r="AD172" s="31" t="s">
        <v>125</v>
      </c>
      <c r="AE172" s="36"/>
      <c r="AF172" s="45" t="s">
        <v>54</v>
      </c>
      <c r="AG172" s="21"/>
      <c r="AH172" t="str">
        <f t="shared" si="32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IF(OR(AM172="ITM_NULL",AM172="KEY_fg",AM172="SHIFT_f",AM172="SHIFT_g"),"ITM_NULL",VLOOKUP(AM172,'C43 Code'!$G:$J,3,0))</f>
        <v>ITM_6</v>
      </c>
      <c r="AP172" t="str">
        <f>IF(AM172="ITM_NULL","ITM_NULL",VLOOKUP(AM172,'C43 Code'!$G:$J,4,0))</f>
        <v>ITM_6</v>
      </c>
      <c r="AR172" s="41" t="str">
        <f t="shared" si="33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5" t="s">
        <v>430</v>
      </c>
      <c r="Y173" s="11">
        <v>7</v>
      </c>
      <c r="Z173" s="11">
        <v>3</v>
      </c>
      <c r="AA173" s="6" t="str">
        <f t="shared" si="31"/>
        <v>V43 LT.73</v>
      </c>
      <c r="AB173" s="5">
        <v>2</v>
      </c>
      <c r="AC173" s="30" t="s">
        <v>102</v>
      </c>
      <c r="AD173" s="31" t="s">
        <v>126</v>
      </c>
      <c r="AE173" s="36"/>
      <c r="AF173" s="45" t="s">
        <v>132</v>
      </c>
      <c r="AG173" s="21"/>
      <c r="AH173" t="str">
        <f t="shared" si="32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IF(OR(AM173="ITM_NULL",AM173="KEY_fg",AM173="SHIFT_f",AM173="SHIFT_g"),"ITM_NULL",VLOOKUP(AM173,'C43 Code'!$G:$J,3,0))</f>
        <v>ITM_CROSS</v>
      </c>
      <c r="AP173" t="str">
        <f>IF(AM173="ITM_NULL","ITM_NULL",VLOOKUP(AM173,'C43 Code'!$G:$J,4,0))</f>
        <v>ITM_MULT</v>
      </c>
      <c r="AR173" s="41" t="str">
        <f t="shared" si="33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5" t="s">
        <v>430</v>
      </c>
      <c r="Y174" s="11">
        <v>7</v>
      </c>
      <c r="Z174" s="11">
        <v>4</v>
      </c>
      <c r="AA174" s="6" t="str">
        <f t="shared" si="31"/>
        <v>V43 LT.74</v>
      </c>
      <c r="AB174" s="5">
        <v>3</v>
      </c>
      <c r="AC174" s="30" t="s">
        <v>114</v>
      </c>
      <c r="AD174" s="31" t="s">
        <v>127</v>
      </c>
      <c r="AE174" s="36"/>
      <c r="AF174" s="45" t="s">
        <v>55</v>
      </c>
      <c r="AG174" s="21"/>
      <c r="AH174" t="str">
        <f t="shared" si="32"/>
        <v>{74</v>
      </c>
      <c r="AI174" t="str">
        <f>VLOOKUP(AB174,Sheet3!$B:$C,2,0)</f>
        <v>ITM_3</v>
      </c>
      <c r="AJ174" t="str">
        <f>VLOOKUP(AC174,Sheet3!$B:$C,2,0)</f>
        <v>-MNU_PARTS_C43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IF(OR(AM174="ITM_NULL",AM174="KEY_fg",AM174="SHIFT_f",AM174="SHIFT_g"),"ITM_NULL",VLOOKUP(AM174,'C43 Code'!$G:$J,3,0))</f>
        <v>ITM_1</v>
      </c>
      <c r="AP174" t="str">
        <f>IF(AM174="ITM_NULL","ITM_NULL",VLOOKUP(AM174,'C43 Code'!$G:$J,4,0))</f>
        <v>ITM_1</v>
      </c>
      <c r="AR174" s="41" t="str">
        <f t="shared" si="33"/>
        <v>{74,                  ITM_3,                -MNU_PARTS_C43,       -MNU_TEST,            ITM_3,                ITM_X,                ITM_x,                ITM_1,                ITM_1               },</v>
      </c>
    </row>
    <row r="175" spans="24:44" ht="18" customHeight="1">
      <c r="X175" s="75" t="s">
        <v>430</v>
      </c>
      <c r="Y175" s="11">
        <v>7</v>
      </c>
      <c r="Z175" s="11">
        <v>5</v>
      </c>
      <c r="AA175" s="6" t="str">
        <f t="shared" si="31"/>
        <v>V43 LT.75</v>
      </c>
      <c r="AB175" s="5" t="s">
        <v>98</v>
      </c>
      <c r="AC175" s="30" t="s">
        <v>115</v>
      </c>
      <c r="AD175" s="31" t="s">
        <v>128</v>
      </c>
      <c r="AE175" s="36"/>
      <c r="AF175" s="45" t="s">
        <v>56</v>
      </c>
      <c r="AG175" s="21"/>
      <c r="AH175" t="str">
        <f t="shared" si="32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-MNU_ALPHAFN_C43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IF(OR(AM175="ITM_NULL",AM175="KEY_fg",AM175="SHIFT_f",AM175="SHIFT_g"),"ITM_NULL",VLOOKUP(AM175,'C43 Code'!$G:$J,3,0))</f>
        <v>ITM_2</v>
      </c>
      <c r="AP175" t="str">
        <f>IF(AM175="ITM_NULL","ITM_NULL",VLOOKUP(AM175,'C43 Code'!$G:$J,4,0))</f>
        <v>ITM_2</v>
      </c>
      <c r="AR175" s="41" t="str">
        <f t="shared" si="33"/>
        <v>{75,                  ITM_SUB,              -MNU_FIN,             -MNU_ALPHAFN_C43,     ITM_MINUS,            ITM_Y,                ITM_y,                ITM_2,                ITM_2               },</v>
      </c>
    </row>
    <row r="176" spans="24:44" ht="18" customHeight="1">
      <c r="X176" s="75" t="s">
        <v>430</v>
      </c>
      <c r="Y176" s="10">
        <v>8</v>
      </c>
      <c r="Z176" s="10">
        <v>1</v>
      </c>
      <c r="AA176" s="6" t="str">
        <f t="shared" si="31"/>
        <v>V43 LT.81</v>
      </c>
      <c r="AB176" s="5" t="s">
        <v>21</v>
      </c>
      <c r="AC176" s="30" t="s">
        <v>84</v>
      </c>
      <c r="AD176" s="31" t="s">
        <v>85</v>
      </c>
      <c r="AE176" s="36"/>
      <c r="AF176" s="48"/>
      <c r="AG176" s="21"/>
      <c r="AH176" t="str">
        <f t="shared" si="32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IF(OR(AM176="ITM_NULL",AM176="KEY_fg",AM176="SHIFT_f",AM176="SHIFT_g"),"ITM_NULL",VLOOKUP(AM176,'C43 Code'!$G:$J,3,0))</f>
        <v>ITM_PRN</v>
      </c>
      <c r="AP176" t="str">
        <f>IF(AM176="ITM_NULL","ITM_NULL",VLOOKUP(AM176,'C43 Code'!$G:$J,4,0))</f>
        <v>ITM_EXIT1</v>
      </c>
      <c r="AR176" s="41" t="str">
        <f t="shared" si="33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5" t="s">
        <v>430</v>
      </c>
      <c r="Y177" s="11">
        <v>8</v>
      </c>
      <c r="Z177" s="11">
        <v>2</v>
      </c>
      <c r="AA177" s="6" t="str">
        <f t="shared" si="31"/>
        <v>V43 LT.82</v>
      </c>
      <c r="AB177" s="5">
        <v>0</v>
      </c>
      <c r="AC177" s="30" t="s">
        <v>86</v>
      </c>
      <c r="AD177" s="31" t="s">
        <v>87</v>
      </c>
      <c r="AE177" s="36"/>
      <c r="AF177" s="45" t="s">
        <v>57</v>
      </c>
      <c r="AG177" s="21"/>
      <c r="AH177" t="str">
        <f t="shared" si="32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IF(OR(AM177="ITM_NULL",AM177="KEY_fg",AM177="SHIFT_f",AM177="SHIFT_g"),"ITM_NULL",VLOOKUP(AM177,'C43 Code'!$G:$J,3,0))</f>
        <v>ITM_3</v>
      </c>
      <c r="AP177" t="str">
        <f>IF(AM177="ITM_NULL","ITM_NULL",VLOOKUP(AM177,'C43 Code'!$G:$J,4,0))</f>
        <v>ITM_3</v>
      </c>
      <c r="AR177" s="41" t="str">
        <f t="shared" si="33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5" t="s">
        <v>430</v>
      </c>
      <c r="Y178" s="11">
        <v>8</v>
      </c>
      <c r="Z178" s="11">
        <v>3</v>
      </c>
      <c r="AA178" s="6" t="str">
        <f t="shared" si="31"/>
        <v>V43 LT.83</v>
      </c>
      <c r="AB178" s="5" t="s">
        <v>22</v>
      </c>
      <c r="AC178" s="30" t="s">
        <v>88</v>
      </c>
      <c r="AD178" s="31" t="s">
        <v>129</v>
      </c>
      <c r="AE178" s="36"/>
      <c r="AF178" s="45" t="s">
        <v>59</v>
      </c>
      <c r="AG178" s="21"/>
      <c r="AH178" t="str">
        <f t="shared" si="32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IF(OR(AM178="ITM_NULL",AM178="KEY_fg",AM178="SHIFT_f",AM178="SHIFT_g"),"ITM_NULL",VLOOKUP(AM178,'C43 Code'!$G:$J,3,0))</f>
        <v>ITM_PERIOD</v>
      </c>
      <c r="AP178" t="str">
        <f>IF(AM178="ITM_NULL","ITM_NULL",VLOOKUP(AM178,'C43 Code'!$G:$J,4,0))</f>
        <v>ITM_PERIOD</v>
      </c>
      <c r="AR178" s="41" t="str">
        <f t="shared" si="33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5" t="s">
        <v>430</v>
      </c>
      <c r="Y179" s="11">
        <v>8</v>
      </c>
      <c r="Z179" s="11">
        <v>4</v>
      </c>
      <c r="AA179" s="6" t="str">
        <f t="shared" si="31"/>
        <v>V43 LT.84</v>
      </c>
      <c r="AB179" s="5" t="s">
        <v>23</v>
      </c>
      <c r="AC179" s="30" t="s">
        <v>89</v>
      </c>
      <c r="AD179" s="31" t="s">
        <v>130</v>
      </c>
      <c r="AE179" s="36"/>
      <c r="AF179" s="46" t="s">
        <v>395</v>
      </c>
      <c r="AG179" s="21"/>
      <c r="AH179" t="str">
        <f t="shared" si="32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IF(OR(AM179="ITM_NULL",AM179="KEY_fg",AM179="SHIFT_f",AM179="SHIFT_g"),"ITM_NULL",VLOOKUP(AM179,'C43 Code'!$G:$J,3,0))</f>
        <v>ITM_SLASH</v>
      </c>
      <c r="AP179" t="str">
        <f>IF(AM179="ITM_NULL","ITM_NULL",VLOOKUP(AM179,'C43 Code'!$G:$J,4,0))</f>
        <v>ITM_NULL</v>
      </c>
      <c r="AR179" s="41" t="str">
        <f t="shared" si="33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5" t="s">
        <v>430</v>
      </c>
      <c r="Y180" s="11">
        <v>8</v>
      </c>
      <c r="Z180" s="11">
        <v>5</v>
      </c>
      <c r="AA180" s="6" t="str">
        <f t="shared" si="31"/>
        <v>V43 LT.85</v>
      </c>
      <c r="AB180" s="5" t="s">
        <v>1</v>
      </c>
      <c r="AC180" s="30" t="s">
        <v>116</v>
      </c>
      <c r="AD180" s="31" t="s">
        <v>131</v>
      </c>
      <c r="AE180" s="36"/>
      <c r="AF180" s="45" t="s">
        <v>60</v>
      </c>
      <c r="AG180" s="21"/>
      <c r="AH180" t="str">
        <f t="shared" si="32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IF(OR(AM180="ITM_NULL",AM180="KEY_fg",AM180="SHIFT_f",AM180="SHIFT_g"),"ITM_NULL",VLOOKUP(AM180,'C43 Code'!$G:$J,3,0))</f>
        <v>ITM_PLUS</v>
      </c>
      <c r="AP180" t="str">
        <f>IF(AM180="ITM_NULL","ITM_NULL",VLOOKUP(AM180,'C43 Code'!$G:$J,4,0))</f>
        <v>ITM_ADD</v>
      </c>
      <c r="AR180" s="56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X181" s="4">
        <v>0</v>
      </c>
      <c r="Y181" s="12">
        <v>0</v>
      </c>
      <c r="Z181" s="12">
        <v>0</v>
      </c>
      <c r="AA181" s="4" t="str">
        <f t="shared" si="31"/>
        <v>0.00</v>
      </c>
      <c r="AB181" s="4">
        <v>0</v>
      </c>
      <c r="AC181" s="4">
        <v>0</v>
      </c>
      <c r="AD181" s="4">
        <v>0</v>
      </c>
      <c r="AG181" s="21"/>
      <c r="AH181"/>
      <c r="AI181"/>
      <c r="AJ181"/>
      <c r="AK181"/>
      <c r="AL181" s="7"/>
      <c r="AM181"/>
      <c r="AN181"/>
      <c r="AP181"/>
      <c r="AR181" s="54" t="s">
        <v>409</v>
      </c>
    </row>
    <row r="182" spans="23:44" ht="18" customHeight="1">
      <c r="X182" s="4">
        <v>0</v>
      </c>
      <c r="Y182" s="12">
        <v>0</v>
      </c>
      <c r="Z182" s="12">
        <v>0</v>
      </c>
      <c r="AA182" s="4" t="str">
        <f t="shared" si="31"/>
        <v>0.00</v>
      </c>
      <c r="AB182" s="4">
        <v>0</v>
      </c>
      <c r="AC182" s="4">
        <v>0</v>
      </c>
      <c r="AD182" s="4">
        <v>0</v>
      </c>
      <c r="AG182" s="21"/>
      <c r="AH182"/>
      <c r="AI182"/>
      <c r="AJ182"/>
      <c r="AK182"/>
      <c r="AL182" s="7"/>
      <c r="AM182"/>
      <c r="AN182"/>
      <c r="AP182"/>
      <c r="AR182" s="41" t="s">
        <v>411</v>
      </c>
    </row>
    <row r="183" spans="23:44" ht="18" customHeight="1">
      <c r="W183" s="1" t="s">
        <v>418</v>
      </c>
      <c r="X183" s="74" t="s">
        <v>431</v>
      </c>
      <c r="Y183" s="10">
        <v>1</v>
      </c>
      <c r="Z183" s="10">
        <v>1</v>
      </c>
      <c r="AA183" s="6" t="str">
        <f t="shared" si="31"/>
        <v>V43 RT.11</v>
      </c>
      <c r="AB183" s="5" t="s">
        <v>439</v>
      </c>
      <c r="AC183" s="29">
        <v>0</v>
      </c>
      <c r="AD183" s="29">
        <v>0</v>
      </c>
      <c r="AE183" s="36"/>
      <c r="AF183" s="47"/>
      <c r="AG183" s="21"/>
      <c r="AH183"/>
      <c r="AI183"/>
      <c r="AJ183"/>
      <c r="AK183"/>
      <c r="AL183" s="7"/>
      <c r="AM183"/>
      <c r="AN183"/>
      <c r="AP183"/>
      <c r="AR183" s="41"/>
    </row>
    <row r="184" spans="23:44" ht="18" customHeight="1">
      <c r="X184" s="75" t="s">
        <v>431</v>
      </c>
      <c r="Y184" s="11">
        <v>1</v>
      </c>
      <c r="Z184" s="11">
        <v>2</v>
      </c>
      <c r="AA184" s="6" t="str">
        <f t="shared" si="31"/>
        <v>V43 RT.12</v>
      </c>
      <c r="AB184" s="5" t="s">
        <v>440</v>
      </c>
      <c r="AC184" s="29">
        <v>0</v>
      </c>
      <c r="AD184" s="29">
        <v>0</v>
      </c>
      <c r="AE184" s="36"/>
      <c r="AF184" s="47"/>
      <c r="AG184" s="21"/>
      <c r="AH184"/>
      <c r="AI184"/>
      <c r="AJ184"/>
      <c r="AK184"/>
      <c r="AL184" s="7"/>
      <c r="AM184"/>
      <c r="AN184"/>
      <c r="AP184"/>
      <c r="AR184" s="41"/>
    </row>
    <row r="185" spans="23:44" ht="18" customHeight="1">
      <c r="X185" s="75" t="s">
        <v>431</v>
      </c>
      <c r="Y185" s="11">
        <v>1</v>
      </c>
      <c r="Z185" s="11">
        <v>3</v>
      </c>
      <c r="AA185" s="6" t="str">
        <f t="shared" si="31"/>
        <v>V43 RT.13</v>
      </c>
      <c r="AB185" s="5" t="s">
        <v>441</v>
      </c>
      <c r="AC185" s="29">
        <v>0</v>
      </c>
      <c r="AD185" s="29">
        <v>0</v>
      </c>
      <c r="AE185" s="36"/>
      <c r="AF185" s="47"/>
      <c r="AG185" s="21"/>
      <c r="AH185"/>
      <c r="AI185"/>
      <c r="AJ185"/>
      <c r="AK185"/>
      <c r="AL185" s="7"/>
      <c r="AM185"/>
      <c r="AN185"/>
      <c r="AP185"/>
      <c r="AR185" s="55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5" t="s">
        <v>431</v>
      </c>
      <c r="Y186" s="11">
        <v>1</v>
      </c>
      <c r="Z186" s="11">
        <v>4</v>
      </c>
      <c r="AA186" s="6" t="str">
        <f t="shared" si="31"/>
        <v>V43 RT.14</v>
      </c>
      <c r="AB186" s="5" t="s">
        <v>442</v>
      </c>
      <c r="AC186" s="29">
        <v>0</v>
      </c>
      <c r="AD186" s="29">
        <v>0</v>
      </c>
      <c r="AE186" s="36"/>
      <c r="AF186" s="47"/>
      <c r="AG186" s="21"/>
      <c r="AH186"/>
      <c r="AI186"/>
      <c r="AJ186"/>
      <c r="AK186"/>
      <c r="AL186" s="7"/>
      <c r="AM186"/>
      <c r="AN186"/>
      <c r="AP186"/>
      <c r="AR186" s="54" t="s">
        <v>410</v>
      </c>
    </row>
    <row r="187" spans="23:44" ht="18" customHeight="1">
      <c r="X187" s="75" t="s">
        <v>431</v>
      </c>
      <c r="Y187" s="11">
        <v>1</v>
      </c>
      <c r="Z187" s="11">
        <v>5</v>
      </c>
      <c r="AA187" s="6" t="str">
        <f t="shared" si="31"/>
        <v>V43 RT.15</v>
      </c>
      <c r="AB187" s="5" t="s">
        <v>442</v>
      </c>
      <c r="AC187" s="29">
        <v>0</v>
      </c>
      <c r="AD187" s="29">
        <v>0</v>
      </c>
      <c r="AE187" s="36"/>
      <c r="AF187" s="47"/>
      <c r="AG187" s="21"/>
      <c r="AH187"/>
      <c r="AI187"/>
      <c r="AJ187"/>
      <c r="AK187"/>
      <c r="AL187" s="7"/>
      <c r="AM187"/>
      <c r="AN187"/>
      <c r="AP187"/>
      <c r="AR187" s="54" t="str">
        <f>"TO_QSPI const calcKey_t kbd_std_"&amp;X188&amp;"[37] = {"</f>
        <v>TO_QSPI const calcKey_t kbd_std_V43 RT[37] = {</v>
      </c>
    </row>
    <row r="188" spans="23:44" ht="18" customHeight="1">
      <c r="X188" s="75" t="s">
        <v>431</v>
      </c>
      <c r="Y188" s="11">
        <v>1</v>
      </c>
      <c r="Z188" s="11">
        <v>6</v>
      </c>
      <c r="AA188" s="6" t="str">
        <f t="shared" si="31"/>
        <v>V43 RT.16</v>
      </c>
      <c r="AB188" s="5" t="s">
        <v>443</v>
      </c>
      <c r="AC188" s="29">
        <v>0</v>
      </c>
      <c r="AD188" s="29">
        <v>0</v>
      </c>
      <c r="AE188" s="36"/>
      <c r="AF188" s="47"/>
      <c r="AG188" s="21"/>
      <c r="AH188"/>
      <c r="AI188"/>
      <c r="AJ188"/>
      <c r="AK188"/>
      <c r="AL188" s="7"/>
      <c r="AM188"/>
      <c r="AN188"/>
      <c r="AP188"/>
      <c r="AR188" s="54" t="s">
        <v>409</v>
      </c>
    </row>
    <row r="189" spans="23:44" ht="18" customHeight="1">
      <c r="X189" s="75" t="s">
        <v>431</v>
      </c>
      <c r="Y189" s="10">
        <v>2</v>
      </c>
      <c r="Z189" s="10">
        <v>1</v>
      </c>
      <c r="AA189" s="6" t="str">
        <f t="shared" si="31"/>
        <v>V43 RT.21</v>
      </c>
      <c r="AB189" s="5" t="s">
        <v>3</v>
      </c>
      <c r="AC189" s="30" t="s">
        <v>27</v>
      </c>
      <c r="AD189" s="31" t="s">
        <v>24</v>
      </c>
      <c r="AE189" s="36"/>
      <c r="AF189" s="45" t="s">
        <v>33</v>
      </c>
      <c r="AG189" s="21"/>
      <c r="AH189" t="str">
        <f t="shared" si="32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IF(OR(AM189="ITM_NULL",AM189="KEY_fg",AM189="SHIFT_f",AM189="SHIFT_g"),"ITM_NULL",VLOOKUP(AM189,'C43 Code'!$G:$J,3,0))</f>
        <v>ITM_SIGMA</v>
      </c>
      <c r="AP189" t="str">
        <f>IF(AM189="ITM_NULL","ITM_NULL",VLOOKUP(AM189,'C43 Code'!$G:$J,4,0))</f>
        <v>ITM_REG_A</v>
      </c>
      <c r="AR189" s="41" t="str">
        <f t="shared" ref="AR189:AR224" si="34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5" t="s">
        <v>431</v>
      </c>
      <c r="Y190" s="11">
        <v>2</v>
      </c>
      <c r="Z190" s="11">
        <v>2</v>
      </c>
      <c r="AA190" s="6" t="str">
        <f t="shared" si="31"/>
        <v>V43 RT.22</v>
      </c>
      <c r="AB190" s="5" t="s">
        <v>4</v>
      </c>
      <c r="AC190" s="30" t="s">
        <v>29</v>
      </c>
      <c r="AD190" s="31" t="s">
        <v>26</v>
      </c>
      <c r="AE190" s="36"/>
      <c r="AF190" s="45" t="s">
        <v>34</v>
      </c>
      <c r="AG190" s="21"/>
      <c r="AH190" t="str">
        <f t="shared" si="32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IF(OR(AM190="ITM_NULL",AM190="KEY_fg",AM190="SHIFT_f",AM190="SHIFT_g"),"ITM_NULL",VLOOKUP(AM190,'C43 Code'!$G:$J,3,0))</f>
        <v>ITM_CIRCUMFLEX</v>
      </c>
      <c r="AP190" t="str">
        <f>IF(AM190="ITM_NULL","ITM_NULL",VLOOKUP(AM190,'C43 Code'!$G:$J,4,0))</f>
        <v>ITM_REG_B</v>
      </c>
      <c r="AR190" s="41" t="str">
        <f t="shared" si="34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5" t="s">
        <v>431</v>
      </c>
      <c r="Y191" s="11">
        <v>2</v>
      </c>
      <c r="Z191" s="11">
        <v>3</v>
      </c>
      <c r="AA191" s="6" t="str">
        <f t="shared" si="31"/>
        <v>V43 RT.23</v>
      </c>
      <c r="AB191" s="5" t="s">
        <v>5</v>
      </c>
      <c r="AC191" s="30" t="s">
        <v>31</v>
      </c>
      <c r="AD191" s="31" t="s">
        <v>28</v>
      </c>
      <c r="AE191" s="36"/>
      <c r="AF191" s="45" t="s">
        <v>35</v>
      </c>
      <c r="AG191" s="21"/>
      <c r="AH191" t="str">
        <f t="shared" si="32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IF(OR(AM191="ITM_NULL",AM191="KEY_fg",AM191="SHIFT_f",AM191="SHIFT_g"),"ITM_NULL",VLOOKUP(AM191,'C43 Code'!$G:$J,3,0))</f>
        <v>ITM_ROOT_SIGN</v>
      </c>
      <c r="AP191" t="str">
        <f>IF(AM191="ITM_NULL","ITM_NULL",VLOOKUP(AM191,'C43 Code'!$G:$J,4,0))</f>
        <v>ITM_REG_C</v>
      </c>
      <c r="AR191" s="41" t="str">
        <f t="shared" si="34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5" t="s">
        <v>431</v>
      </c>
      <c r="Y192" s="11">
        <v>2</v>
      </c>
      <c r="Z192" s="11">
        <v>4</v>
      </c>
      <c r="AA192" s="6" t="str">
        <f t="shared" si="31"/>
        <v>V43 RT.24</v>
      </c>
      <c r="AB192" s="5" t="s">
        <v>10</v>
      </c>
      <c r="AC192" s="30" t="s">
        <v>67</v>
      </c>
      <c r="AD192" s="31" t="s">
        <v>30</v>
      </c>
      <c r="AE192" s="36"/>
      <c r="AF192" s="45" t="s">
        <v>36</v>
      </c>
      <c r="AG192" s="21"/>
      <c r="AH192" t="str">
        <f t="shared" si="32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IF(OR(AM192="ITM_NULL",AM192="KEY_fg",AM192="SHIFT_f",AM192="SHIFT_g"),"ITM_NULL",VLOOKUP(AM192,'C43 Code'!$G:$J,3,0))</f>
        <v>ITM_LG_SIGN</v>
      </c>
      <c r="AP192" t="str">
        <f>IF(AM192="ITM_NULL","ITM_NULL",VLOOKUP(AM192,'C43 Code'!$G:$J,4,0))</f>
        <v>ITM_REG_D</v>
      </c>
      <c r="AR192" s="41" t="str">
        <f t="shared" si="34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5" t="s">
        <v>431</v>
      </c>
      <c r="Y193" s="11">
        <v>2</v>
      </c>
      <c r="Z193" s="11">
        <v>5</v>
      </c>
      <c r="AA193" s="6" t="str">
        <f t="shared" si="31"/>
        <v>V43 RT.25</v>
      </c>
      <c r="AB193" s="5" t="s">
        <v>11</v>
      </c>
      <c r="AC193" s="30" t="s">
        <v>69</v>
      </c>
      <c r="AD193" s="31" t="s">
        <v>137</v>
      </c>
      <c r="AE193" s="36"/>
      <c r="AF193" s="45" t="s">
        <v>37</v>
      </c>
      <c r="AG193" s="21"/>
      <c r="AH193" t="str">
        <f t="shared" si="32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IF(OR(AM193="ITM_NULL",AM193="KEY_fg",AM193="SHIFT_f",AM193="SHIFT_g"),"ITM_NULL",VLOOKUP(AM193,'C43 Code'!$G:$J,3,0))</f>
        <v>ITM_LN_SIGN</v>
      </c>
      <c r="AP193" t="str">
        <f>IF(AM193="ITM_NULL","ITM_NULL",VLOOKUP(AM193,'C43 Code'!$G:$J,4,0))</f>
        <v>ITM_E</v>
      </c>
      <c r="AR193" s="41" t="str">
        <f t="shared" si="34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5" t="s">
        <v>431</v>
      </c>
      <c r="Y194" s="11">
        <v>2</v>
      </c>
      <c r="Z194" s="11">
        <v>6</v>
      </c>
      <c r="AA194" s="6" t="str">
        <f t="shared" si="31"/>
        <v>V43 RT.26</v>
      </c>
      <c r="AB194" s="5" t="s">
        <v>12</v>
      </c>
      <c r="AC194" s="30" t="s">
        <v>71</v>
      </c>
      <c r="AD194" s="31" t="s">
        <v>138</v>
      </c>
      <c r="AE194" s="36"/>
      <c r="AF194" s="45" t="s">
        <v>38</v>
      </c>
      <c r="AG194" s="21"/>
      <c r="AH194" t="str">
        <f t="shared" si="32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IF(OR(AM194="ITM_NULL",AM194="KEY_fg",AM194="SHIFT_f",AM194="SHIFT_g"),"ITM_NULL",VLOOKUP(AM194,'C43 Code'!$G:$J,3,0))</f>
        <v>ITM_NULL</v>
      </c>
      <c r="AP194" t="str">
        <f>IF(AM194="ITM_NULL","ITM_NULL",VLOOKUP(AM194,'C43 Code'!$G:$J,4,0))</f>
        <v>ITM_NULL</v>
      </c>
      <c r="AR194" s="41" t="str">
        <f t="shared" si="34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5" t="s">
        <v>431</v>
      </c>
      <c r="Y195" s="10">
        <v>3</v>
      </c>
      <c r="Z195" s="10">
        <v>1</v>
      </c>
      <c r="AA195" s="6" t="str">
        <f t="shared" si="31"/>
        <v>V43 RT.31</v>
      </c>
      <c r="AB195" s="5" t="s">
        <v>7</v>
      </c>
      <c r="AC195" s="30" t="s">
        <v>66</v>
      </c>
      <c r="AD195" s="31" t="s">
        <v>68</v>
      </c>
      <c r="AE195" s="36"/>
      <c r="AF195" s="45" t="s">
        <v>133</v>
      </c>
      <c r="AG195" s="21"/>
      <c r="AH195" t="str">
        <f t="shared" si="32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IF(OR(AM195="ITM_NULL",AM195="KEY_fg",AM195="SHIFT_f",AM195="SHIFT_g"),"ITM_NULL",VLOOKUP(AM195,'C43 Code'!$G:$J,3,0))</f>
        <v>ITM_NULL</v>
      </c>
      <c r="AP195" t="str">
        <f>IF(AM195="ITM_NULL","ITM_NULL",VLOOKUP(AM195,'C43 Code'!$G:$J,4,0))</f>
        <v>ITM_NULL</v>
      </c>
      <c r="AR195" s="41" t="str">
        <f t="shared" si="34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5" t="s">
        <v>431</v>
      </c>
      <c r="Y196" s="11">
        <v>3</v>
      </c>
      <c r="Z196" s="11">
        <v>2</v>
      </c>
      <c r="AA196" s="6" t="str">
        <f t="shared" ref="AA196:AA259" si="35">X196&amp;"."&amp;Y196&amp;Z196</f>
        <v>V43 RT.32</v>
      </c>
      <c r="AB196" s="5" t="s">
        <v>8</v>
      </c>
      <c r="AC196" s="30" t="s">
        <v>25</v>
      </c>
      <c r="AD196" s="31" t="s">
        <v>70</v>
      </c>
      <c r="AE196" s="36"/>
      <c r="AF196" s="45" t="s">
        <v>133</v>
      </c>
      <c r="AG196" s="21"/>
      <c r="AH196" t="str">
        <f t="shared" si="32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IF(OR(AM196="ITM_NULL",AM196="KEY_fg",AM196="SHIFT_f",AM196="SHIFT_g"),"ITM_NULL",VLOOKUP(AM196,'C43 Code'!$G:$J,3,0))</f>
        <v>ITM_NULL</v>
      </c>
      <c r="AP196" t="str">
        <f>IF(AM196="ITM_NULL","ITM_NULL",VLOOKUP(AM196,'C43 Code'!$G:$J,4,0))</f>
        <v>ITM_NULL</v>
      </c>
      <c r="AR196" s="41" t="str">
        <f t="shared" si="34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5" t="s">
        <v>431</v>
      </c>
      <c r="Y197" s="11">
        <v>3</v>
      </c>
      <c r="Z197" s="11">
        <v>3</v>
      </c>
      <c r="AA197" s="6" t="str">
        <f t="shared" si="35"/>
        <v>V43 RT.33</v>
      </c>
      <c r="AB197" s="5" t="s">
        <v>9</v>
      </c>
      <c r="AC197" s="30" t="s">
        <v>139</v>
      </c>
      <c r="AD197" s="31" t="s">
        <v>72</v>
      </c>
      <c r="AE197" s="36"/>
      <c r="AF197" s="45" t="s">
        <v>39</v>
      </c>
      <c r="AG197" s="21"/>
      <c r="AH197" t="str">
        <f t="shared" si="32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IF(OR(AM197="ITM_NULL",AM197="KEY_fg",AM197="SHIFT_f",AM197="SHIFT_g"),"ITM_NULL",VLOOKUP(AM197,'C43 Code'!$G:$J,3,0))</f>
        <v>ITM_VERTICAL_BAR</v>
      </c>
      <c r="AP197" t="str">
        <f>IF(AM197="ITM_NULL","ITM_NULL",VLOOKUP(AM197,'C43 Code'!$G:$J,4,0))</f>
        <v>ITM_NULL</v>
      </c>
      <c r="AR197" s="41" t="str">
        <f t="shared" si="34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5" t="s">
        <v>431</v>
      </c>
      <c r="Y198" s="11">
        <v>3</v>
      </c>
      <c r="Z198" s="11">
        <v>4</v>
      </c>
      <c r="AA198" s="6" t="str">
        <f t="shared" si="35"/>
        <v>V43 RT.34</v>
      </c>
      <c r="AB198" s="5" t="s">
        <v>2</v>
      </c>
      <c r="AC198" s="30" t="s">
        <v>136</v>
      </c>
      <c r="AD198" s="31" t="s">
        <v>65</v>
      </c>
      <c r="AE198" s="36"/>
      <c r="AF198" s="45" t="s">
        <v>40</v>
      </c>
      <c r="AG198" s="21"/>
      <c r="AH198" t="str">
        <f t="shared" si="32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IF(OR(AM198="ITM_NULL",AM198="KEY_fg",AM198="SHIFT_f",AM198="SHIFT_g"),"ITM_NULL",VLOOKUP(AM198,'C43 Code'!$G:$J,3,0))</f>
        <v>ITM_DELTA</v>
      </c>
      <c r="AP198" t="str">
        <f>IF(AM198="ITM_NULL","ITM_NULL",VLOOKUP(AM198,'C43 Code'!$G:$J,4,0))</f>
        <v>ITM_HEX</v>
      </c>
      <c r="AR198" s="41" t="str">
        <f t="shared" si="34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5" t="s">
        <v>431</v>
      </c>
      <c r="Y199" s="11">
        <v>3</v>
      </c>
      <c r="Z199" s="11">
        <v>5</v>
      </c>
      <c r="AA199" s="6" t="str">
        <f t="shared" si="35"/>
        <v>V43 RT.35</v>
      </c>
      <c r="AB199" s="27" t="s">
        <v>396</v>
      </c>
      <c r="AC199" s="30" t="s">
        <v>133</v>
      </c>
      <c r="AD199" s="31" t="s">
        <v>133</v>
      </c>
      <c r="AE199" s="36"/>
      <c r="AF199" s="45" t="s">
        <v>41</v>
      </c>
      <c r="AG199" s="21"/>
      <c r="AH199" t="str">
        <f t="shared" si="32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IF(OR(AM199="ITM_NULL",AM199="KEY_fg",AM199="SHIFT_f",AM199="SHIFT_g"),"ITM_NULL",VLOOKUP(AM199,'C43 Code'!$G:$J,3,0))</f>
        <v>ITM_pi</v>
      </c>
      <c r="AP199" t="str">
        <f>IF(AM199="ITM_NULL","ITM_NULL",VLOOKUP(AM199,'C43 Code'!$G:$J,4,0))</f>
        <v>ITM_REG_I</v>
      </c>
      <c r="AR199" s="41" t="str">
        <f t="shared" si="34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5" t="s">
        <v>431</v>
      </c>
      <c r="Y200" s="11">
        <v>3</v>
      </c>
      <c r="Z200" s="11">
        <v>6</v>
      </c>
      <c r="AA200" s="6" t="str">
        <f t="shared" si="35"/>
        <v>V43 RT.36</v>
      </c>
      <c r="AB200" s="27" t="s">
        <v>397</v>
      </c>
      <c r="AC200" s="30" t="s">
        <v>133</v>
      </c>
      <c r="AD200" s="31" t="s">
        <v>133</v>
      </c>
      <c r="AE200" s="36"/>
      <c r="AF200" s="45" t="s">
        <v>42</v>
      </c>
      <c r="AG200" s="21"/>
      <c r="AH200" t="str">
        <f t="shared" si="32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IF(OR(AM200="ITM_NULL",AM200="KEY_fg",AM200="SHIFT_f",AM200="SHIFT_g"),"ITM_NULL",VLOOKUP(AM200,'C43 Code'!$G:$J,3,0))</f>
        <v>ITM_SIN_SIGN</v>
      </c>
      <c r="AP200" t="str">
        <f>IF(AM200="ITM_NULL","ITM_NULL",VLOOKUP(AM200,'C43 Code'!$G:$J,4,0))</f>
        <v>ITM_REG_J</v>
      </c>
      <c r="AR200" s="41" t="str">
        <f t="shared" si="34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5" t="s">
        <v>431</v>
      </c>
      <c r="Y201" s="10">
        <v>4</v>
      </c>
      <c r="Z201" s="10">
        <v>1</v>
      </c>
      <c r="AA201" s="6" t="str">
        <f t="shared" si="35"/>
        <v>V43 RT.41</v>
      </c>
      <c r="AB201" s="5" t="s">
        <v>13</v>
      </c>
      <c r="AC201" s="30" t="s">
        <v>73</v>
      </c>
      <c r="AD201" s="31" t="s">
        <v>99</v>
      </c>
      <c r="AE201" s="36"/>
      <c r="AF201" s="48"/>
      <c r="AG201" s="21"/>
      <c r="AH201" t="str">
        <f t="shared" si="32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IF(OR(AM201="ITM_NULL",AM201="KEY_fg",AM201="SHIFT_f",AM201="SHIFT_g"),"ITM_NULL",VLOOKUP(AM201,'C43 Code'!$G:$J,3,0))</f>
        <v>ITM_XPARSE</v>
      </c>
      <c r="AP201" t="str">
        <f>IF(AM201="ITM_NULL","ITM_NULL",VLOOKUP(AM201,'C43 Code'!$G:$J,4,0))</f>
        <v>ITM_ENTER</v>
      </c>
      <c r="AR201" s="41" t="str">
        <f t="shared" si="34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5" t="s">
        <v>431</v>
      </c>
      <c r="Y202" s="11">
        <v>4</v>
      </c>
      <c r="Z202" s="11">
        <v>2</v>
      </c>
      <c r="AA202" s="6" t="str">
        <f t="shared" si="35"/>
        <v>V43 RT.42</v>
      </c>
      <c r="AB202" s="5" t="s">
        <v>135</v>
      </c>
      <c r="AC202" s="30" t="s">
        <v>74</v>
      </c>
      <c r="AD202" s="31" t="s">
        <v>101</v>
      </c>
      <c r="AE202" s="36"/>
      <c r="AF202" s="45" t="s">
        <v>43</v>
      </c>
      <c r="AG202" s="21"/>
      <c r="AH202" t="str">
        <f t="shared" si="32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IF(OR(AM202="ITM_NULL",AM202="KEY_fg",AM202="SHIFT_f",AM202="SHIFT_g"),"ITM_NULL",VLOOKUP(AM202,'C43 Code'!$G:$J,3,0))</f>
        <v>ITM_COS_SIGN</v>
      </c>
      <c r="AP202" t="str">
        <f>IF(AM202="ITM_NULL","ITM_NULL",VLOOKUP(AM202,'C43 Code'!$G:$J,4,0))</f>
        <v>ITM_REG_K</v>
      </c>
      <c r="AR202" s="41" t="str">
        <f t="shared" si="34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5" t="s">
        <v>431</v>
      </c>
      <c r="Y203" s="11">
        <v>4</v>
      </c>
      <c r="Z203" s="11">
        <v>3</v>
      </c>
      <c r="AA203" s="6" t="str">
        <f t="shared" si="35"/>
        <v>V43 RT.43</v>
      </c>
      <c r="AB203" s="5" t="s">
        <v>14</v>
      </c>
      <c r="AC203" s="30" t="s">
        <v>61</v>
      </c>
      <c r="AD203" s="31" t="s">
        <v>62</v>
      </c>
      <c r="AE203" s="36"/>
      <c r="AF203" s="45" t="s">
        <v>44</v>
      </c>
      <c r="AG203" s="21"/>
      <c r="AH203" t="str">
        <f t="shared" si="32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IF(OR(AM203="ITM_NULL",AM203="KEY_fg",AM203="SHIFT_f",AM203="SHIFT_g"),"ITM_NULL",VLOOKUP(AM203,'C43 Code'!$G:$J,3,0))</f>
        <v>ITM_TAN_SIGN</v>
      </c>
      <c r="AP203" t="str">
        <f>IF(AM203="ITM_NULL","ITM_NULL",VLOOKUP(AM203,'C43 Code'!$G:$J,4,0))</f>
        <v>ITM_REG_L</v>
      </c>
      <c r="AR203" s="41" t="str">
        <f t="shared" si="34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5" t="s">
        <v>431</v>
      </c>
      <c r="Y204" s="11">
        <v>4</v>
      </c>
      <c r="Z204" s="11">
        <v>4</v>
      </c>
      <c r="AA204" s="6" t="str">
        <f t="shared" si="35"/>
        <v>V43 RT.44</v>
      </c>
      <c r="AB204" s="5" t="s">
        <v>15</v>
      </c>
      <c r="AC204" s="30" t="s">
        <v>111</v>
      </c>
      <c r="AD204" s="31" t="s">
        <v>103</v>
      </c>
      <c r="AE204" s="36"/>
      <c r="AF204" s="45" t="s">
        <v>45</v>
      </c>
      <c r="AG204" s="21"/>
      <c r="AH204" t="str">
        <f t="shared" si="32"/>
        <v>{44</v>
      </c>
      <c r="AI204" t="str">
        <f>VLOOKUP(AB204,Sheet3!$B:$C,2,0)</f>
        <v>ITM_EXPONENT</v>
      </c>
      <c r="AJ204" t="str">
        <f>VLOOKUP(AC204,Sheet3!$B:$C,2,0)</f>
        <v>-MNU_UNITCONV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IF(OR(AM204="ITM_NULL",AM204="KEY_fg",AM204="SHIFT_f",AM204="SHIFT_g"),"ITM_NULL",VLOOKUP(AM204,'C43 Code'!$G:$J,3,0))</f>
        <v>ITM_ex</v>
      </c>
      <c r="AP204" t="str">
        <f>IF(AM204="ITM_NULL","ITM_NULL",VLOOKUP(AM204,'C43 Code'!$G:$J,4,0))</f>
        <v>ITM_NULL</v>
      </c>
      <c r="AR204" s="41" t="str">
        <f t="shared" si="34"/>
        <v>{44,                  ITM_EXPONENT,         -MNU_UNITCONV,        -MNU_EXP,             ITM_NULL,             ITM_M,                ITM_m,                ITM_ex,               ITM_NULL            },</v>
      </c>
    </row>
    <row r="205" spans="24:44" ht="18" customHeight="1">
      <c r="X205" s="75" t="s">
        <v>431</v>
      </c>
      <c r="Y205" s="11">
        <v>4</v>
      </c>
      <c r="Z205" s="11">
        <v>5</v>
      </c>
      <c r="AA205" s="6" t="str">
        <f t="shared" si="35"/>
        <v>V43 RT.45</v>
      </c>
      <c r="AB205" s="5" t="s">
        <v>16</v>
      </c>
      <c r="AC205" s="30" t="s">
        <v>75</v>
      </c>
      <c r="AD205" s="31" t="s">
        <v>105</v>
      </c>
      <c r="AE205" s="36"/>
      <c r="AF205" s="48"/>
      <c r="AG205" s="21"/>
      <c r="AH205" t="str">
        <f t="shared" si="32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IF(OR(AM205="ITM_NULL",AM205="KEY_fg",AM205="SHIFT_f",AM205="SHIFT_g"),"ITM_NULL",VLOOKUP(AM205,'C43 Code'!$G:$J,3,0))</f>
        <v>ITM_CLA</v>
      </c>
      <c r="AP205" t="str">
        <f>IF(AM205="ITM_NULL","ITM_NULL",VLOOKUP(AM205,'C43 Code'!$G:$J,4,0))</f>
        <v>ITM_BACKSPACE</v>
      </c>
      <c r="AR205" s="41" t="str">
        <f t="shared" si="34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5" t="s">
        <v>431</v>
      </c>
      <c r="Y206" s="10">
        <v>5</v>
      </c>
      <c r="Z206" s="10">
        <v>1</v>
      </c>
      <c r="AA206" s="6" t="str">
        <f t="shared" si="35"/>
        <v>V43 RT.51</v>
      </c>
      <c r="AB206" s="5" t="s">
        <v>98</v>
      </c>
      <c r="AC206" s="30" t="s">
        <v>109</v>
      </c>
      <c r="AD206" s="31" t="s">
        <v>120</v>
      </c>
      <c r="AE206" s="36"/>
      <c r="AF206" s="45" t="s">
        <v>133</v>
      </c>
      <c r="AG206" s="21"/>
      <c r="AH206" t="str">
        <f t="shared" si="32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-MNU_SUMS_C43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IF(OR(AM206="ITM_NULL",AM206="KEY_fg",AM206="SHIFT_f",AM206="SHIFT_g"),"ITM_NULL",VLOOKUP(AM206,'C43 Code'!$G:$J,3,0))</f>
        <v>ITM_NULL</v>
      </c>
      <c r="AP206" t="str">
        <f>IF(AM206="ITM_NULL","ITM_NULL",VLOOKUP(AM206,'C43 Code'!$G:$J,4,0))</f>
        <v>ITM_NULL</v>
      </c>
      <c r="AR206" s="41" t="str">
        <f t="shared" si="34"/>
        <v>{51,                  ITM_SUB,              -MNU_STAT,            -MNU_SUMS_C43,        ITM_MINUS,            ITM_NULL,             ITM_NULL,             ITM_NULL,             ITM_NULL            },</v>
      </c>
    </row>
    <row r="207" spans="24:44" ht="18" customHeight="1">
      <c r="X207" s="75" t="s">
        <v>431</v>
      </c>
      <c r="Y207" s="11">
        <v>5</v>
      </c>
      <c r="Z207" s="11">
        <v>2</v>
      </c>
      <c r="AA207" s="6" t="str">
        <f t="shared" si="35"/>
        <v>V43 RT.52</v>
      </c>
      <c r="AB207" s="5">
        <v>7</v>
      </c>
      <c r="AC207" s="30" t="s">
        <v>106</v>
      </c>
      <c r="AD207" s="31" t="s">
        <v>117</v>
      </c>
      <c r="AE207" s="36"/>
      <c r="AF207" s="45" t="s">
        <v>46</v>
      </c>
      <c r="AG207" s="21"/>
      <c r="AH207" t="str">
        <f t="shared" si="32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IF(OR(AM207="ITM_NULL",AM207="KEY_fg",AM207="SHIFT_f",AM207="SHIFT_g"),"ITM_NULL",VLOOKUP(AM207,'C43 Code'!$G:$J,3,0))</f>
        <v>ITM_PLUS_MINUS</v>
      </c>
      <c r="AP207" t="str">
        <f>IF(AM207="ITM_NULL","ITM_NULL",VLOOKUP(AM207,'C43 Code'!$G:$J,4,0))</f>
        <v>ITM_NULL</v>
      </c>
      <c r="AR207" s="41" t="str">
        <f t="shared" si="34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5" t="s">
        <v>431</v>
      </c>
      <c r="Y208" s="11">
        <v>5</v>
      </c>
      <c r="Z208" s="11">
        <v>3</v>
      </c>
      <c r="AA208" s="6" t="str">
        <f t="shared" si="35"/>
        <v>V43 RT.53</v>
      </c>
      <c r="AB208" s="5">
        <v>8</v>
      </c>
      <c r="AC208" s="30" t="s">
        <v>107</v>
      </c>
      <c r="AD208" s="31" t="s">
        <v>118</v>
      </c>
      <c r="AE208" s="36"/>
      <c r="AF208" s="45" t="s">
        <v>47</v>
      </c>
      <c r="AG208" s="21"/>
      <c r="AH208" t="str">
        <f t="shared" ref="AH208:AH270" si="36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IF(OR(AM208="ITM_NULL",AM208="KEY_fg",AM208="SHIFT_f",AM208="SHIFT_g"),"ITM_NULL",VLOOKUP(AM208,'C43 Code'!$G:$J,3,0))</f>
        <v>ITM_NULL</v>
      </c>
      <c r="AP208" t="str">
        <f>IF(AM208="ITM_NULL","ITM_NULL",VLOOKUP(AM208,'C43 Code'!$G:$J,4,0))</f>
        <v>ITM_OCT</v>
      </c>
      <c r="AR208" s="41" t="str">
        <f t="shared" si="34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5" t="s">
        <v>431</v>
      </c>
      <c r="Y209" s="11">
        <v>5</v>
      </c>
      <c r="Z209" s="11">
        <v>4</v>
      </c>
      <c r="AA209" s="6" t="str">
        <f t="shared" si="35"/>
        <v>V43 RT.54</v>
      </c>
      <c r="AB209" s="5">
        <v>9</v>
      </c>
      <c r="AC209" s="30" t="s">
        <v>108</v>
      </c>
      <c r="AD209" s="31" t="s">
        <v>119</v>
      </c>
      <c r="AE209" s="36"/>
      <c r="AF209" s="45" t="s">
        <v>48</v>
      </c>
      <c r="AG209" s="21"/>
      <c r="AH209" t="str">
        <f t="shared" si="36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IF(OR(AM209="ITM_NULL",AM209="KEY_fg",AM209="SHIFT_f",AM209="SHIFT_g"),"ITM_NULL",VLOOKUP(AM209,'C43 Code'!$G:$J,3,0))</f>
        <v>ITM_7</v>
      </c>
      <c r="AP209" t="str">
        <f>IF(AM209="ITM_NULL","ITM_NULL",VLOOKUP(AM209,'C43 Code'!$G:$J,4,0))</f>
        <v>ITM_7</v>
      </c>
      <c r="AR209" s="41" t="str">
        <f t="shared" si="34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5" t="s">
        <v>431</v>
      </c>
      <c r="Y210" s="11">
        <v>5</v>
      </c>
      <c r="Z210" s="11">
        <v>5</v>
      </c>
      <c r="AA210" s="6" t="str">
        <f t="shared" si="35"/>
        <v>V43 RT.55</v>
      </c>
      <c r="AB210" s="5" t="s">
        <v>6</v>
      </c>
      <c r="AC210" s="30" t="s">
        <v>32</v>
      </c>
      <c r="AD210" s="31" t="s">
        <v>83</v>
      </c>
      <c r="AE210" s="36"/>
      <c r="AF210" s="45" t="s">
        <v>49</v>
      </c>
      <c r="AG210" s="21"/>
      <c r="AH210" t="str">
        <f t="shared" si="36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IF(OR(AM210="ITM_NULL",AM210="KEY_fg",AM210="SHIFT_f",AM210="SHIFT_g"),"ITM_NULL",VLOOKUP(AM210,'C43 Code'!$G:$J,3,0))</f>
        <v>ITM_8</v>
      </c>
      <c r="AP210" t="str">
        <f>IF(AM210="ITM_NULL","ITM_NULL",VLOOKUP(AM210,'C43 Code'!$G:$J,4,0))</f>
        <v>ITM_8</v>
      </c>
      <c r="AR210" s="41" t="str">
        <f t="shared" si="34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5" t="s">
        <v>431</v>
      </c>
      <c r="Y211" s="10">
        <v>6</v>
      </c>
      <c r="Z211" s="10">
        <v>1</v>
      </c>
      <c r="AA211" s="6" t="str">
        <f t="shared" si="35"/>
        <v>V43 RT.61</v>
      </c>
      <c r="AB211" s="5" t="s">
        <v>1</v>
      </c>
      <c r="AC211" s="30" t="s">
        <v>113</v>
      </c>
      <c r="AD211" s="31" t="s">
        <v>124</v>
      </c>
      <c r="AE211" s="36"/>
      <c r="AF211" s="45" t="s">
        <v>133</v>
      </c>
      <c r="AG211" s="21"/>
      <c r="AH211" t="str">
        <f t="shared" si="36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IF(OR(AM211="ITM_NULL",AM211="KEY_fg",AM211="SHIFT_f",AM211="SHIFT_g"),"ITM_NULL",VLOOKUP(AM211,'C43 Code'!$G:$J,3,0))</f>
        <v>ITM_NULL</v>
      </c>
      <c r="AP211" t="str">
        <f>IF(AM211="ITM_NULL","ITM_NULL",VLOOKUP(AM211,'C43 Code'!$G:$J,4,0))</f>
        <v>ITM_NULL</v>
      </c>
      <c r="AR211" s="41" t="str">
        <f t="shared" si="34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5" t="s">
        <v>431</v>
      </c>
      <c r="Y212" s="11">
        <v>6</v>
      </c>
      <c r="Z212" s="11">
        <v>2</v>
      </c>
      <c r="AA212" s="6" t="str">
        <f t="shared" si="35"/>
        <v>V43 RT.62</v>
      </c>
      <c r="AB212" s="5">
        <v>4</v>
      </c>
      <c r="AC212" s="30" t="s">
        <v>110</v>
      </c>
      <c r="AD212" s="31" t="s">
        <v>121</v>
      </c>
      <c r="AE212" s="36"/>
      <c r="AF212" s="45" t="s">
        <v>50</v>
      </c>
      <c r="AG212" s="21"/>
      <c r="AH212" t="str">
        <f t="shared" si="36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IF(OR(AM212="ITM_NULL",AM212="KEY_fg",AM212="SHIFT_f",AM212="SHIFT_g"),"ITM_NULL",VLOOKUP(AM212,'C43 Code'!$G:$J,3,0))</f>
        <v>ITM_9</v>
      </c>
      <c r="AP212" t="str">
        <f>IF(AM212="ITM_NULL","ITM_NULL",VLOOKUP(AM212,'C43 Code'!$G:$J,4,0))</f>
        <v>ITM_9</v>
      </c>
      <c r="AR212" s="41" t="str">
        <f t="shared" si="34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5" t="s">
        <v>431</v>
      </c>
      <c r="Y213" s="11">
        <v>6</v>
      </c>
      <c r="Z213" s="11">
        <v>3</v>
      </c>
      <c r="AA213" s="6" t="str">
        <f t="shared" si="35"/>
        <v>V43 RT.63</v>
      </c>
      <c r="AB213" s="5">
        <v>5</v>
      </c>
      <c r="AC213" s="30" t="s">
        <v>100</v>
      </c>
      <c r="AD213" s="31" t="s">
        <v>122</v>
      </c>
      <c r="AE213" s="36"/>
      <c r="AF213" s="45" t="s">
        <v>51</v>
      </c>
      <c r="AG213" s="21"/>
      <c r="AH213" t="str">
        <f t="shared" si="36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-MNU_UNITCONV_C43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IF(OR(AM213="ITM_NULL",AM213="KEY_fg",AM213="SHIFT_f",AM213="SHIFT_g"),"ITM_NULL",VLOOKUP(AM213,'C43 Code'!$G:$J,3,0))</f>
        <v>ITM_OBELUS</v>
      </c>
      <c r="AP213" t="str">
        <f>IF(AM213="ITM_NULL","ITM_NULL",VLOOKUP(AM213,'C43 Code'!$G:$J,4,0))</f>
        <v>ITM_DIV</v>
      </c>
      <c r="AR213" s="41" t="str">
        <f t="shared" si="34"/>
        <v>{63,                  ITM_5,                -MNU_MODE,            -MNU_UNITCONV_C43,    ITM_5,                ITM_S,                ITM_s,                ITM_OBELUS,           ITM_DIV             },</v>
      </c>
    </row>
    <row r="214" spans="24:44" ht="18" customHeight="1">
      <c r="X214" s="75" t="s">
        <v>431</v>
      </c>
      <c r="Y214" s="11">
        <v>6</v>
      </c>
      <c r="Z214" s="11">
        <v>4</v>
      </c>
      <c r="AA214" s="6" t="str">
        <f t="shared" si="35"/>
        <v>V43 RT.64</v>
      </c>
      <c r="AB214" s="5">
        <v>6</v>
      </c>
      <c r="AC214" s="30" t="s">
        <v>112</v>
      </c>
      <c r="AD214" s="31" t="s">
        <v>123</v>
      </c>
      <c r="AE214" s="36"/>
      <c r="AF214" s="45" t="s">
        <v>52</v>
      </c>
      <c r="AG214" s="21"/>
      <c r="AH214" t="str">
        <f t="shared" si="36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IF(OR(AM214="ITM_NULL",AM214="KEY_fg",AM214="SHIFT_f",AM214="SHIFT_g"),"ITM_NULL",VLOOKUP(AM214,'C43 Code'!$G:$J,3,0))</f>
        <v>ITM_4</v>
      </c>
      <c r="AP214" t="str">
        <f>IF(AM214="ITM_NULL","ITM_NULL",VLOOKUP(AM214,'C43 Code'!$G:$J,4,0))</f>
        <v>ITM_4</v>
      </c>
      <c r="AR214" s="41" t="str">
        <f t="shared" si="34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5" t="s">
        <v>431</v>
      </c>
      <c r="Y215" s="11">
        <v>6</v>
      </c>
      <c r="Z215" s="11">
        <v>5</v>
      </c>
      <c r="AA215" s="6" t="str">
        <f t="shared" si="35"/>
        <v>V43 RT.65</v>
      </c>
      <c r="AB215" s="5" t="s">
        <v>18</v>
      </c>
      <c r="AC215" s="30" t="s">
        <v>76</v>
      </c>
      <c r="AD215" s="31" t="s">
        <v>77</v>
      </c>
      <c r="AE215" s="36"/>
      <c r="AF215" s="45" t="s">
        <v>53</v>
      </c>
      <c r="AG215" s="21"/>
      <c r="AH215" t="str">
        <f t="shared" si="36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IF(OR(AM215="ITM_NULL",AM215="KEY_fg",AM215="SHIFT_f",AM215="SHIFT_g"),"ITM_NULL",VLOOKUP(AM215,'C43 Code'!$G:$J,3,0))</f>
        <v>ITM_5</v>
      </c>
      <c r="AP215" t="str">
        <f>IF(AM215="ITM_NULL","ITM_NULL",VLOOKUP(AM215,'C43 Code'!$G:$J,4,0))</f>
        <v>ITM_5</v>
      </c>
      <c r="AR215" s="41" t="str">
        <f t="shared" si="34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5" t="s">
        <v>431</v>
      </c>
      <c r="Y216" s="10">
        <v>7</v>
      </c>
      <c r="Z216" s="10">
        <v>1</v>
      </c>
      <c r="AA216" s="6" t="str">
        <f t="shared" si="35"/>
        <v>V43 RT.71</v>
      </c>
      <c r="AB216" s="27" t="s">
        <v>393</v>
      </c>
      <c r="AC216" s="30" t="s">
        <v>115</v>
      </c>
      <c r="AD216" s="31" t="s">
        <v>128</v>
      </c>
      <c r="AE216" s="36"/>
      <c r="AF216" s="45" t="s">
        <v>133</v>
      </c>
      <c r="AG216" s="21"/>
      <c r="AH216" t="str">
        <f t="shared" si="36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-MNU_ALPHAFN_C43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IF(OR(AM216="ITM_NULL",AM216="KEY_fg",AM216="SHIFT_f",AM216="SHIFT_g"),"ITM_NULL",VLOOKUP(AM216,'C43 Code'!$G:$J,3,0))</f>
        <v>ITM_NULL</v>
      </c>
      <c r="AP216" t="str">
        <f>IF(AM216="ITM_NULL","ITM_NULL",VLOOKUP(AM216,'C43 Code'!$G:$J,4,0))</f>
        <v>ITM_NULL</v>
      </c>
      <c r="AR216" s="41" t="str">
        <f t="shared" si="34"/>
        <v>{71,                  ITM_MULT,             -MNU_FIN,             -MNU_ALPHAFN_C43,     ITM_CROSS,            ITM_NULL,             ITM_NULL,             ITM_NULL,             ITM_NULL            },</v>
      </c>
    </row>
    <row r="217" spans="24:44" ht="18" customHeight="1">
      <c r="X217" s="75" t="s">
        <v>431</v>
      </c>
      <c r="Y217" s="11">
        <v>7</v>
      </c>
      <c r="Z217" s="11">
        <v>2</v>
      </c>
      <c r="AA217" s="6" t="str">
        <f t="shared" si="35"/>
        <v>V43 RT.72</v>
      </c>
      <c r="AB217" s="5">
        <v>1</v>
      </c>
      <c r="AC217" s="30" t="s">
        <v>82</v>
      </c>
      <c r="AD217" s="31" t="s">
        <v>125</v>
      </c>
      <c r="AE217" s="36"/>
      <c r="AF217" s="45" t="s">
        <v>54</v>
      </c>
      <c r="AG217" s="21"/>
      <c r="AH217" t="str">
        <f t="shared" si="36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IF(OR(AM217="ITM_NULL",AM217="KEY_fg",AM217="SHIFT_f",AM217="SHIFT_g"),"ITM_NULL",VLOOKUP(AM217,'C43 Code'!$G:$J,3,0))</f>
        <v>ITM_6</v>
      </c>
      <c r="AP217" t="str">
        <f>IF(AM217="ITM_NULL","ITM_NULL",VLOOKUP(AM217,'C43 Code'!$G:$J,4,0))</f>
        <v>ITM_6</v>
      </c>
      <c r="AR217" s="41" t="str">
        <f t="shared" si="34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5" t="s">
        <v>431</v>
      </c>
      <c r="Y218" s="11">
        <v>7</v>
      </c>
      <c r="Z218" s="11">
        <v>3</v>
      </c>
      <c r="AA218" s="6" t="str">
        <f t="shared" si="35"/>
        <v>V43 RT.73</v>
      </c>
      <c r="AB218" s="5">
        <v>2</v>
      </c>
      <c r="AC218" s="30" t="s">
        <v>102</v>
      </c>
      <c r="AD218" s="31" t="s">
        <v>126</v>
      </c>
      <c r="AE218" s="36"/>
      <c r="AF218" s="45" t="s">
        <v>132</v>
      </c>
      <c r="AG218" s="21"/>
      <c r="AH218" t="str">
        <f t="shared" si="36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IF(OR(AM218="ITM_NULL",AM218="KEY_fg",AM218="SHIFT_f",AM218="SHIFT_g"),"ITM_NULL",VLOOKUP(AM218,'C43 Code'!$G:$J,3,0))</f>
        <v>ITM_CROSS</v>
      </c>
      <c r="AP218" t="str">
        <f>IF(AM218="ITM_NULL","ITM_NULL",VLOOKUP(AM218,'C43 Code'!$G:$J,4,0))</f>
        <v>ITM_MULT</v>
      </c>
      <c r="AR218" s="41" t="str">
        <f t="shared" si="34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5" t="s">
        <v>431</v>
      </c>
      <c r="Y219" s="11">
        <v>7</v>
      </c>
      <c r="Z219" s="11">
        <v>4</v>
      </c>
      <c r="AA219" s="6" t="str">
        <f t="shared" si="35"/>
        <v>V43 RT.74</v>
      </c>
      <c r="AB219" s="5">
        <v>3</v>
      </c>
      <c r="AC219" s="30" t="s">
        <v>114</v>
      </c>
      <c r="AD219" s="31" t="s">
        <v>127</v>
      </c>
      <c r="AE219" s="36"/>
      <c r="AF219" s="45" t="s">
        <v>55</v>
      </c>
      <c r="AG219" s="21"/>
      <c r="AH219" t="str">
        <f t="shared" si="36"/>
        <v>{74</v>
      </c>
      <c r="AI219" t="str">
        <f>VLOOKUP(AB219,Sheet3!$B:$C,2,0)</f>
        <v>ITM_3</v>
      </c>
      <c r="AJ219" t="str">
        <f>VLOOKUP(AC219,Sheet3!$B:$C,2,0)</f>
        <v>-MNU_PARTS_C43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IF(OR(AM219="ITM_NULL",AM219="KEY_fg",AM219="SHIFT_f",AM219="SHIFT_g"),"ITM_NULL",VLOOKUP(AM219,'C43 Code'!$G:$J,3,0))</f>
        <v>ITM_1</v>
      </c>
      <c r="AP219" t="str">
        <f>IF(AM219="ITM_NULL","ITM_NULL",VLOOKUP(AM219,'C43 Code'!$G:$J,4,0))</f>
        <v>ITM_1</v>
      </c>
      <c r="AR219" s="41" t="str">
        <f t="shared" si="34"/>
        <v>{74,                  ITM_3,                -MNU_PARTS_C43,       -MNU_TEST,            ITM_3,                ITM_X,                ITM_x,                ITM_1,                ITM_1               },</v>
      </c>
    </row>
    <row r="220" spans="24:44" ht="18" customHeight="1">
      <c r="X220" s="75" t="s">
        <v>431</v>
      </c>
      <c r="Y220" s="11">
        <v>7</v>
      </c>
      <c r="Z220" s="11">
        <v>5</v>
      </c>
      <c r="AA220" s="6" t="str">
        <f t="shared" si="35"/>
        <v>V43 RT.75</v>
      </c>
      <c r="AB220" s="5" t="s">
        <v>19</v>
      </c>
      <c r="AC220" s="30" t="s">
        <v>78</v>
      </c>
      <c r="AD220" s="31" t="s">
        <v>79</v>
      </c>
      <c r="AE220" s="36"/>
      <c r="AF220" s="45" t="s">
        <v>56</v>
      </c>
      <c r="AG220" s="21"/>
      <c r="AH220" t="str">
        <f t="shared" si="36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IF(OR(AM220="ITM_NULL",AM220="KEY_fg",AM220="SHIFT_f",AM220="SHIFT_g"),"ITM_NULL",VLOOKUP(AM220,'C43 Code'!$G:$J,3,0))</f>
        <v>ITM_2</v>
      </c>
      <c r="AP220" t="str">
        <f>IF(AM220="ITM_NULL","ITM_NULL",VLOOKUP(AM220,'C43 Code'!$G:$J,4,0))</f>
        <v>ITM_2</v>
      </c>
      <c r="AR220" s="41" t="str">
        <f t="shared" si="34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5" t="s">
        <v>431</v>
      </c>
      <c r="Y221" s="10">
        <v>8</v>
      </c>
      <c r="Z221" s="10">
        <v>1</v>
      </c>
      <c r="AA221" s="6" t="str">
        <f t="shared" si="35"/>
        <v>V43 RT.81</v>
      </c>
      <c r="AB221" s="27" t="s">
        <v>394</v>
      </c>
      <c r="AC221" s="30" t="s">
        <v>116</v>
      </c>
      <c r="AD221" s="31" t="s">
        <v>85</v>
      </c>
      <c r="AE221" s="36"/>
      <c r="AF221" s="45" t="s">
        <v>133</v>
      </c>
      <c r="AG221" s="21"/>
      <c r="AH221" t="str">
        <f t="shared" si="36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IF(OR(AM221="ITM_NULL",AM221="KEY_fg",AM221="SHIFT_f",AM221="SHIFT_g"),"ITM_NULL",VLOOKUP(AM221,'C43 Code'!$G:$J,3,0))</f>
        <v>ITM_NULL</v>
      </c>
      <c r="AP221" t="str">
        <f>IF(AM221="ITM_NULL","ITM_NULL",VLOOKUP(AM221,'C43 Code'!$G:$J,4,0))</f>
        <v>ITM_NULL</v>
      </c>
      <c r="AR221" s="41" t="str">
        <f t="shared" si="34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5" t="s">
        <v>431</v>
      </c>
      <c r="Y222" s="11">
        <v>8</v>
      </c>
      <c r="Z222" s="11">
        <v>2</v>
      </c>
      <c r="AA222" s="6" t="str">
        <f t="shared" si="35"/>
        <v>V43 RT.82</v>
      </c>
      <c r="AB222" s="5">
        <v>0</v>
      </c>
      <c r="AC222" s="30" t="s">
        <v>86</v>
      </c>
      <c r="AD222" s="31" t="s">
        <v>87</v>
      </c>
      <c r="AE222" s="36"/>
      <c r="AF222" s="45" t="s">
        <v>57</v>
      </c>
      <c r="AG222" s="21"/>
      <c r="AH222" t="str">
        <f t="shared" si="36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IF(OR(AM222="ITM_NULL",AM222="KEY_fg",AM222="SHIFT_f",AM222="SHIFT_g"),"ITM_NULL",VLOOKUP(AM222,'C43 Code'!$G:$J,3,0))</f>
        <v>ITM_3</v>
      </c>
      <c r="AP222" t="str">
        <f>IF(AM222="ITM_NULL","ITM_NULL",VLOOKUP(AM222,'C43 Code'!$G:$J,4,0))</f>
        <v>ITM_3</v>
      </c>
      <c r="AR222" s="41" t="str">
        <f t="shared" si="34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5" t="s">
        <v>431</v>
      </c>
      <c r="Y223" s="11">
        <v>8</v>
      </c>
      <c r="Z223" s="11">
        <v>3</v>
      </c>
      <c r="AA223" s="6" t="str">
        <f t="shared" si="35"/>
        <v>V43 RT.83</v>
      </c>
      <c r="AB223" s="5" t="s">
        <v>22</v>
      </c>
      <c r="AC223" s="30" t="s">
        <v>88</v>
      </c>
      <c r="AD223" s="31" t="s">
        <v>129</v>
      </c>
      <c r="AE223" s="36"/>
      <c r="AF223" s="45" t="s">
        <v>59</v>
      </c>
      <c r="AG223" s="21"/>
      <c r="AH223" t="str">
        <f t="shared" si="36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IF(OR(AM223="ITM_NULL",AM223="KEY_fg",AM223="SHIFT_f",AM223="SHIFT_g"),"ITM_NULL",VLOOKUP(AM223,'C43 Code'!$G:$J,3,0))</f>
        <v>ITM_PERIOD</v>
      </c>
      <c r="AP223" t="str">
        <f>IF(AM223="ITM_NULL","ITM_NULL",VLOOKUP(AM223,'C43 Code'!$G:$J,4,0))</f>
        <v>ITM_PERIOD</v>
      </c>
      <c r="AR223" s="41" t="str">
        <f t="shared" si="34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5" t="s">
        <v>431</v>
      </c>
      <c r="Y224" s="11">
        <v>8</v>
      </c>
      <c r="Z224" s="11">
        <v>4</v>
      </c>
      <c r="AA224" s="6" t="str">
        <f t="shared" si="35"/>
        <v>V43 RT.84</v>
      </c>
      <c r="AB224" s="5" t="s">
        <v>23</v>
      </c>
      <c r="AC224" s="30" t="s">
        <v>89</v>
      </c>
      <c r="AD224" s="31" t="s">
        <v>130</v>
      </c>
      <c r="AE224" s="36"/>
      <c r="AF224" s="46" t="s">
        <v>395</v>
      </c>
      <c r="AG224" s="21"/>
      <c r="AH224" t="str">
        <f t="shared" si="36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IF(OR(AM224="ITM_NULL",AM224="KEY_fg",AM224="SHIFT_f",AM224="SHIFT_g"),"ITM_NULL",VLOOKUP(AM224,'C43 Code'!$G:$J,3,0))</f>
        <v>ITM_SLASH</v>
      </c>
      <c r="AP224" t="str">
        <f>IF(AM224="ITM_NULL","ITM_NULL",VLOOKUP(AM224,'C43 Code'!$G:$J,4,0))</f>
        <v>ITM_NULL</v>
      </c>
      <c r="AR224" s="41" t="str">
        <f t="shared" si="34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5" t="s">
        <v>431</v>
      </c>
      <c r="Y225" s="11">
        <v>8</v>
      </c>
      <c r="Z225" s="11">
        <v>5</v>
      </c>
      <c r="AA225" s="6" t="str">
        <f t="shared" si="35"/>
        <v>V43 RT.85</v>
      </c>
      <c r="AB225" s="5" t="s">
        <v>21</v>
      </c>
      <c r="AC225" s="30" t="s">
        <v>84</v>
      </c>
      <c r="AD225" s="31" t="s">
        <v>131</v>
      </c>
      <c r="AE225" s="36"/>
      <c r="AF225" s="45" t="s">
        <v>60</v>
      </c>
      <c r="AG225" s="21"/>
      <c r="AH225" t="str">
        <f t="shared" si="36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IF(OR(AM225="ITM_NULL",AM225="KEY_fg",AM225="SHIFT_f",AM225="SHIFT_g"),"ITM_NULL",VLOOKUP(AM225,'C43 Code'!$G:$J,3,0))</f>
        <v>ITM_PLUS</v>
      </c>
      <c r="AP225" t="str">
        <f>IF(AM225="ITM_NULL","ITM_NULL",VLOOKUP(AM225,'C43 Code'!$G:$J,4,0))</f>
        <v>ITM_ADD</v>
      </c>
      <c r="AR225" s="56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X226" s="4">
        <v>0</v>
      </c>
      <c r="Y226" s="12">
        <v>0</v>
      </c>
      <c r="Z226" s="12">
        <v>0</v>
      </c>
      <c r="AA226" s="4" t="str">
        <f t="shared" si="35"/>
        <v>0.00</v>
      </c>
      <c r="AB226" s="4">
        <v>0</v>
      </c>
      <c r="AC226" s="4">
        <v>0</v>
      </c>
      <c r="AD226" s="4">
        <v>0</v>
      </c>
      <c r="AG226" s="21"/>
      <c r="AH226"/>
      <c r="AI226"/>
      <c r="AJ226"/>
      <c r="AK226"/>
      <c r="AL226" s="7"/>
      <c r="AM226"/>
      <c r="AN226"/>
      <c r="AP226"/>
      <c r="AR226" s="54" t="s">
        <v>409</v>
      </c>
    </row>
    <row r="227" spans="23:44" ht="18" customHeight="1">
      <c r="X227" s="4">
        <v>0</v>
      </c>
      <c r="Y227" s="12">
        <v>0</v>
      </c>
      <c r="Z227" s="12">
        <v>0</v>
      </c>
      <c r="AA227" s="4" t="str">
        <f t="shared" si="35"/>
        <v>0.00</v>
      </c>
      <c r="AB227" s="34">
        <v>0</v>
      </c>
      <c r="AC227" s="34">
        <v>0</v>
      </c>
      <c r="AD227" s="34">
        <v>0</v>
      </c>
      <c r="AE227" s="34"/>
      <c r="AF227" s="35"/>
      <c r="AG227" s="21"/>
      <c r="AH227"/>
      <c r="AI227"/>
      <c r="AJ227"/>
      <c r="AK227"/>
      <c r="AL227" s="7"/>
      <c r="AM227"/>
      <c r="AN227"/>
      <c r="AP227"/>
      <c r="AR227" s="41" t="s">
        <v>411</v>
      </c>
    </row>
    <row r="228" spans="23:44" ht="18" customHeight="1">
      <c r="W228" s="77" t="s">
        <v>422</v>
      </c>
      <c r="X228" s="79" t="s">
        <v>432</v>
      </c>
      <c r="Y228" s="10">
        <v>1</v>
      </c>
      <c r="Z228" s="10">
        <v>1</v>
      </c>
      <c r="AA228" s="6" t="str">
        <f t="shared" si="35"/>
        <v>V43.11</v>
      </c>
      <c r="AB228" s="5" t="s">
        <v>439</v>
      </c>
      <c r="AC228" s="29">
        <v>0</v>
      </c>
      <c r="AD228" s="29">
        <v>0</v>
      </c>
      <c r="AE228" s="36"/>
      <c r="AF228" s="47"/>
      <c r="AG228" s="21"/>
      <c r="AH228"/>
      <c r="AI228"/>
      <c r="AJ228"/>
      <c r="AK228"/>
      <c r="AL228" s="7"/>
      <c r="AM228"/>
      <c r="AN228"/>
      <c r="AP228"/>
      <c r="AR228" s="41"/>
    </row>
    <row r="229" spans="23:44" ht="18" customHeight="1">
      <c r="W229" s="1" t="s">
        <v>423</v>
      </c>
      <c r="X229" s="80" t="s">
        <v>432</v>
      </c>
      <c r="Y229" s="11">
        <v>1</v>
      </c>
      <c r="Z229" s="11">
        <v>2</v>
      </c>
      <c r="AA229" s="6" t="str">
        <f t="shared" si="35"/>
        <v>V43.12</v>
      </c>
      <c r="AB229" s="5" t="s">
        <v>440</v>
      </c>
      <c r="AC229" s="29">
        <v>0</v>
      </c>
      <c r="AD229" s="29">
        <v>0</v>
      </c>
      <c r="AE229" s="36"/>
      <c r="AF229" s="47"/>
      <c r="AG229" s="21"/>
      <c r="AH229"/>
      <c r="AI229"/>
      <c r="AJ229"/>
      <c r="AK229"/>
      <c r="AL229" s="7"/>
      <c r="AM229"/>
      <c r="AN229"/>
      <c r="AP229"/>
      <c r="AR229" s="41"/>
    </row>
    <row r="230" spans="23:44" ht="18" customHeight="1">
      <c r="X230" s="80" t="s">
        <v>432</v>
      </c>
      <c r="Y230" s="11">
        <v>1</v>
      </c>
      <c r="Z230" s="11">
        <v>3</v>
      </c>
      <c r="AA230" s="6" t="str">
        <f t="shared" si="35"/>
        <v>V43.13</v>
      </c>
      <c r="AB230" s="5" t="s">
        <v>441</v>
      </c>
      <c r="AC230" s="29">
        <v>0</v>
      </c>
      <c r="AD230" s="29">
        <v>0</v>
      </c>
      <c r="AE230" s="36"/>
      <c r="AF230" s="47"/>
      <c r="AG230" s="21"/>
      <c r="AH230"/>
      <c r="AI230"/>
      <c r="AJ230"/>
      <c r="AK230"/>
      <c r="AL230" s="7"/>
      <c r="AM230"/>
      <c r="AN230"/>
      <c r="AP230"/>
      <c r="AR230" s="55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0" t="s">
        <v>432</v>
      </c>
      <c r="Y231" s="11">
        <v>1</v>
      </c>
      <c r="Z231" s="11">
        <v>4</v>
      </c>
      <c r="AA231" s="6" t="str">
        <f t="shared" si="35"/>
        <v>V43.14</v>
      </c>
      <c r="AB231" s="5" t="s">
        <v>442</v>
      </c>
      <c r="AC231" s="29">
        <v>0</v>
      </c>
      <c r="AD231" s="29">
        <v>0</v>
      </c>
      <c r="AE231" s="36"/>
      <c r="AF231" s="47"/>
      <c r="AG231" s="21"/>
      <c r="AH231"/>
      <c r="AI231"/>
      <c r="AJ231"/>
      <c r="AK231"/>
      <c r="AL231" s="7"/>
      <c r="AM231"/>
      <c r="AN231"/>
      <c r="AP231"/>
      <c r="AR231" s="54" t="s">
        <v>410</v>
      </c>
    </row>
    <row r="232" spans="23:44" ht="18" customHeight="1">
      <c r="X232" s="80" t="s">
        <v>432</v>
      </c>
      <c r="Y232" s="11">
        <v>1</v>
      </c>
      <c r="Z232" s="11">
        <v>5</v>
      </c>
      <c r="AA232" s="6" t="str">
        <f t="shared" si="35"/>
        <v>V43.15</v>
      </c>
      <c r="AB232" s="5" t="s">
        <v>442</v>
      </c>
      <c r="AC232" s="29">
        <v>0</v>
      </c>
      <c r="AD232" s="29">
        <v>0</v>
      </c>
      <c r="AE232" s="36"/>
      <c r="AF232" s="47"/>
      <c r="AG232" s="21"/>
      <c r="AH232"/>
      <c r="AI232"/>
      <c r="AJ232"/>
      <c r="AK232"/>
      <c r="AL232" s="7"/>
      <c r="AM232"/>
      <c r="AN232"/>
      <c r="AP232"/>
      <c r="AR232" s="54" t="str">
        <f>"TO_QSPI const calcKey_t kbd_std_"&amp;X233&amp;"[37] = {"</f>
        <v>TO_QSPI const calcKey_t kbd_std_V43[37] = {</v>
      </c>
    </row>
    <row r="233" spans="23:44" ht="18" customHeight="1">
      <c r="X233" s="80" t="s">
        <v>432</v>
      </c>
      <c r="Y233" s="11">
        <v>1</v>
      </c>
      <c r="Z233" s="11">
        <v>6</v>
      </c>
      <c r="AA233" s="6" t="str">
        <f t="shared" si="35"/>
        <v>V43.16</v>
      </c>
      <c r="AB233" s="5" t="s">
        <v>443</v>
      </c>
      <c r="AC233" s="29">
        <v>0</v>
      </c>
      <c r="AD233" s="29">
        <v>0</v>
      </c>
      <c r="AE233" s="36"/>
      <c r="AF233" s="47"/>
      <c r="AG233" s="21"/>
      <c r="AH233"/>
      <c r="AI233"/>
      <c r="AJ233"/>
      <c r="AK233"/>
      <c r="AL233" s="7"/>
      <c r="AM233"/>
      <c r="AN233"/>
      <c r="AP233"/>
      <c r="AR233" s="54" t="s">
        <v>409</v>
      </c>
    </row>
    <row r="234" spans="23:44" ht="18" customHeight="1">
      <c r="X234" s="80" t="s">
        <v>432</v>
      </c>
      <c r="Y234" s="10">
        <v>2</v>
      </c>
      <c r="Z234" s="10">
        <v>1</v>
      </c>
      <c r="AA234" s="6" t="str">
        <f t="shared" si="35"/>
        <v>V43.21</v>
      </c>
      <c r="AB234" s="5" t="s">
        <v>2</v>
      </c>
      <c r="AC234" s="30" t="s">
        <v>25</v>
      </c>
      <c r="AD234" s="31" t="s">
        <v>26</v>
      </c>
      <c r="AE234" s="36"/>
      <c r="AF234" s="45" t="s">
        <v>33</v>
      </c>
      <c r="AG234" s="21"/>
      <c r="AH234" t="str">
        <f t="shared" si="36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IF(OR(AM234="ITM_NULL",AM234="KEY_fg",AM234="SHIFT_f",AM234="SHIFT_g"),"ITM_NULL",VLOOKUP(AM234,'C43 Code'!$G:$J,3,0))</f>
        <v>ITM_SIGMA</v>
      </c>
      <c r="AP234" t="str">
        <f>IF(AM234="ITM_NULL","ITM_NULL",VLOOKUP(AM234,'C43 Code'!$G:$J,4,0))</f>
        <v>ITM_REG_A</v>
      </c>
      <c r="AR234" s="41" t="str">
        <f t="shared" ref="AR234:AR269" si="37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0" t="s">
        <v>432</v>
      </c>
      <c r="Y235" s="11">
        <v>2</v>
      </c>
      <c r="Z235" s="11">
        <v>2</v>
      </c>
      <c r="AA235" s="6" t="str">
        <f t="shared" si="35"/>
        <v>V43.22</v>
      </c>
      <c r="AB235" s="5" t="s">
        <v>3</v>
      </c>
      <c r="AC235" s="30" t="s">
        <v>27</v>
      </c>
      <c r="AD235" s="31" t="s">
        <v>28</v>
      </c>
      <c r="AE235" s="36"/>
      <c r="AF235" s="45" t="s">
        <v>34</v>
      </c>
      <c r="AG235" s="21"/>
      <c r="AH235" t="str">
        <f t="shared" si="36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IF(OR(AM235="ITM_NULL",AM235="KEY_fg",AM235="SHIFT_f",AM235="SHIFT_g"),"ITM_NULL",VLOOKUP(AM235,'C43 Code'!$G:$J,3,0))</f>
        <v>ITM_CIRCUMFLEX</v>
      </c>
      <c r="AP235" t="str">
        <f>IF(AM235="ITM_NULL","ITM_NULL",VLOOKUP(AM235,'C43 Code'!$G:$J,4,0))</f>
        <v>ITM_REG_B</v>
      </c>
      <c r="AR235" s="41" t="str">
        <f t="shared" si="37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0" t="s">
        <v>432</v>
      </c>
      <c r="Y236" s="11">
        <v>2</v>
      </c>
      <c r="Z236" s="11">
        <v>3</v>
      </c>
      <c r="AA236" s="6" t="str">
        <f t="shared" si="35"/>
        <v>V43.23</v>
      </c>
      <c r="AB236" s="5" t="s">
        <v>4</v>
      </c>
      <c r="AC236" s="30" t="s">
        <v>29</v>
      </c>
      <c r="AD236" s="31" t="s">
        <v>30</v>
      </c>
      <c r="AE236" s="36"/>
      <c r="AF236" s="45" t="s">
        <v>35</v>
      </c>
      <c r="AG236" s="21"/>
      <c r="AH236" t="str">
        <f t="shared" si="36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IF(OR(AM236="ITM_NULL",AM236="KEY_fg",AM236="SHIFT_f",AM236="SHIFT_g"),"ITM_NULL",VLOOKUP(AM236,'C43 Code'!$G:$J,3,0))</f>
        <v>ITM_ROOT_SIGN</v>
      </c>
      <c r="AP236" t="str">
        <f>IF(AM236="ITM_NULL","ITM_NULL",VLOOKUP(AM236,'C43 Code'!$G:$J,4,0))</f>
        <v>ITM_REG_C</v>
      </c>
      <c r="AR236" s="41" t="str">
        <f t="shared" si="37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0" t="s">
        <v>432</v>
      </c>
      <c r="Y237" s="11">
        <v>2</v>
      </c>
      <c r="Z237" s="11">
        <v>4</v>
      </c>
      <c r="AA237" s="6" t="str">
        <f t="shared" si="35"/>
        <v>V43.24</v>
      </c>
      <c r="AB237" s="5" t="s">
        <v>5</v>
      </c>
      <c r="AC237" s="30" t="s">
        <v>31</v>
      </c>
      <c r="AD237" s="31" t="s">
        <v>24</v>
      </c>
      <c r="AE237" s="36"/>
      <c r="AF237" s="45" t="s">
        <v>36</v>
      </c>
      <c r="AG237" s="21"/>
      <c r="AH237" t="str">
        <f t="shared" si="36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IF(OR(AM237="ITM_NULL",AM237="KEY_fg",AM237="SHIFT_f",AM237="SHIFT_g"),"ITM_NULL",VLOOKUP(AM237,'C43 Code'!$G:$J,3,0))</f>
        <v>ITM_LG_SIGN</v>
      </c>
      <c r="AP237" t="str">
        <f>IF(AM237="ITM_NULL","ITM_NULL",VLOOKUP(AM237,'C43 Code'!$G:$J,4,0))</f>
        <v>ITM_REG_D</v>
      </c>
      <c r="AR237" s="41" t="str">
        <f t="shared" si="37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0" t="s">
        <v>432</v>
      </c>
      <c r="Y238" s="11">
        <v>2</v>
      </c>
      <c r="Z238" s="11">
        <v>5</v>
      </c>
      <c r="AA238" s="6" t="str">
        <f t="shared" si="35"/>
        <v>V43.25</v>
      </c>
      <c r="AB238" s="27" t="s">
        <v>396</v>
      </c>
      <c r="AC238" s="30" t="s">
        <v>133</v>
      </c>
      <c r="AD238" s="31" t="s">
        <v>133</v>
      </c>
      <c r="AE238" s="36"/>
      <c r="AF238" s="45" t="s">
        <v>133</v>
      </c>
      <c r="AG238" s="21"/>
      <c r="AH238" t="str">
        <f t="shared" si="36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IF(OR(AM238="ITM_NULL",AM238="KEY_fg",AM238="SHIFT_f",AM238="SHIFT_g"),"ITM_NULL",VLOOKUP(AM238,'C43 Code'!$G:$J,3,0))</f>
        <v>ITM_NULL</v>
      </c>
      <c r="AP238" t="str">
        <f>IF(AM238="ITM_NULL","ITM_NULL",VLOOKUP(AM238,'C43 Code'!$G:$J,4,0))</f>
        <v>ITM_NULL</v>
      </c>
      <c r="AR238" s="41" t="str">
        <f t="shared" si="37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0" t="s">
        <v>432</v>
      </c>
      <c r="Y239" s="11">
        <v>2</v>
      </c>
      <c r="Z239" s="11">
        <v>6</v>
      </c>
      <c r="AA239" s="6" t="str">
        <f t="shared" si="35"/>
        <v>V43.26</v>
      </c>
      <c r="AB239" s="27" t="s">
        <v>397</v>
      </c>
      <c r="AC239" s="30" t="s">
        <v>133</v>
      </c>
      <c r="AD239" s="31" t="s">
        <v>133</v>
      </c>
      <c r="AE239" s="36"/>
      <c r="AF239" s="45" t="s">
        <v>133</v>
      </c>
      <c r="AG239" s="21"/>
      <c r="AH239" t="str">
        <f t="shared" si="36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IF(OR(AM239="ITM_NULL",AM239="KEY_fg",AM239="SHIFT_f",AM239="SHIFT_g"),"ITM_NULL",VLOOKUP(AM239,'C43 Code'!$G:$J,3,0))</f>
        <v>ITM_NULL</v>
      </c>
      <c r="AP239" t="str">
        <f>IF(AM239="ITM_NULL","ITM_NULL",VLOOKUP(AM239,'C43 Code'!$G:$J,4,0))</f>
        <v>ITM_NULL</v>
      </c>
      <c r="AR239" s="41" t="str">
        <f t="shared" si="37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0" t="s">
        <v>432</v>
      </c>
      <c r="Y240" s="10">
        <v>3</v>
      </c>
      <c r="Z240" s="10">
        <v>1</v>
      </c>
      <c r="AA240" s="6" t="str">
        <f t="shared" si="35"/>
        <v>V43.31</v>
      </c>
      <c r="AB240" s="5" t="s">
        <v>7</v>
      </c>
      <c r="AC240" s="30" t="s">
        <v>61</v>
      </c>
      <c r="AD240" s="31" t="s">
        <v>62</v>
      </c>
      <c r="AE240" s="36"/>
      <c r="AF240" s="45" t="s">
        <v>37</v>
      </c>
      <c r="AG240" s="21"/>
      <c r="AH240" t="str">
        <f t="shared" si="36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IF(OR(AM240="ITM_NULL",AM240="KEY_fg",AM240="SHIFT_f",AM240="SHIFT_g"),"ITM_NULL",VLOOKUP(AM240,'C43 Code'!$G:$J,3,0))</f>
        <v>ITM_LN_SIGN</v>
      </c>
      <c r="AP240" t="str">
        <f>IF(AM240="ITM_NULL","ITM_NULL",VLOOKUP(AM240,'C43 Code'!$G:$J,4,0))</f>
        <v>ITM_E</v>
      </c>
      <c r="AR240" s="41" t="str">
        <f t="shared" si="37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0" t="s">
        <v>432</v>
      </c>
      <c r="Y241" s="11">
        <v>3</v>
      </c>
      <c r="Z241" s="11">
        <v>2</v>
      </c>
      <c r="AA241" s="6" t="str">
        <f t="shared" si="35"/>
        <v>V43.32</v>
      </c>
      <c r="AB241" s="5" t="s">
        <v>8</v>
      </c>
      <c r="AC241" s="30" t="s">
        <v>63</v>
      </c>
      <c r="AD241" s="31" t="s">
        <v>64</v>
      </c>
      <c r="AE241" s="36"/>
      <c r="AF241" s="45" t="s">
        <v>38</v>
      </c>
      <c r="AG241" s="21"/>
      <c r="AH241" t="str">
        <f t="shared" si="36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IF(OR(AM241="ITM_NULL",AM241="KEY_fg",AM241="SHIFT_f",AM241="SHIFT_g"),"ITM_NULL",VLOOKUP(AM241,'C43 Code'!$G:$J,3,0))</f>
        <v>ITM_NULL</v>
      </c>
      <c r="AP241" t="str">
        <f>IF(AM241="ITM_NULL","ITM_NULL",VLOOKUP(AM241,'C43 Code'!$G:$J,4,0))</f>
        <v>ITM_NULL</v>
      </c>
      <c r="AR241" s="41" t="str">
        <f t="shared" si="37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0" t="s">
        <v>432</v>
      </c>
      <c r="Y242" s="11">
        <v>3</v>
      </c>
      <c r="Z242" s="11">
        <v>3</v>
      </c>
      <c r="AA242" s="6" t="str">
        <f t="shared" si="35"/>
        <v>V43.33</v>
      </c>
      <c r="AB242" s="5" t="s">
        <v>9</v>
      </c>
      <c r="AC242" s="30" t="s">
        <v>65</v>
      </c>
      <c r="AD242" s="31" t="s">
        <v>66</v>
      </c>
      <c r="AE242" s="36"/>
      <c r="AF242" s="45" t="s">
        <v>39</v>
      </c>
      <c r="AG242" s="21"/>
      <c r="AH242" t="str">
        <f t="shared" si="36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IF(OR(AM242="ITM_NULL",AM242="KEY_fg",AM242="SHIFT_f",AM242="SHIFT_g"),"ITM_NULL",VLOOKUP(AM242,'C43 Code'!$G:$J,3,0))</f>
        <v>ITM_VERTICAL_BAR</v>
      </c>
      <c r="AP242" t="str">
        <f>IF(AM242="ITM_NULL","ITM_NULL",VLOOKUP(AM242,'C43 Code'!$G:$J,4,0))</f>
        <v>ITM_NULL</v>
      </c>
      <c r="AR242" s="41" t="str">
        <f t="shared" si="37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0" t="s">
        <v>432</v>
      </c>
      <c r="Y243" s="11">
        <v>3</v>
      </c>
      <c r="Z243" s="11">
        <v>4</v>
      </c>
      <c r="AA243" s="6" t="str">
        <f t="shared" si="35"/>
        <v>V43.34</v>
      </c>
      <c r="AB243" s="5" t="s">
        <v>10</v>
      </c>
      <c r="AC243" s="30" t="s">
        <v>67</v>
      </c>
      <c r="AD243" s="31" t="s">
        <v>68</v>
      </c>
      <c r="AE243" s="36"/>
      <c r="AF243" s="45" t="s">
        <v>40</v>
      </c>
      <c r="AG243" s="21"/>
      <c r="AH243" t="str">
        <f t="shared" si="36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IF(OR(AM243="ITM_NULL",AM243="KEY_fg",AM243="SHIFT_f",AM243="SHIFT_g"),"ITM_NULL",VLOOKUP(AM243,'C43 Code'!$G:$J,3,0))</f>
        <v>ITM_DELTA</v>
      </c>
      <c r="AP243" t="str">
        <f>IF(AM243="ITM_NULL","ITM_NULL",VLOOKUP(AM243,'C43 Code'!$G:$J,4,0))</f>
        <v>ITM_HEX</v>
      </c>
      <c r="AR243" s="41" t="str">
        <f t="shared" si="37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0" t="s">
        <v>432</v>
      </c>
      <c r="Y244" s="11">
        <v>3</v>
      </c>
      <c r="Z244" s="11">
        <v>5</v>
      </c>
      <c r="AA244" s="6" t="str">
        <f t="shared" si="35"/>
        <v>V43.35</v>
      </c>
      <c r="AB244" s="5" t="s">
        <v>11</v>
      </c>
      <c r="AC244" s="30" t="s">
        <v>69</v>
      </c>
      <c r="AD244" s="31" t="s">
        <v>70</v>
      </c>
      <c r="AE244" s="36"/>
      <c r="AF244" s="45" t="s">
        <v>41</v>
      </c>
      <c r="AG244" s="21"/>
      <c r="AH244" t="str">
        <f t="shared" si="36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IF(OR(AM244="ITM_NULL",AM244="KEY_fg",AM244="SHIFT_f",AM244="SHIFT_g"),"ITM_NULL",VLOOKUP(AM244,'C43 Code'!$G:$J,3,0))</f>
        <v>ITM_pi</v>
      </c>
      <c r="AP244" t="str">
        <f>IF(AM244="ITM_NULL","ITM_NULL",VLOOKUP(AM244,'C43 Code'!$G:$J,4,0))</f>
        <v>ITM_REG_I</v>
      </c>
      <c r="AR244" s="41" t="str">
        <f t="shared" si="37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0" t="s">
        <v>432</v>
      </c>
      <c r="Y245" s="11">
        <v>3</v>
      </c>
      <c r="Z245" s="11">
        <v>6</v>
      </c>
      <c r="AA245" s="6" t="str">
        <f t="shared" si="35"/>
        <v>V43.36</v>
      </c>
      <c r="AB245" s="5" t="s">
        <v>12</v>
      </c>
      <c r="AC245" s="30" t="s">
        <v>71</v>
      </c>
      <c r="AD245" s="31" t="s">
        <v>72</v>
      </c>
      <c r="AE245" s="36"/>
      <c r="AF245" s="45" t="s">
        <v>42</v>
      </c>
      <c r="AG245" s="21"/>
      <c r="AH245" t="str">
        <f t="shared" si="36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IF(OR(AM245="ITM_NULL",AM245="KEY_fg",AM245="SHIFT_f",AM245="SHIFT_g"),"ITM_NULL",VLOOKUP(AM245,'C43 Code'!$G:$J,3,0))</f>
        <v>ITM_SIN_SIGN</v>
      </c>
      <c r="AP245" t="str">
        <f>IF(AM245="ITM_NULL","ITM_NULL",VLOOKUP(AM245,'C43 Code'!$G:$J,4,0))</f>
        <v>ITM_REG_J</v>
      </c>
      <c r="AR245" s="41" t="str">
        <f t="shared" si="37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0" t="s">
        <v>432</v>
      </c>
      <c r="Y246" s="10">
        <v>4</v>
      </c>
      <c r="Z246" s="10">
        <v>1</v>
      </c>
      <c r="AA246" s="6" t="str">
        <f t="shared" si="35"/>
        <v>V43.41</v>
      </c>
      <c r="AB246" s="5" t="s">
        <v>13</v>
      </c>
      <c r="AC246" s="30" t="s">
        <v>73</v>
      </c>
      <c r="AD246" s="31" t="s">
        <v>99</v>
      </c>
      <c r="AE246" s="36"/>
      <c r="AF246" s="45" t="s">
        <v>133</v>
      </c>
      <c r="AG246" s="21"/>
      <c r="AH246" t="str">
        <f t="shared" si="36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IF(OR(AM246="ITM_NULL",AM246="KEY_fg",AM246="SHIFT_f",AM246="SHIFT_g"),"ITM_NULL",VLOOKUP(AM246,'C43 Code'!$G:$J,3,0))</f>
        <v>ITM_NULL</v>
      </c>
      <c r="AP246" t="str">
        <f>IF(AM246="ITM_NULL","ITM_NULL",VLOOKUP(AM246,'C43 Code'!$G:$J,4,0))</f>
        <v>ITM_NULL</v>
      </c>
      <c r="AR246" s="41" t="str">
        <f t="shared" si="37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0" t="s">
        <v>432</v>
      </c>
      <c r="Y247" s="11">
        <v>4</v>
      </c>
      <c r="Z247" s="11">
        <v>2</v>
      </c>
      <c r="AA247" s="6" t="str">
        <f t="shared" si="35"/>
        <v>V43.42</v>
      </c>
      <c r="AB247" s="5" t="s">
        <v>135</v>
      </c>
      <c r="AC247" s="30" t="s">
        <v>74</v>
      </c>
      <c r="AD247" s="31" t="s">
        <v>104</v>
      </c>
      <c r="AE247" s="36"/>
      <c r="AF247" s="45" t="s">
        <v>43</v>
      </c>
      <c r="AG247" s="21"/>
      <c r="AH247" t="str">
        <f t="shared" si="36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IF(OR(AM247="ITM_NULL",AM247="KEY_fg",AM247="SHIFT_f",AM247="SHIFT_g"),"ITM_NULL",VLOOKUP(AM247,'C43 Code'!$G:$J,3,0))</f>
        <v>ITM_COS_SIGN</v>
      </c>
      <c r="AP247" t="str">
        <f>IF(AM247="ITM_NULL","ITM_NULL",VLOOKUP(AM247,'C43 Code'!$G:$J,4,0))</f>
        <v>ITM_REG_K</v>
      </c>
      <c r="AR247" s="41" t="str">
        <f t="shared" si="37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0" t="s">
        <v>432</v>
      </c>
      <c r="Y248" s="11">
        <v>4</v>
      </c>
      <c r="Z248" s="11">
        <v>3</v>
      </c>
      <c r="AA248" s="6" t="str">
        <f t="shared" si="35"/>
        <v>V43.43</v>
      </c>
      <c r="AB248" s="5" t="s">
        <v>14</v>
      </c>
      <c r="AC248" s="30" t="s">
        <v>100</v>
      </c>
      <c r="AD248" s="31" t="s">
        <v>101</v>
      </c>
      <c r="AE248" s="36"/>
      <c r="AF248" s="45" t="s">
        <v>44</v>
      </c>
      <c r="AG248" s="21"/>
      <c r="AH248" t="str">
        <f t="shared" si="36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IF(OR(AM248="ITM_NULL",AM248="KEY_fg",AM248="SHIFT_f",AM248="SHIFT_g"),"ITM_NULL",VLOOKUP(AM248,'C43 Code'!$G:$J,3,0))</f>
        <v>ITM_TAN_SIGN</v>
      </c>
      <c r="AP248" t="str">
        <f>IF(AM248="ITM_NULL","ITM_NULL",VLOOKUP(AM248,'C43 Code'!$G:$J,4,0))</f>
        <v>ITM_REG_L</v>
      </c>
      <c r="AR248" s="41" t="str">
        <f t="shared" si="37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0" t="s">
        <v>432</v>
      </c>
      <c r="Y249" s="11">
        <v>4</v>
      </c>
      <c r="Z249" s="11">
        <v>4</v>
      </c>
      <c r="AA249" s="6" t="str">
        <f t="shared" si="35"/>
        <v>V43.44</v>
      </c>
      <c r="AB249" s="5" t="s">
        <v>15</v>
      </c>
      <c r="AC249" s="30" t="s">
        <v>102</v>
      </c>
      <c r="AD249" s="31" t="s">
        <v>103</v>
      </c>
      <c r="AE249" s="36"/>
      <c r="AF249" s="45" t="s">
        <v>45</v>
      </c>
      <c r="AG249" s="21"/>
      <c r="AH249" t="str">
        <f t="shared" si="36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IF(OR(AM249="ITM_NULL",AM249="KEY_fg",AM249="SHIFT_f",AM249="SHIFT_g"),"ITM_NULL",VLOOKUP(AM249,'C43 Code'!$G:$J,3,0))</f>
        <v>ITM_ex</v>
      </c>
      <c r="AP249" t="str">
        <f>IF(AM249="ITM_NULL","ITM_NULL",VLOOKUP(AM249,'C43 Code'!$G:$J,4,0))</f>
        <v>ITM_NULL</v>
      </c>
      <c r="AR249" s="41" t="str">
        <f t="shared" si="37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0" t="s">
        <v>432</v>
      </c>
      <c r="Y250" s="11">
        <v>4</v>
      </c>
      <c r="Z250" s="11">
        <v>5</v>
      </c>
      <c r="AA250" s="6" t="str">
        <f t="shared" si="35"/>
        <v>V43.45</v>
      </c>
      <c r="AB250" s="5" t="s">
        <v>16</v>
      </c>
      <c r="AC250" s="30" t="s">
        <v>75</v>
      </c>
      <c r="AD250" s="31" t="s">
        <v>105</v>
      </c>
      <c r="AE250" s="36"/>
      <c r="AF250" s="45" t="s">
        <v>133</v>
      </c>
      <c r="AG250" s="21"/>
      <c r="AH250" t="str">
        <f t="shared" si="36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IF(OR(AM250="ITM_NULL",AM250="KEY_fg",AM250="SHIFT_f",AM250="SHIFT_g"),"ITM_NULL",VLOOKUP(AM250,'C43 Code'!$G:$J,3,0))</f>
        <v>ITM_NULL</v>
      </c>
      <c r="AP250" t="str">
        <f>IF(AM250="ITM_NULL","ITM_NULL",VLOOKUP(AM250,'C43 Code'!$G:$J,4,0))</f>
        <v>ITM_NULL</v>
      </c>
      <c r="AR250" s="41" t="str">
        <f t="shared" si="37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0" t="s">
        <v>432</v>
      </c>
      <c r="Y251" s="10">
        <v>5</v>
      </c>
      <c r="Z251" s="10">
        <v>1</v>
      </c>
      <c r="AA251" s="6" t="str">
        <f t="shared" si="35"/>
        <v>V43.51</v>
      </c>
      <c r="AB251" s="5" t="s">
        <v>98</v>
      </c>
      <c r="AC251" s="30" t="s">
        <v>109</v>
      </c>
      <c r="AD251" s="31" t="s">
        <v>493</v>
      </c>
      <c r="AE251" s="36"/>
      <c r="AF251" s="45" t="s">
        <v>46</v>
      </c>
      <c r="AG251" s="21"/>
      <c r="AH251" t="str">
        <f t="shared" si="36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-MNU_PLOTTING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IF(OR(AM251="ITM_NULL",AM251="KEY_fg",AM251="SHIFT_f",AM251="SHIFT_g"),"ITM_NULL",VLOOKUP(AM251,'C43 Code'!$G:$J,3,0))</f>
        <v>ITM_PLUS_MINUS</v>
      </c>
      <c r="AP251" t="str">
        <f>IF(AM251="ITM_NULL","ITM_NULL",VLOOKUP(AM251,'C43 Code'!$G:$J,4,0))</f>
        <v>ITM_NULL</v>
      </c>
      <c r="AR251" s="41" t="str">
        <f t="shared" si="37"/>
        <v>{51,                  ITM_SUB,              -MNU_STAT,            -MNU_PLOTTING,        ITM_MINUS,            ITM_N,                ITM_n,                ITM_PLUS_MINUS,       ITM_NULL            },</v>
      </c>
    </row>
    <row r="252" spans="24:44" ht="18" customHeight="1">
      <c r="X252" s="80" t="s">
        <v>432</v>
      </c>
      <c r="Y252" s="11">
        <v>5</v>
      </c>
      <c r="Z252" s="11">
        <v>2</v>
      </c>
      <c r="AA252" s="6" t="str">
        <f t="shared" si="35"/>
        <v>V43.52</v>
      </c>
      <c r="AB252" s="5">
        <v>7</v>
      </c>
      <c r="AC252" s="30" t="s">
        <v>106</v>
      </c>
      <c r="AD252" s="31" t="s">
        <v>117</v>
      </c>
      <c r="AE252" s="36"/>
      <c r="AF252" s="45" t="s">
        <v>47</v>
      </c>
      <c r="AG252" s="21"/>
      <c r="AH252" t="str">
        <f t="shared" si="36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IF(OR(AM252="ITM_NULL",AM252="KEY_fg",AM252="SHIFT_f",AM252="SHIFT_g"),"ITM_NULL",VLOOKUP(AM252,'C43 Code'!$G:$J,3,0))</f>
        <v>ITM_NULL</v>
      </c>
      <c r="AP252" t="str">
        <f>IF(AM252="ITM_NULL","ITM_NULL",VLOOKUP(AM252,'C43 Code'!$G:$J,4,0))</f>
        <v>ITM_OCT</v>
      </c>
      <c r="AR252" s="41" t="str">
        <f t="shared" si="37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0" t="s">
        <v>432</v>
      </c>
      <c r="Y253" s="11">
        <v>5</v>
      </c>
      <c r="Z253" s="11">
        <v>3</v>
      </c>
      <c r="AA253" s="6" t="str">
        <f t="shared" si="35"/>
        <v>V43.53</v>
      </c>
      <c r="AB253" s="5">
        <v>8</v>
      </c>
      <c r="AC253" s="30" t="s">
        <v>107</v>
      </c>
      <c r="AD253" s="31" t="s">
        <v>118</v>
      </c>
      <c r="AE253" s="36"/>
      <c r="AF253" s="45" t="s">
        <v>48</v>
      </c>
      <c r="AG253" s="21"/>
      <c r="AH253" t="str">
        <f t="shared" si="36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IF(OR(AM253="ITM_NULL",AM253="KEY_fg",AM253="SHIFT_f",AM253="SHIFT_g"),"ITM_NULL",VLOOKUP(AM253,'C43 Code'!$G:$J,3,0))</f>
        <v>ITM_7</v>
      </c>
      <c r="AP253" t="str">
        <f>IF(AM253="ITM_NULL","ITM_NULL",VLOOKUP(AM253,'C43 Code'!$G:$J,4,0))</f>
        <v>ITM_7</v>
      </c>
      <c r="AR253" s="41" t="str">
        <f t="shared" si="37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0" t="s">
        <v>432</v>
      </c>
      <c r="Y254" s="11">
        <v>5</v>
      </c>
      <c r="Z254" s="11">
        <v>4</v>
      </c>
      <c r="AA254" s="6" t="str">
        <f t="shared" si="35"/>
        <v>V43.54</v>
      </c>
      <c r="AB254" s="5">
        <v>9</v>
      </c>
      <c r="AC254" s="30" t="s">
        <v>108</v>
      </c>
      <c r="AD254" s="31" t="s">
        <v>119</v>
      </c>
      <c r="AE254" s="36"/>
      <c r="AF254" s="45" t="s">
        <v>49</v>
      </c>
      <c r="AG254" s="21"/>
      <c r="AH254" t="str">
        <f t="shared" si="36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IF(OR(AM254="ITM_NULL",AM254="KEY_fg",AM254="SHIFT_f",AM254="SHIFT_g"),"ITM_NULL",VLOOKUP(AM254,'C43 Code'!$G:$J,3,0))</f>
        <v>ITM_8</v>
      </c>
      <c r="AP254" t="str">
        <f>IF(AM254="ITM_NULL","ITM_NULL",VLOOKUP(AM254,'C43 Code'!$G:$J,4,0))</f>
        <v>ITM_8</v>
      </c>
      <c r="AR254" s="41" t="str">
        <f t="shared" si="37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0" t="s">
        <v>432</v>
      </c>
      <c r="Y255" s="11">
        <v>5</v>
      </c>
      <c r="Z255" s="11">
        <v>5</v>
      </c>
      <c r="AA255" s="6" t="str">
        <f t="shared" si="35"/>
        <v>V43.55</v>
      </c>
      <c r="AB255" s="5" t="s">
        <v>6</v>
      </c>
      <c r="AC255" s="30" t="s">
        <v>32</v>
      </c>
      <c r="AD255" s="31" t="s">
        <v>83</v>
      </c>
      <c r="AE255" s="36"/>
      <c r="AF255" s="45" t="s">
        <v>50</v>
      </c>
      <c r="AG255" s="21"/>
      <c r="AH255" t="str">
        <f t="shared" si="36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IF(OR(AM255="ITM_NULL",AM255="KEY_fg",AM255="SHIFT_f",AM255="SHIFT_g"),"ITM_NULL",VLOOKUP(AM255,'C43 Code'!$G:$J,3,0))</f>
        <v>ITM_9</v>
      </c>
      <c r="AP255" t="str">
        <f>IF(AM255="ITM_NULL","ITM_NULL",VLOOKUP(AM255,'C43 Code'!$G:$J,4,0))</f>
        <v>ITM_9</v>
      </c>
      <c r="AR255" s="41" t="str">
        <f t="shared" si="37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0" t="s">
        <v>432</v>
      </c>
      <c r="Y256" s="10">
        <v>6</v>
      </c>
      <c r="Z256" s="10">
        <v>1</v>
      </c>
      <c r="AA256" s="6" t="str">
        <f t="shared" si="35"/>
        <v>V43.61</v>
      </c>
      <c r="AB256" s="5" t="s">
        <v>1</v>
      </c>
      <c r="AC256" s="30" t="s">
        <v>113</v>
      </c>
      <c r="AD256" s="31" t="s">
        <v>124</v>
      </c>
      <c r="AE256" s="36"/>
      <c r="AF256" s="45" t="s">
        <v>51</v>
      </c>
      <c r="AG256" s="21"/>
      <c r="AH256" t="str">
        <f t="shared" si="36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IF(OR(AM256="ITM_NULL",AM256="KEY_fg",AM256="SHIFT_f",AM256="SHIFT_g"),"ITM_NULL",VLOOKUP(AM256,'C43 Code'!$G:$J,3,0))</f>
        <v>ITM_OBELUS</v>
      </c>
      <c r="AP256" t="str">
        <f>IF(AM256="ITM_NULL","ITM_NULL",VLOOKUP(AM256,'C43 Code'!$G:$J,4,0))</f>
        <v>ITM_DIV</v>
      </c>
      <c r="AR256" s="41" t="str">
        <f t="shared" si="37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0" t="s">
        <v>432</v>
      </c>
      <c r="Y257" s="11">
        <v>6</v>
      </c>
      <c r="Z257" s="11">
        <v>2</v>
      </c>
      <c r="AA257" s="6" t="str">
        <f t="shared" si="35"/>
        <v>V43.62</v>
      </c>
      <c r="AB257" s="5">
        <v>4</v>
      </c>
      <c r="AC257" s="30" t="s">
        <v>110</v>
      </c>
      <c r="AD257" s="31" t="s">
        <v>121</v>
      </c>
      <c r="AE257" s="36"/>
      <c r="AF257" s="45" t="s">
        <v>52</v>
      </c>
      <c r="AG257" s="21"/>
      <c r="AH257" t="str">
        <f t="shared" si="36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IF(OR(AM257="ITM_NULL",AM257="KEY_fg",AM257="SHIFT_f",AM257="SHIFT_g"),"ITM_NULL",VLOOKUP(AM257,'C43 Code'!$G:$J,3,0))</f>
        <v>ITM_4</v>
      </c>
      <c r="AP257" t="str">
        <f>IF(AM257="ITM_NULL","ITM_NULL",VLOOKUP(AM257,'C43 Code'!$G:$J,4,0))</f>
        <v>ITM_4</v>
      </c>
      <c r="AR257" s="41" t="str">
        <f t="shared" si="37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0" t="s">
        <v>432</v>
      </c>
      <c r="Y258" s="11">
        <v>6</v>
      </c>
      <c r="Z258" s="11">
        <v>3</v>
      </c>
      <c r="AA258" s="6" t="str">
        <f t="shared" si="35"/>
        <v>V43.63</v>
      </c>
      <c r="AB258" s="5">
        <v>5</v>
      </c>
      <c r="AC258" s="30" t="s">
        <v>111</v>
      </c>
      <c r="AD258" s="31" t="s">
        <v>122</v>
      </c>
      <c r="AE258" s="36"/>
      <c r="AF258" s="45" t="s">
        <v>53</v>
      </c>
      <c r="AG258" s="21"/>
      <c r="AH258" t="str">
        <f t="shared" si="36"/>
        <v>{63</v>
      </c>
      <c r="AI258" t="str">
        <f>VLOOKUP(AB258,Sheet3!$B:$C,2,0)</f>
        <v>ITM_5</v>
      </c>
      <c r="AJ258" t="str">
        <f>VLOOKUP(AC258,Sheet3!$B:$C,2,0)</f>
        <v>-MNU_UNITCONV</v>
      </c>
      <c r="AK258" t="str">
        <f>VLOOKUP(AD258,Sheet3!$B:$C,2,0)</f>
        <v>-MNU_UNITCONV_C43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IF(OR(AM258="ITM_NULL",AM258="KEY_fg",AM258="SHIFT_f",AM258="SHIFT_g"),"ITM_NULL",VLOOKUP(AM258,'C43 Code'!$G:$J,3,0))</f>
        <v>ITM_5</v>
      </c>
      <c r="AP258" t="str">
        <f>IF(AM258="ITM_NULL","ITM_NULL",VLOOKUP(AM258,'C43 Code'!$G:$J,4,0))</f>
        <v>ITM_5</v>
      </c>
      <c r="AR258" s="41" t="str">
        <f t="shared" si="37"/>
        <v>{63,                  ITM_5,                -MNU_UNITCONV,        -MNU_UNITCONV_C43,    ITM_5,                ITM_U,                ITM_u,                ITM_5,                ITM_5               },</v>
      </c>
    </row>
    <row r="259" spans="24:44" ht="18" customHeight="1">
      <c r="X259" s="80" t="s">
        <v>432</v>
      </c>
      <c r="Y259" s="11">
        <v>6</v>
      </c>
      <c r="Z259" s="11">
        <v>4</v>
      </c>
      <c r="AA259" s="6" t="str">
        <f t="shared" si="35"/>
        <v>V43.64</v>
      </c>
      <c r="AB259" s="5">
        <v>6</v>
      </c>
      <c r="AC259" s="30" t="s">
        <v>112</v>
      </c>
      <c r="AD259" s="31" t="s">
        <v>123</v>
      </c>
      <c r="AE259" s="36"/>
      <c r="AF259" s="45" t="s">
        <v>54</v>
      </c>
      <c r="AG259" s="21"/>
      <c r="AH259" t="str">
        <f t="shared" si="36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IF(OR(AM259="ITM_NULL",AM259="KEY_fg",AM259="SHIFT_f",AM259="SHIFT_g"),"ITM_NULL",VLOOKUP(AM259,'C43 Code'!$G:$J,3,0))</f>
        <v>ITM_6</v>
      </c>
      <c r="AP259" t="str">
        <f>IF(AM259="ITM_NULL","ITM_NULL",VLOOKUP(AM259,'C43 Code'!$G:$J,4,0))</f>
        <v>ITM_6</v>
      </c>
      <c r="AR259" s="41" t="str">
        <f t="shared" si="37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0" t="s">
        <v>432</v>
      </c>
      <c r="Y260" s="11">
        <v>6</v>
      </c>
      <c r="Z260" s="11">
        <v>5</v>
      </c>
      <c r="AA260" s="6" t="str">
        <f t="shared" ref="AA260:AA323" si="38">X260&amp;"."&amp;Y260&amp;Z260</f>
        <v>V43.65</v>
      </c>
      <c r="AB260" s="5" t="s">
        <v>18</v>
      </c>
      <c r="AC260" s="30" t="s">
        <v>76</v>
      </c>
      <c r="AD260" s="31" t="s">
        <v>77</v>
      </c>
      <c r="AE260" s="36"/>
      <c r="AF260" s="45" t="s">
        <v>18</v>
      </c>
      <c r="AG260" s="21"/>
      <c r="AH260" t="str">
        <f t="shared" si="36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IF(OR(AM260="ITM_NULL",AM260="KEY_fg",AM260="SHIFT_f",AM260="SHIFT_g"),"ITM_NULL",VLOOKUP(AM260,'C43 Code'!$G:$J,3,0))</f>
        <v>ITM_UP_ARROW</v>
      </c>
      <c r="AP260" t="str">
        <f>IF(AM260="ITM_NULL","ITM_NULL",VLOOKUP(AM260,'C43 Code'!$G:$J,4,0))</f>
        <v>ITM_UP1</v>
      </c>
      <c r="AR260" s="41" t="str">
        <f t="shared" si="37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0" t="s">
        <v>432</v>
      </c>
      <c r="Y261" s="10">
        <v>7</v>
      </c>
      <c r="Z261" s="10">
        <v>1</v>
      </c>
      <c r="AA261" s="6" t="str">
        <f t="shared" si="38"/>
        <v>V43.71</v>
      </c>
      <c r="AB261" s="27" t="s">
        <v>393</v>
      </c>
      <c r="AC261" s="30" t="s">
        <v>101</v>
      </c>
      <c r="AD261" s="31" t="s">
        <v>128</v>
      </c>
      <c r="AE261" s="36"/>
      <c r="AF261" s="45" t="s">
        <v>132</v>
      </c>
      <c r="AG261" s="21"/>
      <c r="AH261" t="str">
        <f t="shared" si="36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-MNU_ALPHAFN_C43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IF(OR(AM261="ITM_NULL",AM261="KEY_fg",AM261="SHIFT_f",AM261="SHIFT_g"),"ITM_NULL",VLOOKUP(AM261,'C43 Code'!$G:$J,3,0))</f>
        <v>ITM_CROSS</v>
      </c>
      <c r="AP261" t="str">
        <f>IF(AM261="ITM_NULL","ITM_NULL",VLOOKUP(AM261,'C43 Code'!$G:$J,4,0))</f>
        <v>ITM_MULT</v>
      </c>
      <c r="AR261" s="41" t="str">
        <f t="shared" si="37"/>
        <v>{71,                  ITM_MULT,             -MNU_STK,             -MNU_ALPHAFN_C43,     ITM_CROSS,            ITM_W,                ITM_w,                ITM_CROSS,            ITM_MULT            },</v>
      </c>
    </row>
    <row r="262" spans="24:44" ht="18" customHeight="1">
      <c r="X262" s="80" t="s">
        <v>432</v>
      </c>
      <c r="Y262" s="11">
        <v>7</v>
      </c>
      <c r="Z262" s="11">
        <v>2</v>
      </c>
      <c r="AA262" s="6" t="str">
        <f t="shared" si="38"/>
        <v>V43.72</v>
      </c>
      <c r="AB262" s="5">
        <v>1</v>
      </c>
      <c r="AC262" s="30" t="s">
        <v>82</v>
      </c>
      <c r="AD262" s="31" t="s">
        <v>125</v>
      </c>
      <c r="AE262" s="36"/>
      <c r="AF262" s="45" t="s">
        <v>55</v>
      </c>
      <c r="AG262" s="21"/>
      <c r="AH262" t="str">
        <f t="shared" si="36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IF(OR(AM262="ITM_NULL",AM262="KEY_fg",AM262="SHIFT_f",AM262="SHIFT_g"),"ITM_NULL",VLOOKUP(AM262,'C43 Code'!$G:$J,3,0))</f>
        <v>ITM_1</v>
      </c>
      <c r="AP262" t="str">
        <f>IF(AM262="ITM_NULL","ITM_NULL",VLOOKUP(AM262,'C43 Code'!$G:$J,4,0))</f>
        <v>ITM_1</v>
      </c>
      <c r="AR262" s="41" t="str">
        <f t="shared" si="37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0" t="s">
        <v>432</v>
      </c>
      <c r="Y263" s="11">
        <v>7</v>
      </c>
      <c r="Z263" s="11">
        <v>3</v>
      </c>
      <c r="AA263" s="6" t="str">
        <f t="shared" si="38"/>
        <v>V43.73</v>
      </c>
      <c r="AB263" s="5">
        <v>2</v>
      </c>
      <c r="AC263" s="30" t="s">
        <v>83</v>
      </c>
      <c r="AD263" s="31" t="s">
        <v>126</v>
      </c>
      <c r="AE263" s="36"/>
      <c r="AF263" s="45" t="s">
        <v>56</v>
      </c>
      <c r="AG263" s="21"/>
      <c r="AH263" t="str">
        <f t="shared" si="36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IF(OR(AM263="ITM_NULL",AM263="KEY_fg",AM263="SHIFT_f",AM263="SHIFT_g"),"ITM_NULL",VLOOKUP(AM263,'C43 Code'!$G:$J,3,0))</f>
        <v>ITM_2</v>
      </c>
      <c r="AP263" t="str">
        <f>IF(AM263="ITM_NULL","ITM_NULL",VLOOKUP(AM263,'C43 Code'!$G:$J,4,0))</f>
        <v>ITM_2</v>
      </c>
      <c r="AR263" s="41" t="str">
        <f t="shared" si="37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0" t="s">
        <v>432</v>
      </c>
      <c r="Y264" s="11">
        <v>7</v>
      </c>
      <c r="Z264" s="11">
        <v>4</v>
      </c>
      <c r="AA264" s="6" t="str">
        <f t="shared" si="38"/>
        <v>V43.74</v>
      </c>
      <c r="AB264" s="5">
        <v>3</v>
      </c>
      <c r="AC264" s="30" t="s">
        <v>114</v>
      </c>
      <c r="AD264" s="31" t="s">
        <v>127</v>
      </c>
      <c r="AE264" s="36"/>
      <c r="AF264" s="45" t="s">
        <v>57</v>
      </c>
      <c r="AG264" s="21"/>
      <c r="AH264" t="str">
        <f t="shared" si="36"/>
        <v>{74</v>
      </c>
      <c r="AI264" t="str">
        <f>VLOOKUP(AB264,Sheet3!$B:$C,2,0)</f>
        <v>ITM_3</v>
      </c>
      <c r="AJ264" t="str">
        <f>VLOOKUP(AC264,Sheet3!$B:$C,2,0)</f>
        <v>-MNU_PARTS_C43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IF(OR(AM264="ITM_NULL",AM264="KEY_fg",AM264="SHIFT_f",AM264="SHIFT_g"),"ITM_NULL",VLOOKUP(AM264,'C43 Code'!$G:$J,3,0))</f>
        <v>ITM_3</v>
      </c>
      <c r="AP264" t="str">
        <f>IF(AM264="ITM_NULL","ITM_NULL",VLOOKUP(AM264,'C43 Code'!$G:$J,4,0))</f>
        <v>ITM_3</v>
      </c>
      <c r="AR264" s="41" t="str">
        <f t="shared" si="37"/>
        <v>{74,                  ITM_3,                -MNU_PARTS_C43,       -MNU_TEST,            ITM_3,                ITM_Z,                ITM_z,                ITM_3,                ITM_3               },</v>
      </c>
    </row>
    <row r="265" spans="24:44" ht="18" customHeight="1">
      <c r="X265" s="80" t="s">
        <v>432</v>
      </c>
      <c r="Y265" s="11">
        <v>7</v>
      </c>
      <c r="Z265" s="11">
        <v>5</v>
      </c>
      <c r="AA265" s="6" t="str">
        <f t="shared" si="38"/>
        <v>V43.75</v>
      </c>
      <c r="AB265" s="5" t="s">
        <v>19</v>
      </c>
      <c r="AC265" s="30" t="s">
        <v>78</v>
      </c>
      <c r="AD265" s="31" t="s">
        <v>79</v>
      </c>
      <c r="AE265" s="36"/>
      <c r="AF265" s="45" t="s">
        <v>19</v>
      </c>
      <c r="AG265" s="21"/>
      <c r="AH265" t="str">
        <f t="shared" si="36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IF(OR(AM265="ITM_NULL",AM265="KEY_fg",AM265="SHIFT_f",AM265="SHIFT_g"),"ITM_NULL",VLOOKUP(AM265,'C43 Code'!$G:$J,3,0))</f>
        <v>ITM_DOWN_ARROW</v>
      </c>
      <c r="AP265" t="str">
        <f>IF(AM265="ITM_NULL","ITM_NULL",VLOOKUP(AM265,'C43 Code'!$G:$J,4,0))</f>
        <v>ITM_DOWN1</v>
      </c>
      <c r="AR265" s="41" t="str">
        <f t="shared" si="37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0" t="s">
        <v>432</v>
      </c>
      <c r="Y266" s="10">
        <v>8</v>
      </c>
      <c r="Z266" s="10">
        <v>1</v>
      </c>
      <c r="AA266" s="6" t="str">
        <f t="shared" si="38"/>
        <v>V43.81</v>
      </c>
      <c r="AB266" s="27" t="s">
        <v>394</v>
      </c>
      <c r="AC266" s="30" t="s">
        <v>116</v>
      </c>
      <c r="AD266" s="31" t="s">
        <v>85</v>
      </c>
      <c r="AE266" s="36"/>
      <c r="AF266" s="45" t="s">
        <v>60</v>
      </c>
      <c r="AG266" s="21"/>
      <c r="AH266" t="str">
        <f t="shared" si="36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IF(OR(AM266="ITM_NULL",AM266="KEY_fg",AM266="SHIFT_f",AM266="SHIFT_g"),"ITM_NULL",VLOOKUP(AM266,'C43 Code'!$G:$J,3,0))</f>
        <v>ITM_PLUS</v>
      </c>
      <c r="AP266" t="str">
        <f>IF(AM266="ITM_NULL","ITM_NULL",VLOOKUP(AM266,'C43 Code'!$G:$J,4,0))</f>
        <v>ITM_ADD</v>
      </c>
      <c r="AR266" s="41" t="str">
        <f t="shared" si="37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0" t="s">
        <v>432</v>
      </c>
      <c r="Y267" s="11">
        <v>8</v>
      </c>
      <c r="Z267" s="11">
        <v>2</v>
      </c>
      <c r="AA267" s="6" t="str">
        <f t="shared" si="38"/>
        <v>V43.82</v>
      </c>
      <c r="AB267" s="5">
        <v>0</v>
      </c>
      <c r="AC267" s="30" t="s">
        <v>86</v>
      </c>
      <c r="AD267" s="31" t="s">
        <v>87</v>
      </c>
      <c r="AE267" s="36"/>
      <c r="AF267" s="45" t="s">
        <v>17</v>
      </c>
      <c r="AG267" s="21"/>
      <c r="AH267" t="str">
        <f t="shared" si="36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IF(OR(AM267="ITM_NULL",AM267="KEY_fg",AM267="SHIFT_f",AM267="SHIFT_g"),"ITM_NULL",VLOOKUP(AM267,'C43 Code'!$G:$J,3,0))</f>
        <v>ITM_0</v>
      </c>
      <c r="AP267" t="str">
        <f>IF(AM267="ITM_NULL","ITM_NULL",VLOOKUP(AM267,'C43 Code'!$G:$J,4,0))</f>
        <v>ITM_0</v>
      </c>
      <c r="AR267" s="41" t="str">
        <f t="shared" si="37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0" t="s">
        <v>432</v>
      </c>
      <c r="Y268" s="11">
        <v>8</v>
      </c>
      <c r="Z268" s="11">
        <v>3</v>
      </c>
      <c r="AA268" s="6" t="str">
        <f t="shared" si="38"/>
        <v>V43.83</v>
      </c>
      <c r="AB268" s="5" t="s">
        <v>22</v>
      </c>
      <c r="AC268" s="30" t="s">
        <v>88</v>
      </c>
      <c r="AD268" s="31" t="s">
        <v>129</v>
      </c>
      <c r="AE268" s="36"/>
      <c r="AF268" s="45" t="s">
        <v>59</v>
      </c>
      <c r="AG268" s="21"/>
      <c r="AH268" t="str">
        <f t="shared" si="36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IF(OR(AM268="ITM_NULL",AM268="KEY_fg",AM268="SHIFT_f",AM268="SHIFT_g"),"ITM_NULL",VLOOKUP(AM268,'C43 Code'!$G:$J,3,0))</f>
        <v>ITM_PERIOD</v>
      </c>
      <c r="AP268" t="str">
        <f>IF(AM268="ITM_NULL","ITM_NULL",VLOOKUP(AM268,'C43 Code'!$G:$J,4,0))</f>
        <v>ITM_PERIOD</v>
      </c>
      <c r="AR268" s="41" t="str">
        <f t="shared" si="37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0" t="s">
        <v>432</v>
      </c>
      <c r="Y269" s="11">
        <v>8</v>
      </c>
      <c r="Z269" s="11">
        <v>4</v>
      </c>
      <c r="AA269" s="6" t="str">
        <f t="shared" si="38"/>
        <v>V43.84</v>
      </c>
      <c r="AB269" s="5" t="s">
        <v>23</v>
      </c>
      <c r="AC269" s="30" t="s">
        <v>89</v>
      </c>
      <c r="AD269" s="31" t="s">
        <v>130</v>
      </c>
      <c r="AE269" s="36"/>
      <c r="AF269" s="46" t="s">
        <v>395</v>
      </c>
      <c r="AG269" s="21"/>
      <c r="AH269" t="str">
        <f t="shared" si="36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IF(OR(AM269="ITM_NULL",AM269="KEY_fg",AM269="SHIFT_f",AM269="SHIFT_g"),"ITM_NULL",VLOOKUP(AM269,'C43 Code'!$G:$J,3,0))</f>
        <v>ITM_SLASH</v>
      </c>
      <c r="AP269" t="str">
        <f>IF(AM269="ITM_NULL","ITM_NULL",VLOOKUP(AM269,'C43 Code'!$G:$J,4,0))</f>
        <v>ITM_NULL</v>
      </c>
      <c r="AR269" s="41" t="str">
        <f t="shared" si="37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0" t="s">
        <v>432</v>
      </c>
      <c r="Y270" s="11">
        <v>8</v>
      </c>
      <c r="Z270" s="11">
        <v>5</v>
      </c>
      <c r="AA270" s="6" t="str">
        <f t="shared" si="38"/>
        <v>V43.85</v>
      </c>
      <c r="AB270" s="5" t="s">
        <v>21</v>
      </c>
      <c r="AC270" s="30" t="s">
        <v>84</v>
      </c>
      <c r="AD270" s="31" t="s">
        <v>131</v>
      </c>
      <c r="AE270" s="36"/>
      <c r="AF270" s="45" t="s">
        <v>21</v>
      </c>
      <c r="AG270" s="21"/>
      <c r="AH270" t="str">
        <f t="shared" si="36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IF(OR(AM270="ITM_NULL",AM270="KEY_fg",AM270="SHIFT_f",AM270="SHIFT_g"),"ITM_NULL",VLOOKUP(AM270,'C43 Code'!$G:$J,3,0))</f>
        <v>ITM_PRN</v>
      </c>
      <c r="AP270" t="str">
        <f>IF(AM270="ITM_NULL","ITM_NULL",VLOOKUP(AM270,'C43 Code'!$G:$J,4,0))</f>
        <v>ITM_EXIT1</v>
      </c>
      <c r="AR270" s="56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X271" s="4">
        <v>0</v>
      </c>
      <c r="Y271" s="12">
        <v>0</v>
      </c>
      <c r="Z271" s="12">
        <v>0</v>
      </c>
      <c r="AA271" s="4" t="str">
        <f t="shared" si="38"/>
        <v>0.00</v>
      </c>
      <c r="AB271" s="4">
        <v>0</v>
      </c>
      <c r="AC271" s="4">
        <v>0</v>
      </c>
      <c r="AD271" s="4">
        <v>0</v>
      </c>
      <c r="AG271" s="21"/>
      <c r="AH271"/>
      <c r="AI271"/>
      <c r="AJ271"/>
      <c r="AK271"/>
      <c r="AL271" s="7"/>
      <c r="AM271"/>
      <c r="AN271"/>
      <c r="AP271"/>
      <c r="AR271" s="54" t="s">
        <v>409</v>
      </c>
    </row>
    <row r="272" spans="24:44" ht="18" customHeight="1">
      <c r="X272" s="4">
        <v>0</v>
      </c>
      <c r="Y272" s="12">
        <v>0</v>
      </c>
      <c r="Z272" s="12">
        <v>0</v>
      </c>
      <c r="AA272" s="4" t="str">
        <f t="shared" si="38"/>
        <v>0.00</v>
      </c>
      <c r="AB272" s="4">
        <v>0</v>
      </c>
      <c r="AC272" s="4">
        <v>0</v>
      </c>
      <c r="AD272" s="4">
        <v>0</v>
      </c>
      <c r="AG272" s="21"/>
      <c r="AH272"/>
      <c r="AI272"/>
      <c r="AJ272"/>
      <c r="AK272"/>
      <c r="AL272" s="7"/>
      <c r="AM272"/>
      <c r="AN272"/>
      <c r="AP272"/>
      <c r="AR272" s="41" t="s">
        <v>411</v>
      </c>
    </row>
    <row r="273" spans="23:44" ht="18" customHeight="1">
      <c r="W273" s="1" t="s">
        <v>418</v>
      </c>
      <c r="X273" s="74" t="s">
        <v>433</v>
      </c>
      <c r="Y273" s="10">
        <v>1</v>
      </c>
      <c r="Z273" s="10">
        <v>1</v>
      </c>
      <c r="AA273" s="6" t="str">
        <f t="shared" si="38"/>
        <v>D43 old.11</v>
      </c>
      <c r="AB273" s="5" t="s">
        <v>439</v>
      </c>
      <c r="AC273" s="29">
        <v>0</v>
      </c>
      <c r="AD273" s="29">
        <v>0</v>
      </c>
      <c r="AE273" s="36"/>
      <c r="AF273" s="47"/>
      <c r="AG273" s="21"/>
      <c r="AH273"/>
      <c r="AI273"/>
      <c r="AJ273"/>
      <c r="AK273"/>
      <c r="AL273" s="7"/>
      <c r="AM273"/>
      <c r="AN273"/>
      <c r="AP273"/>
      <c r="AR273" s="41"/>
    </row>
    <row r="274" spans="23:44" ht="18" customHeight="1">
      <c r="X274" s="75" t="s">
        <v>433</v>
      </c>
      <c r="Y274" s="11">
        <v>1</v>
      </c>
      <c r="Z274" s="11">
        <v>2</v>
      </c>
      <c r="AA274" s="6" t="str">
        <f t="shared" si="38"/>
        <v>D43 old.12</v>
      </c>
      <c r="AB274" s="5" t="s">
        <v>440</v>
      </c>
      <c r="AC274" s="29">
        <v>0</v>
      </c>
      <c r="AD274" s="29">
        <v>0</v>
      </c>
      <c r="AE274" s="36"/>
      <c r="AF274" s="47"/>
      <c r="AG274" s="21"/>
      <c r="AH274"/>
      <c r="AI274"/>
      <c r="AJ274"/>
      <c r="AK274"/>
      <c r="AL274" s="7"/>
      <c r="AM274"/>
      <c r="AN274"/>
      <c r="AP274"/>
      <c r="AR274" s="41"/>
    </row>
    <row r="275" spans="23:44" ht="18" customHeight="1">
      <c r="X275" s="75" t="s">
        <v>433</v>
      </c>
      <c r="Y275" s="11">
        <v>1</v>
      </c>
      <c r="Z275" s="11">
        <v>3</v>
      </c>
      <c r="AA275" s="6" t="str">
        <f t="shared" si="38"/>
        <v>D43 old.13</v>
      </c>
      <c r="AB275" s="5" t="s">
        <v>441</v>
      </c>
      <c r="AC275" s="29">
        <v>0</v>
      </c>
      <c r="AD275" s="29">
        <v>0</v>
      </c>
      <c r="AE275" s="36"/>
      <c r="AF275" s="47"/>
      <c r="AG275" s="21"/>
      <c r="AH275"/>
      <c r="AI275"/>
      <c r="AJ275"/>
      <c r="AK275"/>
      <c r="AL275" s="7"/>
      <c r="AM275"/>
      <c r="AN275"/>
      <c r="AP275"/>
      <c r="AR275" s="55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5" t="s">
        <v>433</v>
      </c>
      <c r="Y276" s="11">
        <v>1</v>
      </c>
      <c r="Z276" s="11">
        <v>4</v>
      </c>
      <c r="AA276" s="6" t="str">
        <f t="shared" si="38"/>
        <v>D43 old.14</v>
      </c>
      <c r="AB276" s="5" t="s">
        <v>442</v>
      </c>
      <c r="AC276" s="29">
        <v>0</v>
      </c>
      <c r="AD276" s="29">
        <v>0</v>
      </c>
      <c r="AE276" s="36"/>
      <c r="AF276" s="47"/>
      <c r="AG276" s="21"/>
      <c r="AH276"/>
      <c r="AI276"/>
      <c r="AJ276"/>
      <c r="AK276"/>
      <c r="AL276" s="7"/>
      <c r="AM276"/>
      <c r="AN276"/>
      <c r="AP276"/>
      <c r="AR276" s="54" t="s">
        <v>410</v>
      </c>
    </row>
    <row r="277" spans="23:44" ht="18" customHeight="1">
      <c r="X277" s="75" t="s">
        <v>433</v>
      </c>
      <c r="Y277" s="11">
        <v>1</v>
      </c>
      <c r="Z277" s="11">
        <v>5</v>
      </c>
      <c r="AA277" s="6" t="str">
        <f t="shared" si="38"/>
        <v>D43 old.15</v>
      </c>
      <c r="AB277" s="5" t="s">
        <v>442</v>
      </c>
      <c r="AC277" s="29">
        <v>0</v>
      </c>
      <c r="AD277" s="29">
        <v>0</v>
      </c>
      <c r="AE277" s="36"/>
      <c r="AF277" s="47"/>
      <c r="AG277" s="21"/>
      <c r="AH277"/>
      <c r="AI277"/>
      <c r="AJ277"/>
      <c r="AK277"/>
      <c r="AL277" s="7"/>
      <c r="AM277"/>
      <c r="AN277"/>
      <c r="AP277"/>
      <c r="AR277" s="54" t="str">
        <f>"TO_QSPI const calcKey_t kbd_std_"&amp;X278&amp;"[37] = {"</f>
        <v>TO_QSPI const calcKey_t kbd_std_D43 old[37] = {</v>
      </c>
    </row>
    <row r="278" spans="23:44" ht="18" customHeight="1">
      <c r="X278" s="75" t="s">
        <v>433</v>
      </c>
      <c r="Y278" s="11">
        <v>1</v>
      </c>
      <c r="Z278" s="11">
        <v>6</v>
      </c>
      <c r="AA278" s="6" t="str">
        <f t="shared" si="38"/>
        <v>D43 old.16</v>
      </c>
      <c r="AB278" s="5" t="s">
        <v>443</v>
      </c>
      <c r="AC278" s="29">
        <v>0</v>
      </c>
      <c r="AD278" s="29">
        <v>0</v>
      </c>
      <c r="AE278" s="36"/>
      <c r="AF278" s="47"/>
      <c r="AG278" s="21"/>
      <c r="AH278"/>
      <c r="AI278"/>
      <c r="AJ278"/>
      <c r="AK278"/>
      <c r="AL278" s="7"/>
      <c r="AM278"/>
      <c r="AN278"/>
      <c r="AP278"/>
      <c r="AR278" s="54" t="s">
        <v>409</v>
      </c>
    </row>
    <row r="279" spans="23:44" ht="18" customHeight="1">
      <c r="X279" s="75" t="s">
        <v>433</v>
      </c>
      <c r="Y279" s="10">
        <v>2</v>
      </c>
      <c r="Z279" s="10">
        <v>1</v>
      </c>
      <c r="AA279" s="6" t="str">
        <f t="shared" si="38"/>
        <v>D43 old.21</v>
      </c>
      <c r="AB279" s="5" t="s">
        <v>3</v>
      </c>
      <c r="AC279" s="30" t="s">
        <v>27</v>
      </c>
      <c r="AD279" s="31" t="s">
        <v>24</v>
      </c>
      <c r="AE279" s="36"/>
      <c r="AF279" s="45" t="s">
        <v>33</v>
      </c>
      <c r="AG279" s="21"/>
      <c r="AH279" t="str">
        <f t="shared" ref="AH279:AH335" si="3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IF(OR(AM279="ITM_NULL",AM279="KEY_fg",AM279="SHIFT_f",AM279="SHIFT_g"),"ITM_NULL",VLOOKUP(AM279,'C43 Code'!$G:$J,3,0))</f>
        <v>ITM_SIGMA</v>
      </c>
      <c r="AP279" t="str">
        <f>IF(AM279="ITM_NULL","ITM_NULL",VLOOKUP(AM279,'C43 Code'!$G:$J,4,0))</f>
        <v>ITM_REG_A</v>
      </c>
      <c r="AR279" s="41" t="str">
        <f t="shared" ref="AR279:AR314" si="4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5" t="s">
        <v>433</v>
      </c>
      <c r="Y280" s="11">
        <v>2</v>
      </c>
      <c r="Z280" s="11">
        <v>2</v>
      </c>
      <c r="AA280" s="6" t="str">
        <f t="shared" si="38"/>
        <v>D43 old.22</v>
      </c>
      <c r="AB280" s="5" t="s">
        <v>4</v>
      </c>
      <c r="AC280" s="30" t="s">
        <v>29</v>
      </c>
      <c r="AD280" s="31" t="s">
        <v>26</v>
      </c>
      <c r="AE280" s="36"/>
      <c r="AF280" s="45" t="s">
        <v>34</v>
      </c>
      <c r="AG280" s="21"/>
      <c r="AH280" t="str">
        <f t="shared" si="3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IF(OR(AM280="ITM_NULL",AM280="KEY_fg",AM280="SHIFT_f",AM280="SHIFT_g"),"ITM_NULL",VLOOKUP(AM280,'C43 Code'!$G:$J,3,0))</f>
        <v>ITM_CIRCUMFLEX</v>
      </c>
      <c r="AP280" t="str">
        <f>IF(AM280="ITM_NULL","ITM_NULL",VLOOKUP(AM280,'C43 Code'!$G:$J,4,0))</f>
        <v>ITM_REG_B</v>
      </c>
      <c r="AR280" s="41" t="str">
        <f t="shared" si="4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5" t="s">
        <v>433</v>
      </c>
      <c r="Y281" s="11">
        <v>2</v>
      </c>
      <c r="Z281" s="11">
        <v>3</v>
      </c>
      <c r="AA281" s="6" t="str">
        <f t="shared" si="38"/>
        <v>D43 old.23</v>
      </c>
      <c r="AB281" s="5" t="s">
        <v>5</v>
      </c>
      <c r="AC281" s="30" t="s">
        <v>31</v>
      </c>
      <c r="AD281" s="31" t="s">
        <v>28</v>
      </c>
      <c r="AE281" s="36"/>
      <c r="AF281" s="45" t="s">
        <v>35</v>
      </c>
      <c r="AG281" s="21"/>
      <c r="AH281" t="str">
        <f t="shared" si="3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IF(OR(AM281="ITM_NULL",AM281="KEY_fg",AM281="SHIFT_f",AM281="SHIFT_g"),"ITM_NULL",VLOOKUP(AM281,'C43 Code'!$G:$J,3,0))</f>
        <v>ITM_ROOT_SIGN</v>
      </c>
      <c r="AP281" t="str">
        <f>IF(AM281="ITM_NULL","ITM_NULL",VLOOKUP(AM281,'C43 Code'!$G:$J,4,0))</f>
        <v>ITM_REG_C</v>
      </c>
      <c r="AR281" s="41" t="str">
        <f t="shared" si="4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5" t="s">
        <v>433</v>
      </c>
      <c r="Y282" s="11">
        <v>2</v>
      </c>
      <c r="Z282" s="11">
        <v>4</v>
      </c>
      <c r="AA282" s="6" t="str">
        <f t="shared" si="38"/>
        <v>D43 old.24</v>
      </c>
      <c r="AB282" s="5" t="s">
        <v>10</v>
      </c>
      <c r="AC282" s="30" t="s">
        <v>67</v>
      </c>
      <c r="AD282" s="31" t="s">
        <v>30</v>
      </c>
      <c r="AE282" s="36"/>
      <c r="AF282" s="45" t="s">
        <v>36</v>
      </c>
      <c r="AG282" s="21"/>
      <c r="AH282" t="str">
        <f t="shared" si="3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IF(OR(AM282="ITM_NULL",AM282="KEY_fg",AM282="SHIFT_f",AM282="SHIFT_g"),"ITM_NULL",VLOOKUP(AM282,'C43 Code'!$G:$J,3,0))</f>
        <v>ITM_LG_SIGN</v>
      </c>
      <c r="AP282" t="str">
        <f>IF(AM282="ITM_NULL","ITM_NULL",VLOOKUP(AM282,'C43 Code'!$G:$J,4,0))</f>
        <v>ITM_REG_D</v>
      </c>
      <c r="AR282" s="41" t="str">
        <f t="shared" si="4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5" t="s">
        <v>433</v>
      </c>
      <c r="Y283" s="11">
        <v>2</v>
      </c>
      <c r="Z283" s="11">
        <v>5</v>
      </c>
      <c r="AA283" s="6" t="str">
        <f t="shared" si="38"/>
        <v>D43 old.25</v>
      </c>
      <c r="AB283" s="5" t="s">
        <v>11</v>
      </c>
      <c r="AC283" s="30" t="s">
        <v>69</v>
      </c>
      <c r="AD283" s="31" t="s">
        <v>137</v>
      </c>
      <c r="AE283" s="36"/>
      <c r="AF283" s="45" t="s">
        <v>37</v>
      </c>
      <c r="AG283" s="21"/>
      <c r="AH283" t="str">
        <f t="shared" si="3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IF(OR(AM283="ITM_NULL",AM283="KEY_fg",AM283="SHIFT_f",AM283="SHIFT_g"),"ITM_NULL",VLOOKUP(AM283,'C43 Code'!$G:$J,3,0))</f>
        <v>ITM_LN_SIGN</v>
      </c>
      <c r="AP283" t="str">
        <f>IF(AM283="ITM_NULL","ITM_NULL",VLOOKUP(AM283,'C43 Code'!$G:$J,4,0))</f>
        <v>ITM_E</v>
      </c>
      <c r="AR283" s="41" t="str">
        <f t="shared" si="4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5" t="s">
        <v>433</v>
      </c>
      <c r="Y284" s="11">
        <v>2</v>
      </c>
      <c r="Z284" s="11">
        <v>6</v>
      </c>
      <c r="AA284" s="6" t="str">
        <f t="shared" si="38"/>
        <v>D43 old.26</v>
      </c>
      <c r="AB284" s="5" t="s">
        <v>12</v>
      </c>
      <c r="AC284" s="30" t="s">
        <v>71</v>
      </c>
      <c r="AD284" s="31" t="s">
        <v>138</v>
      </c>
      <c r="AE284" s="36"/>
      <c r="AF284" s="45" t="s">
        <v>38</v>
      </c>
      <c r="AG284" s="21"/>
      <c r="AH284" t="str">
        <f t="shared" si="3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IF(OR(AM284="ITM_NULL",AM284="KEY_fg",AM284="SHIFT_f",AM284="SHIFT_g"),"ITM_NULL",VLOOKUP(AM284,'C43 Code'!$G:$J,3,0))</f>
        <v>ITM_NULL</v>
      </c>
      <c r="AP284" t="str">
        <f>IF(AM284="ITM_NULL","ITM_NULL",VLOOKUP(AM284,'C43 Code'!$G:$J,4,0))</f>
        <v>ITM_NULL</v>
      </c>
      <c r="AR284" s="41" t="str">
        <f t="shared" si="4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5" t="s">
        <v>433</v>
      </c>
      <c r="Y285" s="10">
        <v>3</v>
      </c>
      <c r="Z285" s="10">
        <v>1</v>
      </c>
      <c r="AA285" s="6" t="str">
        <f t="shared" si="38"/>
        <v>D43 old.31</v>
      </c>
      <c r="AB285" s="5" t="s">
        <v>7</v>
      </c>
      <c r="AC285" s="30" t="s">
        <v>66</v>
      </c>
      <c r="AD285" s="31" t="s">
        <v>68</v>
      </c>
      <c r="AE285" s="36"/>
      <c r="AF285" s="45" t="s">
        <v>39</v>
      </c>
      <c r="AG285" s="21"/>
      <c r="AH285" t="str">
        <f t="shared" si="3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IF(OR(AM285="ITM_NULL",AM285="KEY_fg",AM285="SHIFT_f",AM285="SHIFT_g"),"ITM_NULL",VLOOKUP(AM285,'C43 Code'!$G:$J,3,0))</f>
        <v>ITM_VERTICAL_BAR</v>
      </c>
      <c r="AP285" t="str">
        <f>IF(AM285="ITM_NULL","ITM_NULL",VLOOKUP(AM285,'C43 Code'!$G:$J,4,0))</f>
        <v>ITM_NULL</v>
      </c>
      <c r="AR285" s="41" t="str">
        <f t="shared" si="4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5" t="s">
        <v>433</v>
      </c>
      <c r="Y286" s="11">
        <v>3</v>
      </c>
      <c r="Z286" s="11">
        <v>2</v>
      </c>
      <c r="AA286" s="6" t="str">
        <f t="shared" si="38"/>
        <v>D43 old.32</v>
      </c>
      <c r="AB286" s="5" t="s">
        <v>8</v>
      </c>
      <c r="AC286" s="30" t="s">
        <v>25</v>
      </c>
      <c r="AD286" s="31" t="s">
        <v>70</v>
      </c>
      <c r="AE286" s="36"/>
      <c r="AF286" s="45" t="s">
        <v>40</v>
      </c>
      <c r="AG286" s="21"/>
      <c r="AH286" t="str">
        <f t="shared" si="3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IF(OR(AM286="ITM_NULL",AM286="KEY_fg",AM286="SHIFT_f",AM286="SHIFT_g"),"ITM_NULL",VLOOKUP(AM286,'C43 Code'!$G:$J,3,0))</f>
        <v>ITM_DELTA</v>
      </c>
      <c r="AP286" t="str">
        <f>IF(AM286="ITM_NULL","ITM_NULL",VLOOKUP(AM286,'C43 Code'!$G:$J,4,0))</f>
        <v>ITM_HEX</v>
      </c>
      <c r="AR286" s="41" t="str">
        <f t="shared" si="4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5" t="s">
        <v>433</v>
      </c>
      <c r="Y287" s="11">
        <v>3</v>
      </c>
      <c r="Z287" s="11">
        <v>3</v>
      </c>
      <c r="AA287" s="6" t="str">
        <f t="shared" si="38"/>
        <v>D43 old.33</v>
      </c>
      <c r="AB287" s="5" t="s">
        <v>9</v>
      </c>
      <c r="AC287" s="30" t="s">
        <v>139</v>
      </c>
      <c r="AD287" s="31" t="s">
        <v>72</v>
      </c>
      <c r="AE287" s="36"/>
      <c r="AF287" s="45" t="s">
        <v>41</v>
      </c>
      <c r="AG287" s="21"/>
      <c r="AH287" t="str">
        <f t="shared" si="3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IF(OR(AM287="ITM_NULL",AM287="KEY_fg",AM287="SHIFT_f",AM287="SHIFT_g"),"ITM_NULL",VLOOKUP(AM287,'C43 Code'!$G:$J,3,0))</f>
        <v>ITM_pi</v>
      </c>
      <c r="AP287" t="str">
        <f>IF(AM287="ITM_NULL","ITM_NULL",VLOOKUP(AM287,'C43 Code'!$G:$J,4,0))</f>
        <v>ITM_REG_I</v>
      </c>
      <c r="AR287" s="41" t="str">
        <f t="shared" si="4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5" t="s">
        <v>433</v>
      </c>
      <c r="Y288" s="11">
        <v>3</v>
      </c>
      <c r="Z288" s="11">
        <v>4</v>
      </c>
      <c r="AA288" s="6" t="str">
        <f t="shared" si="38"/>
        <v>D43 old.34</v>
      </c>
      <c r="AB288" s="5" t="s">
        <v>2</v>
      </c>
      <c r="AC288" s="30" t="s">
        <v>136</v>
      </c>
      <c r="AD288" s="31" t="s">
        <v>65</v>
      </c>
      <c r="AE288" s="36"/>
      <c r="AF288" s="45" t="s">
        <v>42</v>
      </c>
      <c r="AG288" s="21"/>
      <c r="AH288" t="str">
        <f t="shared" si="3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IF(OR(AM288="ITM_NULL",AM288="KEY_fg",AM288="SHIFT_f",AM288="SHIFT_g"),"ITM_NULL",VLOOKUP(AM288,'C43 Code'!$G:$J,3,0))</f>
        <v>ITM_SIN_SIGN</v>
      </c>
      <c r="AP288" t="str">
        <f>IF(AM288="ITM_NULL","ITM_NULL",VLOOKUP(AM288,'C43 Code'!$G:$J,4,0))</f>
        <v>ITM_REG_J</v>
      </c>
      <c r="AR288" s="41" t="str">
        <f t="shared" si="4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5" t="s">
        <v>433</v>
      </c>
      <c r="Y289" s="11">
        <v>3</v>
      </c>
      <c r="Z289" s="11">
        <v>5</v>
      </c>
      <c r="AA289" s="6" t="str">
        <f t="shared" si="38"/>
        <v>D43 old.35</v>
      </c>
      <c r="AB289" s="27" t="s">
        <v>396</v>
      </c>
      <c r="AC289" s="30" t="s">
        <v>133</v>
      </c>
      <c r="AD289" s="31" t="s">
        <v>133</v>
      </c>
      <c r="AE289" s="36"/>
      <c r="AF289" s="45" t="s">
        <v>133</v>
      </c>
      <c r="AG289" s="21"/>
      <c r="AH289" t="str">
        <f t="shared" si="3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IF(OR(AM289="ITM_NULL",AM289="KEY_fg",AM289="SHIFT_f",AM289="SHIFT_g"),"ITM_NULL",VLOOKUP(AM289,'C43 Code'!$G:$J,3,0))</f>
        <v>ITM_NULL</v>
      </c>
      <c r="AP289" t="str">
        <f>IF(AM289="ITM_NULL","ITM_NULL",VLOOKUP(AM289,'C43 Code'!$G:$J,4,0))</f>
        <v>ITM_NULL</v>
      </c>
      <c r="AR289" s="41" t="str">
        <f t="shared" si="4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5" t="s">
        <v>433</v>
      </c>
      <c r="Y290" s="11">
        <v>3</v>
      </c>
      <c r="Z290" s="11">
        <v>6</v>
      </c>
      <c r="AA290" s="6" t="str">
        <f t="shared" si="38"/>
        <v>D43 old.36</v>
      </c>
      <c r="AB290" s="27" t="s">
        <v>397</v>
      </c>
      <c r="AC290" s="30" t="s">
        <v>133</v>
      </c>
      <c r="AD290" s="31" t="s">
        <v>133</v>
      </c>
      <c r="AE290" s="36"/>
      <c r="AF290" s="45" t="s">
        <v>133</v>
      </c>
      <c r="AG290" s="21"/>
      <c r="AH290" t="str">
        <f t="shared" si="3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IF(OR(AM290="ITM_NULL",AM290="KEY_fg",AM290="SHIFT_f",AM290="SHIFT_g"),"ITM_NULL",VLOOKUP(AM290,'C43 Code'!$G:$J,3,0))</f>
        <v>ITM_NULL</v>
      </c>
      <c r="AP290" t="str">
        <f>IF(AM290="ITM_NULL","ITM_NULL",VLOOKUP(AM290,'C43 Code'!$G:$J,4,0))</f>
        <v>ITM_NULL</v>
      </c>
      <c r="AR290" s="41" t="str">
        <f t="shared" si="4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5" t="s">
        <v>433</v>
      </c>
      <c r="Y291" s="10">
        <v>4</v>
      </c>
      <c r="Z291" s="10">
        <v>1</v>
      </c>
      <c r="AA291" s="6" t="str">
        <f t="shared" si="38"/>
        <v>D43 old.41</v>
      </c>
      <c r="AB291" s="5" t="s">
        <v>13</v>
      </c>
      <c r="AC291" s="30" t="s">
        <v>73</v>
      </c>
      <c r="AD291" s="31" t="s">
        <v>99</v>
      </c>
      <c r="AE291" s="36"/>
      <c r="AF291" s="45" t="s">
        <v>133</v>
      </c>
      <c r="AG291" s="21"/>
      <c r="AH291" t="str">
        <f t="shared" si="3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IF(OR(AM291="ITM_NULL",AM291="KEY_fg",AM291="SHIFT_f",AM291="SHIFT_g"),"ITM_NULL",VLOOKUP(AM291,'C43 Code'!$G:$J,3,0))</f>
        <v>ITM_NULL</v>
      </c>
      <c r="AP291" t="str">
        <f>IF(AM291="ITM_NULL","ITM_NULL",VLOOKUP(AM291,'C43 Code'!$G:$J,4,0))</f>
        <v>ITM_NULL</v>
      </c>
      <c r="AR291" s="41" t="str">
        <f t="shared" si="4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5" t="s">
        <v>433</v>
      </c>
      <c r="Y292" s="11">
        <v>4</v>
      </c>
      <c r="Z292" s="11">
        <v>2</v>
      </c>
      <c r="AA292" s="6" t="str">
        <f t="shared" si="38"/>
        <v>D43 old.42</v>
      </c>
      <c r="AB292" s="5" t="s">
        <v>135</v>
      </c>
      <c r="AC292" s="30" t="s">
        <v>74</v>
      </c>
      <c r="AD292" s="31" t="s">
        <v>101</v>
      </c>
      <c r="AE292" s="36"/>
      <c r="AF292" s="45" t="s">
        <v>43</v>
      </c>
      <c r="AG292" s="21"/>
      <c r="AH292" t="str">
        <f t="shared" si="3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IF(OR(AM292="ITM_NULL",AM292="KEY_fg",AM292="SHIFT_f",AM292="SHIFT_g"),"ITM_NULL",VLOOKUP(AM292,'C43 Code'!$G:$J,3,0))</f>
        <v>ITM_COS_SIGN</v>
      </c>
      <c r="AP292" t="str">
        <f>IF(AM292="ITM_NULL","ITM_NULL",VLOOKUP(AM292,'C43 Code'!$G:$J,4,0))</f>
        <v>ITM_REG_K</v>
      </c>
      <c r="AR292" s="41" t="str">
        <f t="shared" si="4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5" t="s">
        <v>433</v>
      </c>
      <c r="Y293" s="11">
        <v>4</v>
      </c>
      <c r="Z293" s="11">
        <v>3</v>
      </c>
      <c r="AA293" s="6" t="str">
        <f t="shared" si="38"/>
        <v>D43 old.43</v>
      </c>
      <c r="AB293" s="5" t="s">
        <v>14</v>
      </c>
      <c r="AC293" s="30" t="s">
        <v>61</v>
      </c>
      <c r="AD293" s="31" t="s">
        <v>62</v>
      </c>
      <c r="AE293" s="36"/>
      <c r="AF293" s="45" t="s">
        <v>44</v>
      </c>
      <c r="AG293" s="21"/>
      <c r="AH293" t="str">
        <f t="shared" si="3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IF(OR(AM293="ITM_NULL",AM293="KEY_fg",AM293="SHIFT_f",AM293="SHIFT_g"),"ITM_NULL",VLOOKUP(AM293,'C43 Code'!$G:$J,3,0))</f>
        <v>ITM_TAN_SIGN</v>
      </c>
      <c r="AP293" t="str">
        <f>IF(AM293="ITM_NULL","ITM_NULL",VLOOKUP(AM293,'C43 Code'!$G:$J,4,0))</f>
        <v>ITM_REG_L</v>
      </c>
      <c r="AR293" s="41" t="str">
        <f t="shared" si="4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5" t="s">
        <v>433</v>
      </c>
      <c r="Y294" s="11">
        <v>4</v>
      </c>
      <c r="Z294" s="11">
        <v>4</v>
      </c>
      <c r="AA294" s="6" t="str">
        <f t="shared" si="38"/>
        <v>D43 old.44</v>
      </c>
      <c r="AB294" s="5" t="s">
        <v>15</v>
      </c>
      <c r="AC294" s="30" t="s">
        <v>111</v>
      </c>
      <c r="AD294" s="31" t="s">
        <v>103</v>
      </c>
      <c r="AE294" s="36"/>
      <c r="AF294" s="45" t="s">
        <v>45</v>
      </c>
      <c r="AG294" s="21"/>
      <c r="AH294" t="str">
        <f t="shared" si="39"/>
        <v>{44</v>
      </c>
      <c r="AI294" t="str">
        <f>VLOOKUP(AB294,Sheet3!$B:$C,2,0)</f>
        <v>ITM_EXPONENT</v>
      </c>
      <c r="AJ294" t="str">
        <f>VLOOKUP(AC294,Sheet3!$B:$C,2,0)</f>
        <v>-MNU_UNITCONV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IF(OR(AM294="ITM_NULL",AM294="KEY_fg",AM294="SHIFT_f",AM294="SHIFT_g"),"ITM_NULL",VLOOKUP(AM294,'C43 Code'!$G:$J,3,0))</f>
        <v>ITM_ex</v>
      </c>
      <c r="AP294" t="str">
        <f>IF(AM294="ITM_NULL","ITM_NULL",VLOOKUP(AM294,'C43 Code'!$G:$J,4,0))</f>
        <v>ITM_NULL</v>
      </c>
      <c r="AR294" s="41" t="str">
        <f t="shared" si="40"/>
        <v>{44,                  ITM_EXPONENT,         -MNU_UNITCONV,        -MNU_EXP,             ITM_NULL,             ITM_M,                ITM_m,                ITM_ex,               ITM_NULL            },</v>
      </c>
    </row>
    <row r="295" spans="24:44" ht="18" customHeight="1">
      <c r="X295" s="75" t="s">
        <v>433</v>
      </c>
      <c r="Y295" s="11">
        <v>4</v>
      </c>
      <c r="Z295" s="11">
        <v>5</v>
      </c>
      <c r="AA295" s="6" t="str">
        <f t="shared" si="38"/>
        <v>D43 old.45</v>
      </c>
      <c r="AB295" s="5" t="s">
        <v>16</v>
      </c>
      <c r="AC295" s="30" t="s">
        <v>75</v>
      </c>
      <c r="AD295" s="31" t="s">
        <v>105</v>
      </c>
      <c r="AE295" s="36"/>
      <c r="AF295" s="45" t="s">
        <v>133</v>
      </c>
      <c r="AG295" s="21"/>
      <c r="AH295" t="str">
        <f t="shared" si="3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IF(OR(AM295="ITM_NULL",AM295="KEY_fg",AM295="SHIFT_f",AM295="SHIFT_g"),"ITM_NULL",VLOOKUP(AM295,'C43 Code'!$G:$J,3,0))</f>
        <v>ITM_NULL</v>
      </c>
      <c r="AP295" t="str">
        <f>IF(AM295="ITM_NULL","ITM_NULL",VLOOKUP(AM295,'C43 Code'!$G:$J,4,0))</f>
        <v>ITM_NULL</v>
      </c>
      <c r="AR295" s="41" t="str">
        <f t="shared" si="4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5" t="s">
        <v>433</v>
      </c>
      <c r="Y296" s="10">
        <v>5</v>
      </c>
      <c r="Z296" s="10">
        <v>1</v>
      </c>
      <c r="AA296" s="6" t="str">
        <f t="shared" si="38"/>
        <v>D43 old.51</v>
      </c>
      <c r="AB296" s="5" t="s">
        <v>6</v>
      </c>
      <c r="AC296" s="30" t="s">
        <v>32</v>
      </c>
      <c r="AD296" s="31" t="s">
        <v>83</v>
      </c>
      <c r="AE296" s="36"/>
      <c r="AF296" s="45" t="s">
        <v>133</v>
      </c>
      <c r="AG296" s="21"/>
      <c r="AH296" t="str">
        <f t="shared" si="3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IF(OR(AM296="ITM_NULL",AM296="KEY_fg",AM296="SHIFT_f",AM296="SHIFT_g"),"ITM_NULL",VLOOKUP(AM296,'C43 Code'!$G:$J,3,0))</f>
        <v>ITM_NULL</v>
      </c>
      <c r="AP296" t="str">
        <f>IF(AM296="ITM_NULL","ITM_NULL",VLOOKUP(AM296,'C43 Code'!$G:$J,4,0))</f>
        <v>ITM_NULL</v>
      </c>
      <c r="AR296" s="41" t="str">
        <f t="shared" si="4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5" t="s">
        <v>433</v>
      </c>
      <c r="Y297" s="11">
        <v>5</v>
      </c>
      <c r="Z297" s="11">
        <v>2</v>
      </c>
      <c r="AA297" s="6" t="str">
        <f t="shared" si="38"/>
        <v>D43 old.52</v>
      </c>
      <c r="AB297" s="5">
        <v>7</v>
      </c>
      <c r="AC297" s="30" t="s">
        <v>106</v>
      </c>
      <c r="AD297" s="31" t="s">
        <v>117</v>
      </c>
      <c r="AE297" s="36"/>
      <c r="AF297" s="45" t="s">
        <v>46</v>
      </c>
      <c r="AG297" s="21"/>
      <c r="AH297" t="str">
        <f t="shared" si="3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IF(OR(AM297="ITM_NULL",AM297="KEY_fg",AM297="SHIFT_f",AM297="SHIFT_g"),"ITM_NULL",VLOOKUP(AM297,'C43 Code'!$G:$J,3,0))</f>
        <v>ITM_PLUS_MINUS</v>
      </c>
      <c r="AP297" t="str">
        <f>IF(AM297="ITM_NULL","ITM_NULL",VLOOKUP(AM297,'C43 Code'!$G:$J,4,0))</f>
        <v>ITM_NULL</v>
      </c>
      <c r="AR297" s="41" t="str">
        <f t="shared" si="4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5" t="s">
        <v>433</v>
      </c>
      <c r="Y298" s="11">
        <v>5</v>
      </c>
      <c r="Z298" s="11">
        <v>3</v>
      </c>
      <c r="AA298" s="6" t="str">
        <f t="shared" si="38"/>
        <v>D43 old.53</v>
      </c>
      <c r="AB298" s="5">
        <v>8</v>
      </c>
      <c r="AC298" s="30" t="s">
        <v>107</v>
      </c>
      <c r="AD298" s="31" t="s">
        <v>118</v>
      </c>
      <c r="AE298" s="36"/>
      <c r="AF298" s="45" t="s">
        <v>47</v>
      </c>
      <c r="AG298" s="21"/>
      <c r="AH298" t="str">
        <f t="shared" si="3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IF(OR(AM298="ITM_NULL",AM298="KEY_fg",AM298="SHIFT_f",AM298="SHIFT_g"),"ITM_NULL",VLOOKUP(AM298,'C43 Code'!$G:$J,3,0))</f>
        <v>ITM_NULL</v>
      </c>
      <c r="AP298" t="str">
        <f>IF(AM298="ITM_NULL","ITM_NULL",VLOOKUP(AM298,'C43 Code'!$G:$J,4,0))</f>
        <v>ITM_OCT</v>
      </c>
      <c r="AR298" s="41" t="str">
        <f t="shared" si="4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5" t="s">
        <v>433</v>
      </c>
      <c r="Y299" s="11">
        <v>5</v>
      </c>
      <c r="Z299" s="11">
        <v>4</v>
      </c>
      <c r="AA299" s="6" t="str">
        <f t="shared" si="38"/>
        <v>D43 old.54</v>
      </c>
      <c r="AB299" s="5">
        <v>9</v>
      </c>
      <c r="AC299" s="30" t="s">
        <v>108</v>
      </c>
      <c r="AD299" s="31" t="s">
        <v>119</v>
      </c>
      <c r="AE299" s="36"/>
      <c r="AF299" s="45" t="s">
        <v>48</v>
      </c>
      <c r="AG299" s="21"/>
      <c r="AH299" t="str">
        <f t="shared" si="3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IF(OR(AM299="ITM_NULL",AM299="KEY_fg",AM299="SHIFT_f",AM299="SHIFT_g"),"ITM_NULL",VLOOKUP(AM299,'C43 Code'!$G:$J,3,0))</f>
        <v>ITM_7</v>
      </c>
      <c r="AP299" t="str">
        <f>IF(AM299="ITM_NULL","ITM_NULL",VLOOKUP(AM299,'C43 Code'!$G:$J,4,0))</f>
        <v>ITM_7</v>
      </c>
      <c r="AR299" s="41" t="str">
        <f t="shared" si="4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5" t="s">
        <v>433</v>
      </c>
      <c r="Y300" s="11">
        <v>5</v>
      </c>
      <c r="Z300" s="11">
        <v>5</v>
      </c>
      <c r="AA300" s="6" t="str">
        <f t="shared" si="38"/>
        <v>D43 old.55</v>
      </c>
      <c r="AB300" s="27" t="s">
        <v>394</v>
      </c>
      <c r="AC300" s="30" t="s">
        <v>109</v>
      </c>
      <c r="AD300" s="31" t="s">
        <v>120</v>
      </c>
      <c r="AE300" s="36"/>
      <c r="AF300" s="45" t="s">
        <v>49</v>
      </c>
      <c r="AG300" s="21"/>
      <c r="AH300" t="str">
        <f t="shared" si="3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-MNU_SUMS_C43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IF(OR(AM300="ITM_NULL",AM300="KEY_fg",AM300="SHIFT_f",AM300="SHIFT_g"),"ITM_NULL",VLOOKUP(AM300,'C43 Code'!$G:$J,3,0))</f>
        <v>ITM_8</v>
      </c>
      <c r="AP300" t="str">
        <f>IF(AM300="ITM_NULL","ITM_NULL",VLOOKUP(AM300,'C43 Code'!$G:$J,4,0))</f>
        <v>ITM_8</v>
      </c>
      <c r="AR300" s="41" t="str">
        <f t="shared" si="40"/>
        <v>{55,                  ITM_DIV,              -MNU_STAT,            -MNU_SUMS_C43,        ITM_OBELUS,           ITM_Q,                ITM_q,                ITM_8,                ITM_8               },</v>
      </c>
    </row>
    <row r="301" spans="24:44" ht="18" customHeight="1">
      <c r="X301" s="75" t="s">
        <v>433</v>
      </c>
      <c r="Y301" s="10">
        <v>6</v>
      </c>
      <c r="Z301" s="10">
        <v>1</v>
      </c>
      <c r="AA301" s="6" t="str">
        <f t="shared" si="38"/>
        <v>D43 old.61</v>
      </c>
      <c r="AB301" s="5" t="s">
        <v>18</v>
      </c>
      <c r="AC301" s="30" t="s">
        <v>76</v>
      </c>
      <c r="AD301" s="31" t="s">
        <v>77</v>
      </c>
      <c r="AE301" s="36"/>
      <c r="AF301" s="49" t="s">
        <v>133</v>
      </c>
      <c r="AG301" s="21"/>
      <c r="AH301" t="str">
        <f t="shared" si="3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IF(OR(AM301="ITM_NULL",AM301="KEY_fg",AM301="SHIFT_f",AM301="SHIFT_g"),"ITM_NULL",VLOOKUP(AM301,'C43 Code'!$G:$J,3,0))</f>
        <v>ITM_NULL</v>
      </c>
      <c r="AP301" t="str">
        <f>IF(AM301="ITM_NULL","ITM_NULL",VLOOKUP(AM301,'C43 Code'!$G:$J,4,0))</f>
        <v>ITM_NULL</v>
      </c>
      <c r="AR301" s="41" t="str">
        <f t="shared" si="4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5" t="s">
        <v>433</v>
      </c>
      <c r="Y302" s="11">
        <v>6</v>
      </c>
      <c r="Z302" s="11">
        <v>2</v>
      </c>
      <c r="AA302" s="6" t="str">
        <f t="shared" si="38"/>
        <v>D43 old.62</v>
      </c>
      <c r="AB302" s="5">
        <v>4</v>
      </c>
      <c r="AC302" s="30" t="s">
        <v>110</v>
      </c>
      <c r="AD302" s="31" t="s">
        <v>121</v>
      </c>
      <c r="AE302" s="36"/>
      <c r="AF302" s="45" t="s">
        <v>50</v>
      </c>
      <c r="AG302" s="21"/>
      <c r="AH302" t="str">
        <f t="shared" si="3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IF(OR(AM302="ITM_NULL",AM302="KEY_fg",AM302="SHIFT_f",AM302="SHIFT_g"),"ITM_NULL",VLOOKUP(AM302,'C43 Code'!$G:$J,3,0))</f>
        <v>ITM_9</v>
      </c>
      <c r="AP302" t="str">
        <f>IF(AM302="ITM_NULL","ITM_NULL",VLOOKUP(AM302,'C43 Code'!$G:$J,4,0))</f>
        <v>ITM_9</v>
      </c>
      <c r="AR302" s="41" t="str">
        <f t="shared" si="4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5" t="s">
        <v>433</v>
      </c>
      <c r="Y303" s="11">
        <v>6</v>
      </c>
      <c r="Z303" s="11">
        <v>3</v>
      </c>
      <c r="AA303" s="6" t="str">
        <f t="shared" si="38"/>
        <v>D43 old.63</v>
      </c>
      <c r="AB303" s="5">
        <v>5</v>
      </c>
      <c r="AC303" s="30" t="s">
        <v>100</v>
      </c>
      <c r="AD303" s="31" t="s">
        <v>122</v>
      </c>
      <c r="AE303" s="36"/>
      <c r="AF303" s="45" t="s">
        <v>51</v>
      </c>
      <c r="AG303" s="21"/>
      <c r="AH303" t="str">
        <f t="shared" si="3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-MNU_UNITCONV_C43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IF(OR(AM303="ITM_NULL",AM303="KEY_fg",AM303="SHIFT_f",AM303="SHIFT_g"),"ITM_NULL",VLOOKUP(AM303,'C43 Code'!$G:$J,3,0))</f>
        <v>ITM_OBELUS</v>
      </c>
      <c r="AP303" t="str">
        <f>IF(AM303="ITM_NULL","ITM_NULL",VLOOKUP(AM303,'C43 Code'!$G:$J,4,0))</f>
        <v>ITM_DIV</v>
      </c>
      <c r="AR303" s="41" t="str">
        <f t="shared" si="40"/>
        <v>{63,                  ITM_5,                -MNU_MODE,            -MNU_UNITCONV_C43,    ITM_5,                ITM_S,                ITM_s,                ITM_OBELUS,           ITM_DIV             },</v>
      </c>
    </row>
    <row r="304" spans="24:44" ht="18" customHeight="1">
      <c r="X304" s="75" t="s">
        <v>433</v>
      </c>
      <c r="Y304" s="11">
        <v>6</v>
      </c>
      <c r="Z304" s="11">
        <v>4</v>
      </c>
      <c r="AA304" s="6" t="str">
        <f t="shared" si="38"/>
        <v>D43 old.64</v>
      </c>
      <c r="AB304" s="5">
        <v>6</v>
      </c>
      <c r="AC304" s="30" t="s">
        <v>112</v>
      </c>
      <c r="AD304" s="31" t="s">
        <v>123</v>
      </c>
      <c r="AE304" s="36"/>
      <c r="AF304" s="45" t="s">
        <v>52</v>
      </c>
      <c r="AG304" s="21"/>
      <c r="AH304" t="str">
        <f t="shared" si="3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IF(OR(AM304="ITM_NULL",AM304="KEY_fg",AM304="SHIFT_f",AM304="SHIFT_g"),"ITM_NULL",VLOOKUP(AM304,'C43 Code'!$G:$J,3,0))</f>
        <v>ITM_4</v>
      </c>
      <c r="AP304" t="str">
        <f>IF(AM304="ITM_NULL","ITM_NULL",VLOOKUP(AM304,'C43 Code'!$G:$J,4,0))</f>
        <v>ITM_4</v>
      </c>
      <c r="AR304" s="41" t="str">
        <f t="shared" si="4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5" t="s">
        <v>433</v>
      </c>
      <c r="Y305" s="11">
        <v>6</v>
      </c>
      <c r="Z305" s="11">
        <v>5</v>
      </c>
      <c r="AA305" s="6" t="str">
        <f t="shared" si="38"/>
        <v>D43 old.65</v>
      </c>
      <c r="AB305" s="27" t="s">
        <v>393</v>
      </c>
      <c r="AC305" s="30" t="s">
        <v>113</v>
      </c>
      <c r="AD305" s="31" t="s">
        <v>124</v>
      </c>
      <c r="AE305" s="36"/>
      <c r="AF305" s="45" t="s">
        <v>53</v>
      </c>
      <c r="AG305" s="21"/>
      <c r="AH305" t="str">
        <f t="shared" si="3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IF(OR(AM305="ITM_NULL",AM305="KEY_fg",AM305="SHIFT_f",AM305="SHIFT_g"),"ITM_NULL",VLOOKUP(AM305,'C43 Code'!$G:$J,3,0))</f>
        <v>ITM_5</v>
      </c>
      <c r="AP305" t="str">
        <f>IF(AM305="ITM_NULL","ITM_NULL",VLOOKUP(AM305,'C43 Code'!$G:$J,4,0))</f>
        <v>ITM_5</v>
      </c>
      <c r="AR305" s="41" t="str">
        <f t="shared" si="4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5" t="s">
        <v>433</v>
      </c>
      <c r="Y306" s="10">
        <v>7</v>
      </c>
      <c r="Z306" s="10">
        <v>1</v>
      </c>
      <c r="AA306" s="6" t="str">
        <f t="shared" si="38"/>
        <v>D43 old.71</v>
      </c>
      <c r="AB306" s="5" t="s">
        <v>19</v>
      </c>
      <c r="AC306" s="30" t="s">
        <v>78</v>
      </c>
      <c r="AD306" s="31" t="s">
        <v>79</v>
      </c>
      <c r="AE306" s="36"/>
      <c r="AF306" s="45" t="s">
        <v>133</v>
      </c>
      <c r="AG306" s="21"/>
      <c r="AH306" t="str">
        <f t="shared" si="3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IF(OR(AM306="ITM_NULL",AM306="KEY_fg",AM306="SHIFT_f",AM306="SHIFT_g"),"ITM_NULL",VLOOKUP(AM306,'C43 Code'!$G:$J,3,0))</f>
        <v>ITM_NULL</v>
      </c>
      <c r="AP306" t="str">
        <f>IF(AM306="ITM_NULL","ITM_NULL",VLOOKUP(AM306,'C43 Code'!$G:$J,4,0))</f>
        <v>ITM_NULL</v>
      </c>
      <c r="AR306" s="41" t="str">
        <f t="shared" si="4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5" t="s">
        <v>433</v>
      </c>
      <c r="Y307" s="11">
        <v>7</v>
      </c>
      <c r="Z307" s="11">
        <v>2</v>
      </c>
      <c r="AA307" s="6" t="str">
        <f t="shared" si="38"/>
        <v>D43 old.72</v>
      </c>
      <c r="AB307" s="5">
        <v>1</v>
      </c>
      <c r="AC307" s="30" t="s">
        <v>82</v>
      </c>
      <c r="AD307" s="31" t="s">
        <v>125</v>
      </c>
      <c r="AE307" s="36"/>
      <c r="AF307" s="45" t="s">
        <v>54</v>
      </c>
      <c r="AG307" s="21"/>
      <c r="AH307" t="str">
        <f t="shared" si="3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IF(OR(AM307="ITM_NULL",AM307="KEY_fg",AM307="SHIFT_f",AM307="SHIFT_g"),"ITM_NULL",VLOOKUP(AM307,'C43 Code'!$G:$J,3,0))</f>
        <v>ITM_6</v>
      </c>
      <c r="AP307" t="str">
        <f>IF(AM307="ITM_NULL","ITM_NULL",VLOOKUP(AM307,'C43 Code'!$G:$J,4,0))</f>
        <v>ITM_6</v>
      </c>
      <c r="AR307" s="41" t="str">
        <f t="shared" si="4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5" t="s">
        <v>433</v>
      </c>
      <c r="Y308" s="11">
        <v>7</v>
      </c>
      <c r="Z308" s="11">
        <v>3</v>
      </c>
      <c r="AA308" s="6" t="str">
        <f t="shared" si="38"/>
        <v>D43 old.73</v>
      </c>
      <c r="AB308" s="5">
        <v>2</v>
      </c>
      <c r="AC308" s="30" t="s">
        <v>102</v>
      </c>
      <c r="AD308" s="31" t="s">
        <v>126</v>
      </c>
      <c r="AE308" s="36"/>
      <c r="AF308" s="45" t="s">
        <v>132</v>
      </c>
      <c r="AG308" s="21"/>
      <c r="AH308" t="str">
        <f t="shared" si="3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IF(OR(AM308="ITM_NULL",AM308="KEY_fg",AM308="SHIFT_f",AM308="SHIFT_g"),"ITM_NULL",VLOOKUP(AM308,'C43 Code'!$G:$J,3,0))</f>
        <v>ITM_CROSS</v>
      </c>
      <c r="AP308" t="str">
        <f>IF(AM308="ITM_NULL","ITM_NULL",VLOOKUP(AM308,'C43 Code'!$G:$J,4,0))</f>
        <v>ITM_MULT</v>
      </c>
      <c r="AR308" s="41" t="str">
        <f t="shared" si="4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5" t="s">
        <v>433</v>
      </c>
      <c r="Y309" s="11">
        <v>7</v>
      </c>
      <c r="Z309" s="11">
        <v>4</v>
      </c>
      <c r="AA309" s="6" t="str">
        <f t="shared" si="38"/>
        <v>D43 old.74</v>
      </c>
      <c r="AB309" s="5">
        <v>3</v>
      </c>
      <c r="AC309" s="30" t="s">
        <v>114</v>
      </c>
      <c r="AD309" s="31" t="s">
        <v>127</v>
      </c>
      <c r="AE309" s="36"/>
      <c r="AF309" s="45" t="s">
        <v>55</v>
      </c>
      <c r="AG309" s="21"/>
      <c r="AH309" t="str">
        <f t="shared" si="39"/>
        <v>{74</v>
      </c>
      <c r="AI309" t="str">
        <f>VLOOKUP(AB309,Sheet3!$B:$C,2,0)</f>
        <v>ITM_3</v>
      </c>
      <c r="AJ309" t="str">
        <f>VLOOKUP(AC309,Sheet3!$B:$C,2,0)</f>
        <v>-MNU_PARTS_C43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IF(OR(AM309="ITM_NULL",AM309="KEY_fg",AM309="SHIFT_f",AM309="SHIFT_g"),"ITM_NULL",VLOOKUP(AM309,'C43 Code'!$G:$J,3,0))</f>
        <v>ITM_1</v>
      </c>
      <c r="AP309" t="str">
        <f>IF(AM309="ITM_NULL","ITM_NULL",VLOOKUP(AM309,'C43 Code'!$G:$J,4,0))</f>
        <v>ITM_1</v>
      </c>
      <c r="AR309" s="41" t="str">
        <f t="shared" si="40"/>
        <v>{74,                  ITM_3,                -MNU_PARTS_C43,       -MNU_TEST,            ITM_3,                ITM_X,                ITM_x,                ITM_1,                ITM_1               },</v>
      </c>
    </row>
    <row r="310" spans="23:44" ht="18" customHeight="1">
      <c r="X310" s="75" t="s">
        <v>433</v>
      </c>
      <c r="Y310" s="11">
        <v>7</v>
      </c>
      <c r="Z310" s="11">
        <v>5</v>
      </c>
      <c r="AA310" s="6" t="str">
        <f t="shared" si="38"/>
        <v>D43 old.75</v>
      </c>
      <c r="AB310" s="5" t="s">
        <v>98</v>
      </c>
      <c r="AC310" s="30" t="s">
        <v>115</v>
      </c>
      <c r="AD310" s="31" t="s">
        <v>128</v>
      </c>
      <c r="AE310" s="36"/>
      <c r="AF310" s="45" t="s">
        <v>56</v>
      </c>
      <c r="AG310" s="21"/>
      <c r="AH310" t="str">
        <f t="shared" si="3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-MNU_ALPHAFN_C43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IF(OR(AM310="ITM_NULL",AM310="KEY_fg",AM310="SHIFT_f",AM310="SHIFT_g"),"ITM_NULL",VLOOKUP(AM310,'C43 Code'!$G:$J,3,0))</f>
        <v>ITM_2</v>
      </c>
      <c r="AP310" t="str">
        <f>IF(AM310="ITM_NULL","ITM_NULL",VLOOKUP(AM310,'C43 Code'!$G:$J,4,0))</f>
        <v>ITM_2</v>
      </c>
      <c r="AR310" s="41" t="str">
        <f t="shared" si="40"/>
        <v>{75,                  ITM_SUB,              -MNU_FIN,             -MNU_ALPHAFN_C43,     ITM_MINUS,            ITM_Y,                ITM_y,                ITM_2,                ITM_2               },</v>
      </c>
    </row>
    <row r="311" spans="23:44" ht="18" customHeight="1">
      <c r="X311" s="75" t="s">
        <v>433</v>
      </c>
      <c r="Y311" s="10">
        <v>8</v>
      </c>
      <c r="Z311" s="10">
        <v>1</v>
      </c>
      <c r="AA311" s="6" t="str">
        <f t="shared" si="38"/>
        <v>D43 old.81</v>
      </c>
      <c r="AB311" s="5" t="s">
        <v>21</v>
      </c>
      <c r="AC311" s="30" t="s">
        <v>84</v>
      </c>
      <c r="AD311" s="31" t="s">
        <v>131</v>
      </c>
      <c r="AE311" s="36"/>
      <c r="AF311" s="45" t="s">
        <v>133</v>
      </c>
      <c r="AG311" s="21"/>
      <c r="AH311" t="str">
        <f t="shared" si="3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IF(OR(AM311="ITM_NULL",AM311="KEY_fg",AM311="SHIFT_f",AM311="SHIFT_g"),"ITM_NULL",VLOOKUP(AM311,'C43 Code'!$G:$J,3,0))</f>
        <v>ITM_NULL</v>
      </c>
      <c r="AP311" t="str">
        <f>IF(AM311="ITM_NULL","ITM_NULL",VLOOKUP(AM311,'C43 Code'!$G:$J,4,0))</f>
        <v>ITM_NULL</v>
      </c>
      <c r="AR311" s="41" t="str">
        <f t="shared" si="4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5" t="s">
        <v>433</v>
      </c>
      <c r="Y312" s="11">
        <v>8</v>
      </c>
      <c r="Z312" s="11">
        <v>2</v>
      </c>
      <c r="AA312" s="6" t="str">
        <f t="shared" si="38"/>
        <v>D43 old.82</v>
      </c>
      <c r="AB312" s="5">
        <v>0</v>
      </c>
      <c r="AC312" s="30" t="s">
        <v>86</v>
      </c>
      <c r="AD312" s="31" t="s">
        <v>87</v>
      </c>
      <c r="AE312" s="36"/>
      <c r="AF312" s="45" t="s">
        <v>57</v>
      </c>
      <c r="AG312" s="21"/>
      <c r="AH312" t="str">
        <f t="shared" si="3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IF(OR(AM312="ITM_NULL",AM312="KEY_fg",AM312="SHIFT_f",AM312="SHIFT_g"),"ITM_NULL",VLOOKUP(AM312,'C43 Code'!$G:$J,3,0))</f>
        <v>ITM_3</v>
      </c>
      <c r="AP312" t="str">
        <f>IF(AM312="ITM_NULL","ITM_NULL",VLOOKUP(AM312,'C43 Code'!$G:$J,4,0))</f>
        <v>ITM_3</v>
      </c>
      <c r="AR312" s="41" t="str">
        <f t="shared" si="4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5" t="s">
        <v>433</v>
      </c>
      <c r="Y313" s="11">
        <v>8</v>
      </c>
      <c r="Z313" s="11">
        <v>3</v>
      </c>
      <c r="AA313" s="6" t="str">
        <f t="shared" si="38"/>
        <v>D43 old.83</v>
      </c>
      <c r="AB313" s="5" t="s">
        <v>22</v>
      </c>
      <c r="AC313" s="30" t="s">
        <v>88</v>
      </c>
      <c r="AD313" s="31" t="s">
        <v>129</v>
      </c>
      <c r="AE313" s="36"/>
      <c r="AF313" s="45" t="s">
        <v>59</v>
      </c>
      <c r="AG313" s="21"/>
      <c r="AH313" t="str">
        <f t="shared" si="3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IF(OR(AM313="ITM_NULL",AM313="KEY_fg",AM313="SHIFT_f",AM313="SHIFT_g"),"ITM_NULL",VLOOKUP(AM313,'C43 Code'!$G:$J,3,0))</f>
        <v>ITM_PERIOD</v>
      </c>
      <c r="AP313" t="str">
        <f>IF(AM313="ITM_NULL","ITM_NULL",VLOOKUP(AM313,'C43 Code'!$G:$J,4,0))</f>
        <v>ITM_PERIOD</v>
      </c>
      <c r="AR313" s="41" t="str">
        <f t="shared" si="4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5" t="s">
        <v>433</v>
      </c>
      <c r="Y314" s="11">
        <v>8</v>
      </c>
      <c r="Z314" s="11">
        <v>4</v>
      </c>
      <c r="AA314" s="6" t="str">
        <f t="shared" si="38"/>
        <v>D43 old.84</v>
      </c>
      <c r="AB314" s="5" t="s">
        <v>23</v>
      </c>
      <c r="AC314" s="30" t="s">
        <v>89</v>
      </c>
      <c r="AD314" s="31" t="s">
        <v>130</v>
      </c>
      <c r="AE314" s="36"/>
      <c r="AF314" s="46" t="s">
        <v>395</v>
      </c>
      <c r="AG314" s="21"/>
      <c r="AH314" t="str">
        <f t="shared" si="3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IF(OR(AM314="ITM_NULL",AM314="KEY_fg",AM314="SHIFT_f",AM314="SHIFT_g"),"ITM_NULL",VLOOKUP(AM314,'C43 Code'!$G:$J,3,0))</f>
        <v>ITM_SLASH</v>
      </c>
      <c r="AP314" t="str">
        <f>IF(AM314="ITM_NULL","ITM_NULL",VLOOKUP(AM314,'C43 Code'!$G:$J,4,0))</f>
        <v>ITM_NULL</v>
      </c>
      <c r="AR314" s="41" t="str">
        <f t="shared" si="4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5" t="s">
        <v>433</v>
      </c>
      <c r="Y315" s="11">
        <v>8</v>
      </c>
      <c r="Z315" s="11">
        <v>5</v>
      </c>
      <c r="AA315" s="6" t="str">
        <f t="shared" si="38"/>
        <v>D43 old.85</v>
      </c>
      <c r="AB315" s="5" t="s">
        <v>1</v>
      </c>
      <c r="AC315" s="30" t="s">
        <v>116</v>
      </c>
      <c r="AD315" s="31" t="s">
        <v>85</v>
      </c>
      <c r="AE315" s="36"/>
      <c r="AF315" s="45" t="s">
        <v>60</v>
      </c>
      <c r="AG315" s="21"/>
      <c r="AH315" t="str">
        <f t="shared" si="3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IF(OR(AM315="ITM_NULL",AM315="KEY_fg",AM315="SHIFT_f",AM315="SHIFT_g"),"ITM_NULL",VLOOKUP(AM315,'C43 Code'!$G:$J,3,0))</f>
        <v>ITM_PLUS</v>
      </c>
      <c r="AP315" t="str">
        <f>IF(AM315="ITM_NULL","ITM_NULL",VLOOKUP(AM315,'C43 Code'!$G:$J,4,0))</f>
        <v>ITM_ADD</v>
      </c>
      <c r="AR315" s="56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X316" s="4">
        <v>0</v>
      </c>
      <c r="Y316" s="12">
        <v>0</v>
      </c>
      <c r="Z316" s="12">
        <v>0</v>
      </c>
      <c r="AA316" s="4" t="str">
        <f t="shared" si="38"/>
        <v>0.00</v>
      </c>
      <c r="AB316" s="4">
        <v>0</v>
      </c>
      <c r="AC316" s="4">
        <v>0</v>
      </c>
      <c r="AD316" s="4">
        <v>0</v>
      </c>
      <c r="AG316" s="21"/>
      <c r="AH316"/>
      <c r="AI316"/>
      <c r="AJ316"/>
      <c r="AK316"/>
      <c r="AL316" s="7"/>
      <c r="AM316"/>
      <c r="AN316"/>
      <c r="AP316"/>
      <c r="AR316" s="54" t="s">
        <v>409</v>
      </c>
    </row>
    <row r="317" spans="23:44" ht="18" customHeight="1">
      <c r="X317" s="4">
        <v>0</v>
      </c>
      <c r="Y317" s="12">
        <v>0</v>
      </c>
      <c r="Z317" s="12">
        <v>0</v>
      </c>
      <c r="AA317" s="4" t="str">
        <f t="shared" si="38"/>
        <v>0.00</v>
      </c>
      <c r="AB317" s="4">
        <v>0</v>
      </c>
      <c r="AC317" s="4">
        <v>0</v>
      </c>
      <c r="AD317" s="4">
        <v>0</v>
      </c>
      <c r="AG317" s="21"/>
      <c r="AH317"/>
      <c r="AI317"/>
      <c r="AJ317"/>
      <c r="AK317"/>
      <c r="AL317" s="7"/>
      <c r="AM317"/>
      <c r="AN317"/>
      <c r="AP317"/>
      <c r="AR317" s="41" t="s">
        <v>411</v>
      </c>
    </row>
    <row r="318" spans="23:44" ht="18" customHeight="1">
      <c r="W318" s="1" t="s">
        <v>418</v>
      </c>
      <c r="X318" s="74" t="s">
        <v>434</v>
      </c>
      <c r="Y318" s="10">
        <v>1</v>
      </c>
      <c r="Z318" s="10">
        <v>1</v>
      </c>
      <c r="AA318" s="6" t="str">
        <f t="shared" si="38"/>
        <v>D43 new.11</v>
      </c>
      <c r="AB318" s="5" t="s">
        <v>439</v>
      </c>
      <c r="AC318" s="29">
        <v>0</v>
      </c>
      <c r="AD318" s="29">
        <v>0</v>
      </c>
      <c r="AE318" s="36"/>
      <c r="AF318" s="47"/>
      <c r="AG318" s="21"/>
      <c r="AH318"/>
      <c r="AI318"/>
      <c r="AJ318"/>
      <c r="AK318"/>
      <c r="AL318" s="7"/>
      <c r="AM318"/>
      <c r="AN318"/>
      <c r="AP318"/>
      <c r="AR318" s="41"/>
    </row>
    <row r="319" spans="23:44" ht="18" customHeight="1">
      <c r="X319" s="75" t="s">
        <v>434</v>
      </c>
      <c r="Y319" s="11">
        <v>1</v>
      </c>
      <c r="Z319" s="11">
        <v>2</v>
      </c>
      <c r="AA319" s="6" t="str">
        <f t="shared" si="38"/>
        <v>D43 new.12</v>
      </c>
      <c r="AB319" s="5" t="s">
        <v>440</v>
      </c>
      <c r="AC319" s="29">
        <v>0</v>
      </c>
      <c r="AD319" s="29">
        <v>0</v>
      </c>
      <c r="AE319" s="36"/>
      <c r="AF319" s="47"/>
      <c r="AG319" s="21"/>
      <c r="AH319"/>
      <c r="AI319"/>
      <c r="AJ319"/>
      <c r="AK319"/>
      <c r="AL319" s="7"/>
      <c r="AM319"/>
      <c r="AN319"/>
      <c r="AP319"/>
      <c r="AR319" s="41"/>
    </row>
    <row r="320" spans="23:44" ht="18" customHeight="1">
      <c r="X320" s="75" t="s">
        <v>434</v>
      </c>
      <c r="Y320" s="11">
        <v>1</v>
      </c>
      <c r="Z320" s="11">
        <v>3</v>
      </c>
      <c r="AA320" s="6" t="str">
        <f t="shared" si="38"/>
        <v>D43 new.13</v>
      </c>
      <c r="AB320" s="5" t="s">
        <v>441</v>
      </c>
      <c r="AC320" s="29">
        <v>0</v>
      </c>
      <c r="AD320" s="29">
        <v>0</v>
      </c>
      <c r="AE320" s="36"/>
      <c r="AF320" s="47"/>
      <c r="AG320" s="21"/>
      <c r="AH320"/>
      <c r="AI320"/>
      <c r="AJ320"/>
      <c r="AK320"/>
      <c r="AL320" s="7"/>
      <c r="AM320"/>
      <c r="AN320"/>
      <c r="AP320"/>
      <c r="AR320" s="55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5" t="s">
        <v>434</v>
      </c>
      <c r="Y321" s="11">
        <v>1</v>
      </c>
      <c r="Z321" s="11">
        <v>4</v>
      </c>
      <c r="AA321" s="6" t="str">
        <f t="shared" si="38"/>
        <v>D43 new.14</v>
      </c>
      <c r="AB321" s="5" t="s">
        <v>442</v>
      </c>
      <c r="AC321" s="29">
        <v>0</v>
      </c>
      <c r="AD321" s="29">
        <v>0</v>
      </c>
      <c r="AE321" s="36"/>
      <c r="AF321" s="47"/>
      <c r="AG321" s="21"/>
      <c r="AH321"/>
      <c r="AI321"/>
      <c r="AJ321"/>
      <c r="AK321"/>
      <c r="AL321" s="7"/>
      <c r="AM321"/>
      <c r="AN321"/>
      <c r="AP321"/>
      <c r="AR321" s="54" t="s">
        <v>410</v>
      </c>
    </row>
    <row r="322" spans="24:44" ht="18" customHeight="1">
      <c r="X322" s="75" t="s">
        <v>434</v>
      </c>
      <c r="Y322" s="11">
        <v>1</v>
      </c>
      <c r="Z322" s="11">
        <v>5</v>
      </c>
      <c r="AA322" s="6" t="str">
        <f t="shared" si="38"/>
        <v>D43 new.15</v>
      </c>
      <c r="AB322" s="5" t="s">
        <v>442</v>
      </c>
      <c r="AC322" s="29">
        <v>0</v>
      </c>
      <c r="AD322" s="29">
        <v>0</v>
      </c>
      <c r="AE322" s="36"/>
      <c r="AF322" s="47"/>
      <c r="AG322" s="21"/>
      <c r="AH322"/>
      <c r="AI322"/>
      <c r="AJ322"/>
      <c r="AK322"/>
      <c r="AL322" s="7"/>
      <c r="AM322"/>
      <c r="AN322"/>
      <c r="AP322"/>
      <c r="AR322" s="54" t="str">
        <f>"TO_QSPI const calcKey_t kbd_std_"&amp;X323&amp;"[37] = {"</f>
        <v>TO_QSPI const calcKey_t kbd_std_D43 new[37] = {</v>
      </c>
    </row>
    <row r="323" spans="24:44" ht="18" customHeight="1">
      <c r="X323" s="75" t="s">
        <v>434</v>
      </c>
      <c r="Y323" s="11">
        <v>1</v>
      </c>
      <c r="Z323" s="11">
        <v>6</v>
      </c>
      <c r="AA323" s="6" t="str">
        <f t="shared" si="38"/>
        <v>D43 new.16</v>
      </c>
      <c r="AB323" s="5" t="s">
        <v>443</v>
      </c>
      <c r="AC323" s="29">
        <v>0</v>
      </c>
      <c r="AD323" s="29">
        <v>0</v>
      </c>
      <c r="AE323" s="36"/>
      <c r="AF323" s="47"/>
      <c r="AG323" s="21"/>
      <c r="AH323"/>
      <c r="AI323"/>
      <c r="AJ323"/>
      <c r="AK323"/>
      <c r="AL323" s="7"/>
      <c r="AM323"/>
      <c r="AN323"/>
      <c r="AP323"/>
      <c r="AR323" s="54" t="s">
        <v>409</v>
      </c>
    </row>
    <row r="324" spans="24:44" ht="18" customHeight="1">
      <c r="X324" s="75" t="s">
        <v>434</v>
      </c>
      <c r="Y324" s="10">
        <v>2</v>
      </c>
      <c r="Z324" s="10">
        <v>1</v>
      </c>
      <c r="AA324" s="6" t="str">
        <f t="shared" ref="AA324:AA387" si="41">X324&amp;"."&amp;Y324&amp;Z324</f>
        <v>D43 new.21</v>
      </c>
      <c r="AB324" s="5" t="s">
        <v>4</v>
      </c>
      <c r="AC324" s="30" t="s">
        <v>29</v>
      </c>
      <c r="AD324" s="31" t="s">
        <v>24</v>
      </c>
      <c r="AE324" s="36"/>
      <c r="AF324" s="45" t="s">
        <v>33</v>
      </c>
      <c r="AG324" s="21"/>
      <c r="AH324" t="str">
        <f t="shared" si="3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IF(OR(AM324="ITM_NULL",AM324="KEY_fg",AM324="SHIFT_f",AM324="SHIFT_g"),"ITM_NULL",VLOOKUP(AM324,'C43 Code'!$G:$J,3,0))</f>
        <v>ITM_SIGMA</v>
      </c>
      <c r="AP324" t="str">
        <f>IF(AM324="ITM_NULL","ITM_NULL",VLOOKUP(AM324,'C43 Code'!$G:$J,4,0))</f>
        <v>ITM_REG_A</v>
      </c>
      <c r="AR324" s="41" t="str">
        <f t="shared" ref="AR324:AR359" si="42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5" t="s">
        <v>434</v>
      </c>
      <c r="Y325" s="11">
        <v>2</v>
      </c>
      <c r="Z325" s="11">
        <v>2</v>
      </c>
      <c r="AA325" s="6" t="str">
        <f t="shared" si="41"/>
        <v>D43 new.22</v>
      </c>
      <c r="AB325" s="5" t="s">
        <v>5</v>
      </c>
      <c r="AC325" s="30" t="s">
        <v>31</v>
      </c>
      <c r="AD325" s="31" t="s">
        <v>26</v>
      </c>
      <c r="AE325" s="36"/>
      <c r="AF325" s="45" t="s">
        <v>34</v>
      </c>
      <c r="AG325" s="21"/>
      <c r="AH325" t="str">
        <f t="shared" si="3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IF(OR(AM325="ITM_NULL",AM325="KEY_fg",AM325="SHIFT_f",AM325="SHIFT_g"),"ITM_NULL",VLOOKUP(AM325,'C43 Code'!$G:$J,3,0))</f>
        <v>ITM_CIRCUMFLEX</v>
      </c>
      <c r="AP325" t="str">
        <f>IF(AM325="ITM_NULL","ITM_NULL",VLOOKUP(AM325,'C43 Code'!$G:$J,4,0))</f>
        <v>ITM_REG_B</v>
      </c>
      <c r="AR325" s="41" t="str">
        <f t="shared" si="42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5" t="s">
        <v>434</v>
      </c>
      <c r="Y326" s="11">
        <v>2</v>
      </c>
      <c r="Z326" s="11">
        <v>3</v>
      </c>
      <c r="AA326" s="6" t="str">
        <f t="shared" si="41"/>
        <v>D43 new.23</v>
      </c>
      <c r="AB326" s="5" t="s">
        <v>3</v>
      </c>
      <c r="AC326" s="30" t="s">
        <v>27</v>
      </c>
      <c r="AD326" s="31" t="s">
        <v>28</v>
      </c>
      <c r="AE326" s="36"/>
      <c r="AF326" s="45" t="s">
        <v>35</v>
      </c>
      <c r="AG326" s="21"/>
      <c r="AH326" t="str">
        <f t="shared" si="3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IF(OR(AM326="ITM_NULL",AM326="KEY_fg",AM326="SHIFT_f",AM326="SHIFT_g"),"ITM_NULL",VLOOKUP(AM326,'C43 Code'!$G:$J,3,0))</f>
        <v>ITM_ROOT_SIGN</v>
      </c>
      <c r="AP326" t="str">
        <f>IF(AM326="ITM_NULL","ITM_NULL",VLOOKUP(AM326,'C43 Code'!$G:$J,4,0))</f>
        <v>ITM_REG_C</v>
      </c>
      <c r="AR326" s="41" t="str">
        <f t="shared" si="42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5" t="s">
        <v>434</v>
      </c>
      <c r="Y327" s="11">
        <v>2</v>
      </c>
      <c r="Z327" s="11">
        <v>4</v>
      </c>
      <c r="AA327" s="6" t="str">
        <f t="shared" si="41"/>
        <v>D43 new.24</v>
      </c>
      <c r="AB327" s="5" t="s">
        <v>10</v>
      </c>
      <c r="AC327" s="30" t="s">
        <v>67</v>
      </c>
      <c r="AD327" s="31" t="s">
        <v>30</v>
      </c>
      <c r="AE327" s="36"/>
      <c r="AF327" s="45" t="s">
        <v>36</v>
      </c>
      <c r="AG327" s="21"/>
      <c r="AH327" t="str">
        <f t="shared" si="3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IF(OR(AM327="ITM_NULL",AM327="KEY_fg",AM327="SHIFT_f",AM327="SHIFT_g"),"ITM_NULL",VLOOKUP(AM327,'C43 Code'!$G:$J,3,0))</f>
        <v>ITM_LG_SIGN</v>
      </c>
      <c r="AP327" t="str">
        <f>IF(AM327="ITM_NULL","ITM_NULL",VLOOKUP(AM327,'C43 Code'!$G:$J,4,0))</f>
        <v>ITM_REG_D</v>
      </c>
      <c r="AR327" s="41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5" t="s">
        <v>434</v>
      </c>
      <c r="Y328" s="11">
        <v>2</v>
      </c>
      <c r="Z328" s="11">
        <v>5</v>
      </c>
      <c r="AA328" s="6" t="str">
        <f t="shared" si="41"/>
        <v>D43 new.25</v>
      </c>
      <c r="AB328" s="5" t="s">
        <v>11</v>
      </c>
      <c r="AC328" s="30" t="s">
        <v>69</v>
      </c>
      <c r="AD328" s="31" t="s">
        <v>137</v>
      </c>
      <c r="AE328" s="36"/>
      <c r="AF328" s="45" t="s">
        <v>37</v>
      </c>
      <c r="AG328" s="21"/>
      <c r="AH328" t="str">
        <f t="shared" si="3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IF(OR(AM328="ITM_NULL",AM328="KEY_fg",AM328="SHIFT_f",AM328="SHIFT_g"),"ITM_NULL",VLOOKUP(AM328,'C43 Code'!$G:$J,3,0))</f>
        <v>ITM_LN_SIGN</v>
      </c>
      <c r="AP328" t="str">
        <f>IF(AM328="ITM_NULL","ITM_NULL",VLOOKUP(AM328,'C43 Code'!$G:$J,4,0))</f>
        <v>ITM_E</v>
      </c>
      <c r="AR328" s="41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5" t="s">
        <v>434</v>
      </c>
      <c r="Y329" s="11">
        <v>2</v>
      </c>
      <c r="Z329" s="11">
        <v>6</v>
      </c>
      <c r="AA329" s="6" t="str">
        <f t="shared" si="41"/>
        <v>D43 new.26</v>
      </c>
      <c r="AB329" s="5" t="s">
        <v>12</v>
      </c>
      <c r="AC329" s="30" t="s">
        <v>71</v>
      </c>
      <c r="AD329" s="31" t="s">
        <v>138</v>
      </c>
      <c r="AE329" s="36"/>
      <c r="AF329" s="45" t="s">
        <v>38</v>
      </c>
      <c r="AG329" s="21"/>
      <c r="AH329" t="str">
        <f t="shared" si="3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IF(OR(AM329="ITM_NULL",AM329="KEY_fg",AM329="SHIFT_f",AM329="SHIFT_g"),"ITM_NULL",VLOOKUP(AM329,'C43 Code'!$G:$J,3,0))</f>
        <v>ITM_NULL</v>
      </c>
      <c r="AP329" t="str">
        <f>IF(AM329="ITM_NULL","ITM_NULL",VLOOKUP(AM329,'C43 Code'!$G:$J,4,0))</f>
        <v>ITM_NULL</v>
      </c>
      <c r="AR329" s="41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5" t="s">
        <v>434</v>
      </c>
      <c r="Y330" s="10">
        <v>3</v>
      </c>
      <c r="Z330" s="10">
        <v>1</v>
      </c>
      <c r="AA330" s="6" t="str">
        <f t="shared" si="41"/>
        <v>D43 new.31</v>
      </c>
      <c r="AB330" s="5" t="s">
        <v>7</v>
      </c>
      <c r="AC330" s="30" t="s">
        <v>139</v>
      </c>
      <c r="AD330" s="31" t="s">
        <v>63</v>
      </c>
      <c r="AE330" s="36"/>
      <c r="AF330" s="45" t="s">
        <v>39</v>
      </c>
      <c r="AG330" s="21"/>
      <c r="AH330" t="str">
        <f t="shared" si="3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IF(OR(AM330="ITM_NULL",AM330="KEY_fg",AM330="SHIFT_f",AM330="SHIFT_g"),"ITM_NULL",VLOOKUP(AM330,'C43 Code'!$G:$J,3,0))</f>
        <v>ITM_VERTICAL_BAR</v>
      </c>
      <c r="AP330" t="str">
        <f>IF(AM330="ITM_NULL","ITM_NULL",VLOOKUP(AM330,'C43 Code'!$G:$J,4,0))</f>
        <v>ITM_NULL</v>
      </c>
      <c r="AR330" s="41" t="str">
        <f t="shared" si="42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5" t="s">
        <v>434</v>
      </c>
      <c r="Y331" s="11">
        <v>3</v>
      </c>
      <c r="Z331" s="11">
        <v>2</v>
      </c>
      <c r="AA331" s="6" t="str">
        <f t="shared" si="41"/>
        <v>D43 new.32</v>
      </c>
      <c r="AB331" s="5" t="s">
        <v>8</v>
      </c>
      <c r="AC331" s="30" t="s">
        <v>61</v>
      </c>
      <c r="AD331" s="31" t="s">
        <v>62</v>
      </c>
      <c r="AE331" s="36"/>
      <c r="AF331" s="45" t="s">
        <v>40</v>
      </c>
      <c r="AG331" s="21"/>
      <c r="AH331" t="str">
        <f t="shared" si="3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IF(OR(AM331="ITM_NULL",AM331="KEY_fg",AM331="SHIFT_f",AM331="SHIFT_g"),"ITM_NULL",VLOOKUP(AM331,'C43 Code'!$G:$J,3,0))</f>
        <v>ITM_DELTA</v>
      </c>
      <c r="AP331" t="str">
        <f>IF(AM331="ITM_NULL","ITM_NULL",VLOOKUP(AM331,'C43 Code'!$G:$J,4,0))</f>
        <v>ITM_HEX</v>
      </c>
      <c r="AR331" s="41" t="str">
        <f t="shared" si="42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5" t="s">
        <v>434</v>
      </c>
      <c r="Y332" s="11">
        <v>3</v>
      </c>
      <c r="Z332" s="11">
        <v>3</v>
      </c>
      <c r="AA332" s="6" t="str">
        <f t="shared" si="41"/>
        <v>D43 new.33</v>
      </c>
      <c r="AB332" s="5" t="s">
        <v>9</v>
      </c>
      <c r="AC332" s="30" t="s">
        <v>66</v>
      </c>
      <c r="AD332" s="31" t="s">
        <v>104</v>
      </c>
      <c r="AE332" s="36"/>
      <c r="AF332" s="45" t="s">
        <v>41</v>
      </c>
      <c r="AG332" s="21"/>
      <c r="AH332" t="str">
        <f t="shared" si="3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IF(OR(AM332="ITM_NULL",AM332="KEY_fg",AM332="SHIFT_f",AM332="SHIFT_g"),"ITM_NULL",VLOOKUP(AM332,'C43 Code'!$G:$J,3,0))</f>
        <v>ITM_pi</v>
      </c>
      <c r="AP332" t="str">
        <f>IF(AM332="ITM_NULL","ITM_NULL",VLOOKUP(AM332,'C43 Code'!$G:$J,4,0))</f>
        <v>ITM_REG_I</v>
      </c>
      <c r="AR332" s="41" t="str">
        <f t="shared" si="42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5" t="s">
        <v>434</v>
      </c>
      <c r="Y333" s="11">
        <v>3</v>
      </c>
      <c r="Z333" s="11">
        <v>4</v>
      </c>
      <c r="AA333" s="6" t="str">
        <f t="shared" si="41"/>
        <v>D43 new.34</v>
      </c>
      <c r="AB333" s="5" t="s">
        <v>2</v>
      </c>
      <c r="AC333" s="30" t="s">
        <v>25</v>
      </c>
      <c r="AD333" s="31" t="s">
        <v>65</v>
      </c>
      <c r="AE333" s="36"/>
      <c r="AF333" s="45" t="s">
        <v>42</v>
      </c>
      <c r="AG333" s="21"/>
      <c r="AH333" t="str">
        <f t="shared" si="3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IF(OR(AM333="ITM_NULL",AM333="KEY_fg",AM333="SHIFT_f",AM333="SHIFT_g"),"ITM_NULL",VLOOKUP(AM333,'C43 Code'!$G:$J,3,0))</f>
        <v>ITM_SIN_SIGN</v>
      </c>
      <c r="AP333" t="str">
        <f>IF(AM333="ITM_NULL","ITM_NULL",VLOOKUP(AM333,'C43 Code'!$G:$J,4,0))</f>
        <v>ITM_REG_J</v>
      </c>
      <c r="AR333" s="41" t="str">
        <f t="shared" si="42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5" t="s">
        <v>434</v>
      </c>
      <c r="Y334" s="11">
        <v>3</v>
      </c>
      <c r="Z334" s="11">
        <v>5</v>
      </c>
      <c r="AA334" s="6" t="str">
        <f t="shared" si="41"/>
        <v>D43 new.35</v>
      </c>
      <c r="AB334" s="27" t="s">
        <v>396</v>
      </c>
      <c r="AC334" s="30" t="s">
        <v>133</v>
      </c>
      <c r="AD334" s="31" t="s">
        <v>133</v>
      </c>
      <c r="AE334" s="36"/>
      <c r="AF334" s="45" t="s">
        <v>133</v>
      </c>
      <c r="AG334" s="21"/>
      <c r="AH334" t="str">
        <f t="shared" si="3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IF(OR(AM334="ITM_NULL",AM334="KEY_fg",AM334="SHIFT_f",AM334="SHIFT_g"),"ITM_NULL",VLOOKUP(AM334,'C43 Code'!$G:$J,3,0))</f>
        <v>ITM_NULL</v>
      </c>
      <c r="AP334" t="str">
        <f>IF(AM334="ITM_NULL","ITM_NULL",VLOOKUP(AM334,'C43 Code'!$G:$J,4,0))</f>
        <v>ITM_NULL</v>
      </c>
      <c r="AR334" s="41" t="str">
        <f t="shared" si="42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5" t="s">
        <v>434</v>
      </c>
      <c r="Y335" s="11">
        <v>3</v>
      </c>
      <c r="Z335" s="11">
        <v>6</v>
      </c>
      <c r="AA335" s="6" t="str">
        <f t="shared" si="41"/>
        <v>D43 new.36</v>
      </c>
      <c r="AB335" s="27" t="s">
        <v>397</v>
      </c>
      <c r="AC335" s="30" t="s">
        <v>133</v>
      </c>
      <c r="AD335" s="31" t="s">
        <v>133</v>
      </c>
      <c r="AE335" s="36"/>
      <c r="AF335" s="45" t="s">
        <v>133</v>
      </c>
      <c r="AG335" s="21"/>
      <c r="AH335" t="str">
        <f t="shared" si="3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IF(OR(AM335="ITM_NULL",AM335="KEY_fg",AM335="SHIFT_f",AM335="SHIFT_g"),"ITM_NULL",VLOOKUP(AM335,'C43 Code'!$G:$J,3,0))</f>
        <v>ITM_NULL</v>
      </c>
      <c r="AP335" t="str">
        <f>IF(AM335="ITM_NULL","ITM_NULL",VLOOKUP(AM335,'C43 Code'!$G:$J,4,0))</f>
        <v>ITM_NULL</v>
      </c>
      <c r="AR335" s="41" t="str">
        <f t="shared" si="42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5" t="s">
        <v>434</v>
      </c>
      <c r="Y336" s="10">
        <v>4</v>
      </c>
      <c r="Z336" s="10">
        <v>1</v>
      </c>
      <c r="AA336" s="6" t="str">
        <f t="shared" si="41"/>
        <v>D43 new.41</v>
      </c>
      <c r="AB336" s="5" t="s">
        <v>13</v>
      </c>
      <c r="AC336" s="30" t="s">
        <v>73</v>
      </c>
      <c r="AD336" s="31" t="s">
        <v>99</v>
      </c>
      <c r="AE336" s="36"/>
      <c r="AF336" s="45" t="s">
        <v>133</v>
      </c>
      <c r="AG336" s="21"/>
      <c r="AH336" t="str">
        <f t="shared" ref="AH336:AH399" si="43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IF(OR(AM336="ITM_NULL",AM336="KEY_fg",AM336="SHIFT_f",AM336="SHIFT_g"),"ITM_NULL",VLOOKUP(AM336,'C43 Code'!$G:$J,3,0))</f>
        <v>ITM_NULL</v>
      </c>
      <c r="AP336" t="str">
        <f>IF(AM336="ITM_NULL","ITM_NULL",VLOOKUP(AM336,'C43 Code'!$G:$J,4,0))</f>
        <v>ITM_NULL</v>
      </c>
      <c r="AR336" s="41" t="str">
        <f t="shared" si="42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5" t="s">
        <v>434</v>
      </c>
      <c r="Y337" s="11">
        <v>4</v>
      </c>
      <c r="Z337" s="11">
        <v>2</v>
      </c>
      <c r="AA337" s="6" t="str">
        <f t="shared" si="41"/>
        <v>D43 new.42</v>
      </c>
      <c r="AB337" s="5" t="s">
        <v>135</v>
      </c>
      <c r="AC337" s="30" t="s">
        <v>74</v>
      </c>
      <c r="AD337" s="31" t="s">
        <v>101</v>
      </c>
      <c r="AE337" s="36"/>
      <c r="AF337" s="45" t="s">
        <v>43</v>
      </c>
      <c r="AG337" s="21"/>
      <c r="AH337" t="str">
        <f t="shared" si="43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IF(OR(AM337="ITM_NULL",AM337="KEY_fg",AM337="SHIFT_f",AM337="SHIFT_g"),"ITM_NULL",VLOOKUP(AM337,'C43 Code'!$G:$J,3,0))</f>
        <v>ITM_COS_SIGN</v>
      </c>
      <c r="AP337" t="str">
        <f>IF(AM337="ITM_NULL","ITM_NULL",VLOOKUP(AM337,'C43 Code'!$G:$J,4,0))</f>
        <v>ITM_REG_K</v>
      </c>
      <c r="AR337" s="41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5" t="s">
        <v>434</v>
      </c>
      <c r="Y338" s="11">
        <v>4</v>
      </c>
      <c r="Z338" s="11">
        <v>3</v>
      </c>
      <c r="AA338" s="6" t="str">
        <f t="shared" si="41"/>
        <v>D43 new.43</v>
      </c>
      <c r="AB338" s="5" t="s">
        <v>14</v>
      </c>
      <c r="AC338" s="30" t="s">
        <v>136</v>
      </c>
      <c r="AD338" s="31" t="s">
        <v>111</v>
      </c>
      <c r="AE338" s="36"/>
      <c r="AF338" s="45" t="s">
        <v>44</v>
      </c>
      <c r="AG338" s="21"/>
      <c r="AH338" t="str">
        <f t="shared" si="43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-MNU_UNITCONV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IF(OR(AM338="ITM_NULL",AM338="KEY_fg",AM338="SHIFT_f",AM338="SHIFT_g"),"ITM_NULL",VLOOKUP(AM338,'C43 Code'!$G:$J,3,0))</f>
        <v>ITM_TAN_SIGN</v>
      </c>
      <c r="AP338" t="str">
        <f>IF(AM338="ITM_NULL","ITM_NULL",VLOOKUP(AM338,'C43 Code'!$G:$J,4,0))</f>
        <v>ITM_REG_L</v>
      </c>
      <c r="AR338" s="41" t="str">
        <f t="shared" si="42"/>
        <v>{43,                  ITM_CHS,              ITM_DRG,              -MNU_UNITCONV,        ITM_PLUS_MINUS,       ITM_L,                ITM_l,                ITM_TAN_SIGN,         ITM_REG_L           },</v>
      </c>
    </row>
    <row r="339" spans="24:44" ht="18" customHeight="1">
      <c r="X339" s="75" t="s">
        <v>434</v>
      </c>
      <c r="Y339" s="11">
        <v>4</v>
      </c>
      <c r="Z339" s="11">
        <v>4</v>
      </c>
      <c r="AA339" s="6" t="str">
        <f t="shared" si="41"/>
        <v>D43 new.44</v>
      </c>
      <c r="AB339" s="5" t="s">
        <v>15</v>
      </c>
      <c r="AC339" s="30" t="s">
        <v>103</v>
      </c>
      <c r="AD339" s="31" t="s">
        <v>102</v>
      </c>
      <c r="AE339" s="36"/>
      <c r="AF339" s="45" t="s">
        <v>45</v>
      </c>
      <c r="AG339" s="21"/>
      <c r="AH339" t="str">
        <f t="shared" si="43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IF(OR(AM339="ITM_NULL",AM339="KEY_fg",AM339="SHIFT_f",AM339="SHIFT_g"),"ITM_NULL",VLOOKUP(AM339,'C43 Code'!$G:$J,3,0))</f>
        <v>ITM_ex</v>
      </c>
      <c r="AP339" t="str">
        <f>IF(AM339="ITM_NULL","ITM_NULL",VLOOKUP(AM339,'C43 Code'!$G:$J,4,0))</f>
        <v>ITM_NULL</v>
      </c>
      <c r="AR339" s="41" t="str">
        <f t="shared" si="42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5" t="s">
        <v>434</v>
      </c>
      <c r="Y340" s="11">
        <v>4</v>
      </c>
      <c r="Z340" s="11">
        <v>5</v>
      </c>
      <c r="AA340" s="6" t="str">
        <f t="shared" si="41"/>
        <v>D43 new.45</v>
      </c>
      <c r="AB340" s="5" t="s">
        <v>16</v>
      </c>
      <c r="AC340" s="30" t="s">
        <v>75</v>
      </c>
      <c r="AD340" s="31" t="s">
        <v>105</v>
      </c>
      <c r="AE340" s="36"/>
      <c r="AF340" s="45" t="s">
        <v>133</v>
      </c>
      <c r="AG340" s="21"/>
      <c r="AH340" t="str">
        <f t="shared" si="43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IF(OR(AM340="ITM_NULL",AM340="KEY_fg",AM340="SHIFT_f",AM340="SHIFT_g"),"ITM_NULL",VLOOKUP(AM340,'C43 Code'!$G:$J,3,0))</f>
        <v>ITM_NULL</v>
      </c>
      <c r="AP340" t="str">
        <f>IF(AM340="ITM_NULL","ITM_NULL",VLOOKUP(AM340,'C43 Code'!$G:$J,4,0))</f>
        <v>ITM_NULL</v>
      </c>
      <c r="AR340" s="41" t="str">
        <f t="shared" si="42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5" t="s">
        <v>434</v>
      </c>
      <c r="Y341" s="10">
        <v>5</v>
      </c>
      <c r="Z341" s="10">
        <v>1</v>
      </c>
      <c r="AA341" s="6" t="str">
        <f t="shared" si="41"/>
        <v>D43 new.51</v>
      </c>
      <c r="AB341" s="5" t="s">
        <v>6</v>
      </c>
      <c r="AC341" s="30" t="s">
        <v>32</v>
      </c>
      <c r="AD341" s="31" t="s">
        <v>83</v>
      </c>
      <c r="AE341" s="36"/>
      <c r="AF341" s="45" t="s">
        <v>133</v>
      </c>
      <c r="AG341" s="21"/>
      <c r="AH341" t="str">
        <f t="shared" si="43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IF(OR(AM341="ITM_NULL",AM341="KEY_fg",AM341="SHIFT_f",AM341="SHIFT_g"),"ITM_NULL",VLOOKUP(AM341,'C43 Code'!$G:$J,3,0))</f>
        <v>ITM_NULL</v>
      </c>
      <c r="AP341" t="str">
        <f>IF(AM341="ITM_NULL","ITM_NULL",VLOOKUP(AM341,'C43 Code'!$G:$J,4,0))</f>
        <v>ITM_NULL</v>
      </c>
      <c r="AR341" s="41" t="str">
        <f t="shared" si="42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5" t="s">
        <v>434</v>
      </c>
      <c r="Y342" s="11">
        <v>5</v>
      </c>
      <c r="Z342" s="11">
        <v>2</v>
      </c>
      <c r="AA342" s="6" t="str">
        <f t="shared" si="41"/>
        <v>D43 new.52</v>
      </c>
      <c r="AB342" s="5">
        <v>7</v>
      </c>
      <c r="AC342" s="30" t="s">
        <v>106</v>
      </c>
      <c r="AD342" s="31" t="s">
        <v>117</v>
      </c>
      <c r="AE342" s="36"/>
      <c r="AF342" s="45" t="s">
        <v>46</v>
      </c>
      <c r="AG342" s="21"/>
      <c r="AH342" t="str">
        <f t="shared" si="43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IF(OR(AM342="ITM_NULL",AM342="KEY_fg",AM342="SHIFT_f",AM342="SHIFT_g"),"ITM_NULL",VLOOKUP(AM342,'C43 Code'!$G:$J,3,0))</f>
        <v>ITM_PLUS_MINUS</v>
      </c>
      <c r="AP342" t="str">
        <f>IF(AM342="ITM_NULL","ITM_NULL",VLOOKUP(AM342,'C43 Code'!$G:$J,4,0))</f>
        <v>ITM_NULL</v>
      </c>
      <c r="AR342" s="41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5" t="s">
        <v>434</v>
      </c>
      <c r="Y343" s="11">
        <v>5</v>
      </c>
      <c r="Z343" s="11">
        <v>3</v>
      </c>
      <c r="AA343" s="6" t="str">
        <f t="shared" si="41"/>
        <v>D43 new.53</v>
      </c>
      <c r="AB343" s="5">
        <v>8</v>
      </c>
      <c r="AC343" s="30" t="s">
        <v>107</v>
      </c>
      <c r="AD343" s="31" t="s">
        <v>118</v>
      </c>
      <c r="AE343" s="36"/>
      <c r="AF343" s="45" t="s">
        <v>47</v>
      </c>
      <c r="AG343" s="21"/>
      <c r="AH343" t="str">
        <f t="shared" si="43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IF(OR(AM343="ITM_NULL",AM343="KEY_fg",AM343="SHIFT_f",AM343="SHIFT_g"),"ITM_NULL",VLOOKUP(AM343,'C43 Code'!$G:$J,3,0))</f>
        <v>ITM_NULL</v>
      </c>
      <c r="AP343" t="str">
        <f>IF(AM343="ITM_NULL","ITM_NULL",VLOOKUP(AM343,'C43 Code'!$G:$J,4,0))</f>
        <v>ITM_OCT</v>
      </c>
      <c r="AR343" s="41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5" t="s">
        <v>434</v>
      </c>
      <c r="Y344" s="11">
        <v>5</v>
      </c>
      <c r="Z344" s="11">
        <v>4</v>
      </c>
      <c r="AA344" s="6" t="str">
        <f t="shared" si="41"/>
        <v>D43 new.54</v>
      </c>
      <c r="AB344" s="5">
        <v>9</v>
      </c>
      <c r="AC344" s="30" t="s">
        <v>108</v>
      </c>
      <c r="AD344" s="31" t="s">
        <v>119</v>
      </c>
      <c r="AE344" s="36"/>
      <c r="AF344" s="45" t="s">
        <v>48</v>
      </c>
      <c r="AG344" s="21"/>
      <c r="AH344" t="str">
        <f t="shared" si="43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IF(OR(AM344="ITM_NULL",AM344="KEY_fg",AM344="SHIFT_f",AM344="SHIFT_g"),"ITM_NULL",VLOOKUP(AM344,'C43 Code'!$G:$J,3,0))</f>
        <v>ITM_7</v>
      </c>
      <c r="AP344" t="str">
        <f>IF(AM344="ITM_NULL","ITM_NULL",VLOOKUP(AM344,'C43 Code'!$G:$J,4,0))</f>
        <v>ITM_7</v>
      </c>
      <c r="AR344" s="41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5" t="s">
        <v>434</v>
      </c>
      <c r="Y345" s="11">
        <v>5</v>
      </c>
      <c r="Z345" s="11">
        <v>5</v>
      </c>
      <c r="AA345" s="6" t="str">
        <f t="shared" si="41"/>
        <v>D43 new.55</v>
      </c>
      <c r="AB345" s="27" t="s">
        <v>394</v>
      </c>
      <c r="AC345" s="30" t="s">
        <v>109</v>
      </c>
      <c r="AD345" s="31" t="s">
        <v>120</v>
      </c>
      <c r="AE345" s="36"/>
      <c r="AF345" s="45" t="s">
        <v>49</v>
      </c>
      <c r="AG345" s="21"/>
      <c r="AH345" t="str">
        <f t="shared" si="43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-MNU_SUMS_C43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IF(OR(AM345="ITM_NULL",AM345="KEY_fg",AM345="SHIFT_f",AM345="SHIFT_g"),"ITM_NULL",VLOOKUP(AM345,'C43 Code'!$G:$J,3,0))</f>
        <v>ITM_8</v>
      </c>
      <c r="AP345" t="str">
        <f>IF(AM345="ITM_NULL","ITM_NULL",VLOOKUP(AM345,'C43 Code'!$G:$J,4,0))</f>
        <v>ITM_8</v>
      </c>
      <c r="AR345" s="41" t="str">
        <f t="shared" si="42"/>
        <v>{55,                  ITM_DIV,              -MNU_STAT,            -MNU_SUMS_C43,        ITM_OBELUS,           ITM_Q,                ITM_q,                ITM_8,                ITM_8               },</v>
      </c>
    </row>
    <row r="346" spans="24:44" ht="18" customHeight="1">
      <c r="X346" s="75" t="s">
        <v>434</v>
      </c>
      <c r="Y346" s="10">
        <v>6</v>
      </c>
      <c r="Z346" s="10">
        <v>1</v>
      </c>
      <c r="AA346" s="6" t="str">
        <f t="shared" si="41"/>
        <v>D43 new.61</v>
      </c>
      <c r="AB346" s="5" t="s">
        <v>18</v>
      </c>
      <c r="AC346" s="30" t="s">
        <v>76</v>
      </c>
      <c r="AD346" s="31" t="s">
        <v>77</v>
      </c>
      <c r="AE346" s="36"/>
      <c r="AF346" s="45" t="s">
        <v>133</v>
      </c>
      <c r="AG346" s="21"/>
      <c r="AH346" t="str">
        <f t="shared" si="43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IF(OR(AM346="ITM_NULL",AM346="KEY_fg",AM346="SHIFT_f",AM346="SHIFT_g"),"ITM_NULL",VLOOKUP(AM346,'C43 Code'!$G:$J,3,0))</f>
        <v>ITM_NULL</v>
      </c>
      <c r="AP346" t="str">
        <f>IF(AM346="ITM_NULL","ITM_NULL",VLOOKUP(AM346,'C43 Code'!$G:$J,4,0))</f>
        <v>ITM_NULL</v>
      </c>
      <c r="AR346" s="41" t="str">
        <f t="shared" si="42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5" t="s">
        <v>434</v>
      </c>
      <c r="Y347" s="11">
        <v>6</v>
      </c>
      <c r="Z347" s="11">
        <v>2</v>
      </c>
      <c r="AA347" s="6" t="str">
        <f t="shared" si="41"/>
        <v>D43 new.62</v>
      </c>
      <c r="AB347" s="5">
        <v>4</v>
      </c>
      <c r="AC347" s="30" t="s">
        <v>110</v>
      </c>
      <c r="AD347" s="31" t="s">
        <v>121</v>
      </c>
      <c r="AE347" s="36"/>
      <c r="AF347" s="45" t="s">
        <v>50</v>
      </c>
      <c r="AG347" s="21"/>
      <c r="AH347" t="str">
        <f t="shared" si="43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IF(OR(AM347="ITM_NULL",AM347="KEY_fg",AM347="SHIFT_f",AM347="SHIFT_g"),"ITM_NULL",VLOOKUP(AM347,'C43 Code'!$G:$J,3,0))</f>
        <v>ITM_9</v>
      </c>
      <c r="AP347" t="str">
        <f>IF(AM347="ITM_NULL","ITM_NULL",VLOOKUP(AM347,'C43 Code'!$G:$J,4,0))</f>
        <v>ITM_9</v>
      </c>
      <c r="AR347" s="41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5" t="s">
        <v>434</v>
      </c>
      <c r="Y348" s="11">
        <v>6</v>
      </c>
      <c r="Z348" s="11">
        <v>3</v>
      </c>
      <c r="AA348" s="6" t="str">
        <f t="shared" si="41"/>
        <v>D43 new.63</v>
      </c>
      <c r="AB348" s="5">
        <v>5</v>
      </c>
      <c r="AC348" s="30" t="s">
        <v>68</v>
      </c>
      <c r="AD348" s="31" t="s">
        <v>122</v>
      </c>
      <c r="AE348" s="36"/>
      <c r="AF348" s="45" t="s">
        <v>51</v>
      </c>
      <c r="AG348" s="21"/>
      <c r="AH348" t="str">
        <f t="shared" si="43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-MNU_UNITCONV_C43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IF(OR(AM348="ITM_NULL",AM348="KEY_fg",AM348="SHIFT_f",AM348="SHIFT_g"),"ITM_NULL",VLOOKUP(AM348,'C43 Code'!$G:$J,3,0))</f>
        <v>ITM_OBELUS</v>
      </c>
      <c r="AP348" t="str">
        <f>IF(AM348="ITM_NULL","ITM_NULL",VLOOKUP(AM348,'C43 Code'!$G:$J,4,0))</f>
        <v>ITM_DIV</v>
      </c>
      <c r="AR348" s="41" t="str">
        <f t="shared" si="42"/>
        <v>{63,                  ITM_5,                ITM_GTO,              -MNU_UNITCONV_C43,    ITM_5,                ITM_S,                ITM_s,                ITM_OBELUS,           ITM_DIV             },</v>
      </c>
    </row>
    <row r="349" spans="24:44" ht="18" customHeight="1">
      <c r="X349" s="75" t="s">
        <v>434</v>
      </c>
      <c r="Y349" s="11">
        <v>6</v>
      </c>
      <c r="Z349" s="11">
        <v>4</v>
      </c>
      <c r="AA349" s="6" t="str">
        <f t="shared" si="41"/>
        <v>D43 new.64</v>
      </c>
      <c r="AB349" s="5">
        <v>6</v>
      </c>
      <c r="AC349" s="30" t="s">
        <v>112</v>
      </c>
      <c r="AD349" s="31" t="s">
        <v>123</v>
      </c>
      <c r="AE349" s="36"/>
      <c r="AF349" s="45" t="s">
        <v>52</v>
      </c>
      <c r="AG349" s="21"/>
      <c r="AH349" t="str">
        <f t="shared" si="43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IF(OR(AM349="ITM_NULL",AM349="KEY_fg",AM349="SHIFT_f",AM349="SHIFT_g"),"ITM_NULL",VLOOKUP(AM349,'C43 Code'!$G:$J,3,0))</f>
        <v>ITM_4</v>
      </c>
      <c r="AP349" t="str">
        <f>IF(AM349="ITM_NULL","ITM_NULL",VLOOKUP(AM349,'C43 Code'!$G:$J,4,0))</f>
        <v>ITM_4</v>
      </c>
      <c r="AR349" s="41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5" t="s">
        <v>434</v>
      </c>
      <c r="Y350" s="11">
        <v>6</v>
      </c>
      <c r="Z350" s="11">
        <v>5</v>
      </c>
      <c r="AA350" s="6" t="str">
        <f t="shared" si="41"/>
        <v>D43 new.65</v>
      </c>
      <c r="AB350" s="27" t="s">
        <v>393</v>
      </c>
      <c r="AC350" s="30" t="s">
        <v>113</v>
      </c>
      <c r="AD350" s="31" t="s">
        <v>124</v>
      </c>
      <c r="AE350" s="36"/>
      <c r="AF350" s="45" t="s">
        <v>53</v>
      </c>
      <c r="AG350" s="21"/>
      <c r="AH350" t="str">
        <f t="shared" si="43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IF(OR(AM350="ITM_NULL",AM350="KEY_fg",AM350="SHIFT_f",AM350="SHIFT_g"),"ITM_NULL",VLOOKUP(AM350,'C43 Code'!$G:$J,3,0))</f>
        <v>ITM_5</v>
      </c>
      <c r="AP350" t="str">
        <f>IF(AM350="ITM_NULL","ITM_NULL",VLOOKUP(AM350,'C43 Code'!$G:$J,4,0))</f>
        <v>ITM_5</v>
      </c>
      <c r="AR350" s="41" t="str">
        <f t="shared" si="42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5" t="s">
        <v>434</v>
      </c>
      <c r="Y351" s="10">
        <v>7</v>
      </c>
      <c r="Z351" s="10">
        <v>1</v>
      </c>
      <c r="AA351" s="6" t="str">
        <f t="shared" si="41"/>
        <v>D43 new.71</v>
      </c>
      <c r="AB351" s="5" t="s">
        <v>19</v>
      </c>
      <c r="AC351" s="30" t="s">
        <v>78</v>
      </c>
      <c r="AD351" s="31" t="s">
        <v>79</v>
      </c>
      <c r="AE351" s="36"/>
      <c r="AF351" s="45" t="s">
        <v>133</v>
      </c>
      <c r="AG351" s="21"/>
      <c r="AH351" t="str">
        <f t="shared" si="43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IF(OR(AM351="ITM_NULL",AM351="KEY_fg",AM351="SHIFT_f",AM351="SHIFT_g"),"ITM_NULL",VLOOKUP(AM351,'C43 Code'!$G:$J,3,0))</f>
        <v>ITM_NULL</v>
      </c>
      <c r="AP351" t="str">
        <f>IF(AM351="ITM_NULL","ITM_NULL",VLOOKUP(AM351,'C43 Code'!$G:$J,4,0))</f>
        <v>ITM_NULL</v>
      </c>
      <c r="AR351" s="41" t="str">
        <f t="shared" si="42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5" t="s">
        <v>434</v>
      </c>
      <c r="Y352" s="11">
        <v>7</v>
      </c>
      <c r="Z352" s="11">
        <v>2</v>
      </c>
      <c r="AA352" s="6" t="str">
        <f t="shared" si="41"/>
        <v>D43 new.72</v>
      </c>
      <c r="AB352" s="5">
        <v>1</v>
      </c>
      <c r="AC352" s="30" t="s">
        <v>82</v>
      </c>
      <c r="AD352" s="31" t="s">
        <v>125</v>
      </c>
      <c r="AE352" s="36"/>
      <c r="AF352" s="45" t="s">
        <v>54</v>
      </c>
      <c r="AG352" s="21"/>
      <c r="AH352" t="str">
        <f t="shared" si="43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IF(OR(AM352="ITM_NULL",AM352="KEY_fg",AM352="SHIFT_f",AM352="SHIFT_g"),"ITM_NULL",VLOOKUP(AM352,'C43 Code'!$G:$J,3,0))</f>
        <v>ITM_6</v>
      </c>
      <c r="AP352" t="str">
        <f>IF(AM352="ITM_NULL","ITM_NULL",VLOOKUP(AM352,'C43 Code'!$G:$J,4,0))</f>
        <v>ITM_6</v>
      </c>
      <c r="AR352" s="41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5" t="s">
        <v>434</v>
      </c>
      <c r="Y353" s="11">
        <v>7</v>
      </c>
      <c r="Z353" s="11">
        <v>3</v>
      </c>
      <c r="AA353" s="6" t="str">
        <f t="shared" si="41"/>
        <v>D43 new.73</v>
      </c>
      <c r="AB353" s="5">
        <v>2</v>
      </c>
      <c r="AC353" s="30" t="s">
        <v>100</v>
      </c>
      <c r="AD353" s="31" t="s">
        <v>126</v>
      </c>
      <c r="AE353" s="36"/>
      <c r="AF353" s="45" t="s">
        <v>132</v>
      </c>
      <c r="AG353" s="21"/>
      <c r="AH353" t="str">
        <f t="shared" si="43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IF(OR(AM353="ITM_NULL",AM353="KEY_fg",AM353="SHIFT_f",AM353="SHIFT_g"),"ITM_NULL",VLOOKUP(AM353,'C43 Code'!$G:$J,3,0))</f>
        <v>ITM_CROSS</v>
      </c>
      <c r="AP353" t="str">
        <f>IF(AM353="ITM_NULL","ITM_NULL",VLOOKUP(AM353,'C43 Code'!$G:$J,4,0))</f>
        <v>ITM_MULT</v>
      </c>
      <c r="AR353" s="41" t="str">
        <f t="shared" si="42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5" t="s">
        <v>434</v>
      </c>
      <c r="Y354" s="11">
        <v>7</v>
      </c>
      <c r="Z354" s="11">
        <v>4</v>
      </c>
      <c r="AA354" s="6" t="str">
        <f t="shared" si="41"/>
        <v>D43 new.74</v>
      </c>
      <c r="AB354" s="5">
        <v>3</v>
      </c>
      <c r="AC354" s="30" t="s">
        <v>114</v>
      </c>
      <c r="AD354" s="31" t="s">
        <v>127</v>
      </c>
      <c r="AE354" s="36"/>
      <c r="AF354" s="45" t="s">
        <v>55</v>
      </c>
      <c r="AG354" s="21"/>
      <c r="AH354" t="str">
        <f t="shared" si="43"/>
        <v>{74</v>
      </c>
      <c r="AI354" t="str">
        <f>VLOOKUP(AB354,Sheet3!$B:$C,2,0)</f>
        <v>ITM_3</v>
      </c>
      <c r="AJ354" t="str">
        <f>VLOOKUP(AC354,Sheet3!$B:$C,2,0)</f>
        <v>-MNU_PARTS_C43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IF(OR(AM354="ITM_NULL",AM354="KEY_fg",AM354="SHIFT_f",AM354="SHIFT_g"),"ITM_NULL",VLOOKUP(AM354,'C43 Code'!$G:$J,3,0))</f>
        <v>ITM_1</v>
      </c>
      <c r="AP354" t="str">
        <f>IF(AM354="ITM_NULL","ITM_NULL",VLOOKUP(AM354,'C43 Code'!$G:$J,4,0))</f>
        <v>ITM_1</v>
      </c>
      <c r="AR354" s="41" t="str">
        <f t="shared" si="42"/>
        <v>{74,                  ITM_3,                -MNU_PARTS_C43,       -MNU_TEST,            ITM_3,                ITM_X,                ITM_x,                ITM_1,                ITM_1               },</v>
      </c>
    </row>
    <row r="355" spans="23:44" ht="18" customHeight="1">
      <c r="X355" s="75" t="s">
        <v>434</v>
      </c>
      <c r="Y355" s="11">
        <v>7</v>
      </c>
      <c r="Z355" s="11">
        <v>5</v>
      </c>
      <c r="AA355" s="6" t="str">
        <f t="shared" si="41"/>
        <v>D43 new.75</v>
      </c>
      <c r="AB355" s="5" t="s">
        <v>98</v>
      </c>
      <c r="AC355" s="30" t="s">
        <v>115</v>
      </c>
      <c r="AD355" s="31" t="s">
        <v>128</v>
      </c>
      <c r="AE355" s="36"/>
      <c r="AF355" s="45" t="s">
        <v>56</v>
      </c>
      <c r="AG355" s="21"/>
      <c r="AH355" t="str">
        <f t="shared" si="43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-MNU_ALPHAFN_C43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IF(OR(AM355="ITM_NULL",AM355="KEY_fg",AM355="SHIFT_f",AM355="SHIFT_g"),"ITM_NULL",VLOOKUP(AM355,'C43 Code'!$G:$J,3,0))</f>
        <v>ITM_2</v>
      </c>
      <c r="AP355" t="str">
        <f>IF(AM355="ITM_NULL","ITM_NULL",VLOOKUP(AM355,'C43 Code'!$G:$J,4,0))</f>
        <v>ITM_2</v>
      </c>
      <c r="AR355" s="41" t="str">
        <f t="shared" si="42"/>
        <v>{75,                  ITM_SUB,              -MNU_FIN,             -MNU_ALPHAFN_C43,     ITM_MINUS,            ITM_Y,                ITM_y,                ITM_2,                ITM_2               },</v>
      </c>
    </row>
    <row r="356" spans="23:44" ht="18" customHeight="1">
      <c r="X356" s="75" t="s">
        <v>434</v>
      </c>
      <c r="Y356" s="10">
        <v>8</v>
      </c>
      <c r="Z356" s="10">
        <v>1</v>
      </c>
      <c r="AA356" s="6" t="str">
        <f t="shared" si="41"/>
        <v>D43 new.81</v>
      </c>
      <c r="AB356" s="5" t="s">
        <v>21</v>
      </c>
      <c r="AC356" s="30" t="s">
        <v>84</v>
      </c>
      <c r="AD356" s="31" t="s">
        <v>131</v>
      </c>
      <c r="AE356" s="36"/>
      <c r="AF356" s="45" t="s">
        <v>133</v>
      </c>
      <c r="AG356" s="21"/>
      <c r="AH356" t="str">
        <f t="shared" si="43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IF(OR(AM356="ITM_NULL",AM356="KEY_fg",AM356="SHIFT_f",AM356="SHIFT_g"),"ITM_NULL",VLOOKUP(AM356,'C43 Code'!$G:$J,3,0))</f>
        <v>ITM_NULL</v>
      </c>
      <c r="AP356" t="str">
        <f>IF(AM356="ITM_NULL","ITM_NULL",VLOOKUP(AM356,'C43 Code'!$G:$J,4,0))</f>
        <v>ITM_NULL</v>
      </c>
      <c r="AR356" s="41" t="str">
        <f t="shared" si="42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5" t="s">
        <v>434</v>
      </c>
      <c r="Y357" s="11">
        <v>8</v>
      </c>
      <c r="Z357" s="11">
        <v>2</v>
      </c>
      <c r="AA357" s="6" t="str">
        <f t="shared" si="41"/>
        <v>D43 new.82</v>
      </c>
      <c r="AB357" s="5">
        <v>0</v>
      </c>
      <c r="AC357" s="30" t="s">
        <v>86</v>
      </c>
      <c r="AD357" s="31" t="s">
        <v>87</v>
      </c>
      <c r="AE357" s="36"/>
      <c r="AF357" s="45" t="s">
        <v>57</v>
      </c>
      <c r="AG357" s="21"/>
      <c r="AH357" t="str">
        <f t="shared" si="43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IF(OR(AM357="ITM_NULL",AM357="KEY_fg",AM357="SHIFT_f",AM357="SHIFT_g"),"ITM_NULL",VLOOKUP(AM357,'C43 Code'!$G:$J,3,0))</f>
        <v>ITM_3</v>
      </c>
      <c r="AP357" t="str">
        <f>IF(AM357="ITM_NULL","ITM_NULL",VLOOKUP(AM357,'C43 Code'!$G:$J,4,0))</f>
        <v>ITM_3</v>
      </c>
      <c r="AR357" s="41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5" t="s">
        <v>434</v>
      </c>
      <c r="Y358" s="11">
        <v>8</v>
      </c>
      <c r="Z358" s="11">
        <v>3</v>
      </c>
      <c r="AA358" s="6" t="str">
        <f t="shared" si="41"/>
        <v>D43 new.83</v>
      </c>
      <c r="AB358" s="5" t="s">
        <v>22</v>
      </c>
      <c r="AC358" s="30" t="s">
        <v>88</v>
      </c>
      <c r="AD358" s="31" t="s">
        <v>129</v>
      </c>
      <c r="AE358" s="36"/>
      <c r="AF358" s="45" t="s">
        <v>59</v>
      </c>
      <c r="AG358" s="21"/>
      <c r="AH358" t="str">
        <f t="shared" si="43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IF(OR(AM358="ITM_NULL",AM358="KEY_fg",AM358="SHIFT_f",AM358="SHIFT_g"),"ITM_NULL",VLOOKUP(AM358,'C43 Code'!$G:$J,3,0))</f>
        <v>ITM_PERIOD</v>
      </c>
      <c r="AP358" t="str">
        <f>IF(AM358="ITM_NULL","ITM_NULL",VLOOKUP(AM358,'C43 Code'!$G:$J,4,0))</f>
        <v>ITM_PERIOD</v>
      </c>
      <c r="AR358" s="41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5" t="s">
        <v>434</v>
      </c>
      <c r="Y359" s="11">
        <v>8</v>
      </c>
      <c r="Z359" s="11">
        <v>4</v>
      </c>
      <c r="AA359" s="6" t="str">
        <f t="shared" si="41"/>
        <v>D43 new.84</v>
      </c>
      <c r="AB359" s="5" t="s">
        <v>23</v>
      </c>
      <c r="AC359" s="30" t="s">
        <v>89</v>
      </c>
      <c r="AD359" s="31" t="s">
        <v>130</v>
      </c>
      <c r="AE359" s="36"/>
      <c r="AF359" s="46" t="s">
        <v>395</v>
      </c>
      <c r="AG359" s="21"/>
      <c r="AH359" t="str">
        <f t="shared" si="43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IF(OR(AM359="ITM_NULL",AM359="KEY_fg",AM359="SHIFT_f",AM359="SHIFT_g"),"ITM_NULL",VLOOKUP(AM359,'C43 Code'!$G:$J,3,0))</f>
        <v>ITM_SLASH</v>
      </c>
      <c r="AP359" t="str">
        <f>IF(AM359="ITM_NULL","ITM_NULL",VLOOKUP(AM359,'C43 Code'!$G:$J,4,0))</f>
        <v>ITM_NULL</v>
      </c>
      <c r="AR359" s="41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5" t="s">
        <v>434</v>
      </c>
      <c r="Y360" s="11">
        <v>8</v>
      </c>
      <c r="Z360" s="11">
        <v>5</v>
      </c>
      <c r="AA360" s="6" t="str">
        <f t="shared" si="41"/>
        <v>D43 new.85</v>
      </c>
      <c r="AB360" s="5" t="s">
        <v>1</v>
      </c>
      <c r="AC360" s="30" t="s">
        <v>116</v>
      </c>
      <c r="AD360" s="31" t="s">
        <v>85</v>
      </c>
      <c r="AE360" s="36"/>
      <c r="AF360" s="45" t="s">
        <v>60</v>
      </c>
      <c r="AG360" s="21"/>
      <c r="AH360" t="str">
        <f t="shared" si="43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IF(OR(AM360="ITM_NULL",AM360="KEY_fg",AM360="SHIFT_f",AM360="SHIFT_g"),"ITM_NULL",VLOOKUP(AM360,'C43 Code'!$G:$J,3,0))</f>
        <v>ITM_PLUS</v>
      </c>
      <c r="AP360" t="str">
        <f>IF(AM360="ITM_NULL","ITM_NULL",VLOOKUP(AM360,'C43 Code'!$G:$J,4,0))</f>
        <v>ITM_ADD</v>
      </c>
      <c r="AR360" s="56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X361" s="4">
        <v>0</v>
      </c>
      <c r="Y361" s="12">
        <v>0</v>
      </c>
      <c r="Z361" s="12">
        <v>0</v>
      </c>
      <c r="AA361" s="4" t="str">
        <f t="shared" si="41"/>
        <v>0.00</v>
      </c>
      <c r="AB361" s="4">
        <v>0</v>
      </c>
      <c r="AC361" s="4">
        <v>0</v>
      </c>
      <c r="AD361" s="4">
        <v>0</v>
      </c>
      <c r="AG361" s="21"/>
      <c r="AH361"/>
      <c r="AI361"/>
      <c r="AJ361"/>
      <c r="AK361"/>
      <c r="AL361" s="7"/>
      <c r="AM361"/>
      <c r="AN361"/>
      <c r="AP361"/>
      <c r="AR361" s="54" t="s">
        <v>409</v>
      </c>
    </row>
    <row r="362" spans="23:44" ht="18" customHeight="1">
      <c r="X362" s="4">
        <v>0</v>
      </c>
      <c r="Y362" s="12">
        <v>0</v>
      </c>
      <c r="Z362" s="12">
        <v>0</v>
      </c>
      <c r="AA362" s="4" t="str">
        <f t="shared" si="41"/>
        <v>0.00</v>
      </c>
      <c r="AB362" s="4">
        <v>0</v>
      </c>
      <c r="AC362" s="4">
        <v>0</v>
      </c>
      <c r="AD362" s="4">
        <v>0</v>
      </c>
      <c r="AG362" s="21"/>
      <c r="AH362"/>
      <c r="AI362"/>
      <c r="AJ362"/>
      <c r="AK362"/>
      <c r="AL362" s="7"/>
      <c r="AM362"/>
      <c r="AN362"/>
      <c r="AP362"/>
      <c r="AR362" s="41" t="s">
        <v>411</v>
      </c>
    </row>
    <row r="363" spans="23:44" ht="18" customHeight="1">
      <c r="W363" s="77" t="s">
        <v>422</v>
      </c>
      <c r="X363" s="79" t="s">
        <v>435</v>
      </c>
      <c r="Y363" s="10">
        <v>1</v>
      </c>
      <c r="Z363" s="10">
        <v>1</v>
      </c>
      <c r="AA363" s="6" t="str">
        <f t="shared" si="41"/>
        <v>E43.11</v>
      </c>
      <c r="AB363" s="5" t="s">
        <v>439</v>
      </c>
      <c r="AC363" s="29">
        <v>0</v>
      </c>
      <c r="AD363" s="29">
        <v>0</v>
      </c>
      <c r="AE363" s="36"/>
      <c r="AF363" s="47"/>
      <c r="AG363" s="21"/>
      <c r="AH363"/>
      <c r="AI363"/>
      <c r="AJ363"/>
      <c r="AK363"/>
      <c r="AL363" s="7"/>
      <c r="AM363"/>
      <c r="AN363"/>
      <c r="AP363"/>
      <c r="AR363" s="41"/>
    </row>
    <row r="364" spans="23:44" ht="18" customHeight="1">
      <c r="X364" s="80" t="s">
        <v>435</v>
      </c>
      <c r="Y364" s="11">
        <v>1</v>
      </c>
      <c r="Z364" s="11">
        <v>2</v>
      </c>
      <c r="AA364" s="6" t="str">
        <f t="shared" si="41"/>
        <v>E43.12</v>
      </c>
      <c r="AB364" s="5" t="s">
        <v>440</v>
      </c>
      <c r="AC364" s="29">
        <v>0</v>
      </c>
      <c r="AD364" s="29">
        <v>0</v>
      </c>
      <c r="AE364" s="36"/>
      <c r="AF364" s="47"/>
      <c r="AG364" s="21"/>
      <c r="AH364"/>
      <c r="AI364"/>
      <c r="AJ364"/>
      <c r="AK364"/>
      <c r="AL364" s="7"/>
      <c r="AM364"/>
      <c r="AN364"/>
      <c r="AP364"/>
      <c r="AR364" s="41"/>
    </row>
    <row r="365" spans="23:44" ht="18" customHeight="1">
      <c r="X365" s="80" t="s">
        <v>435</v>
      </c>
      <c r="Y365" s="11">
        <v>1</v>
      </c>
      <c r="Z365" s="11">
        <v>3</v>
      </c>
      <c r="AA365" s="6" t="str">
        <f t="shared" si="41"/>
        <v>E43.13</v>
      </c>
      <c r="AB365" s="5" t="s">
        <v>441</v>
      </c>
      <c r="AC365" s="29">
        <v>0</v>
      </c>
      <c r="AD365" s="29">
        <v>0</v>
      </c>
      <c r="AE365" s="36"/>
      <c r="AF365" s="47"/>
      <c r="AG365" s="21"/>
      <c r="AH365"/>
      <c r="AI365"/>
      <c r="AJ365"/>
      <c r="AK365"/>
      <c r="AL365" s="7"/>
      <c r="AM365"/>
      <c r="AN365"/>
      <c r="AP365"/>
      <c r="AR365" s="55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0" t="s">
        <v>435</v>
      </c>
      <c r="Y366" s="11">
        <v>1</v>
      </c>
      <c r="Z366" s="11">
        <v>4</v>
      </c>
      <c r="AA366" s="6" t="str">
        <f t="shared" si="41"/>
        <v>E43.14</v>
      </c>
      <c r="AB366" s="5" t="s">
        <v>442</v>
      </c>
      <c r="AC366" s="29">
        <v>0</v>
      </c>
      <c r="AD366" s="29">
        <v>0</v>
      </c>
      <c r="AE366" s="36"/>
      <c r="AF366" s="47"/>
      <c r="AG366" s="21"/>
      <c r="AH366"/>
      <c r="AI366"/>
      <c r="AJ366"/>
      <c r="AK366"/>
      <c r="AL366" s="7"/>
      <c r="AM366"/>
      <c r="AN366"/>
      <c r="AP366"/>
      <c r="AR366" s="54" t="s">
        <v>410</v>
      </c>
    </row>
    <row r="367" spans="23:44" ht="18" customHeight="1">
      <c r="X367" s="80" t="s">
        <v>435</v>
      </c>
      <c r="Y367" s="11">
        <v>1</v>
      </c>
      <c r="Z367" s="11">
        <v>5</v>
      </c>
      <c r="AA367" s="6" t="str">
        <f t="shared" si="41"/>
        <v>E43.15</v>
      </c>
      <c r="AB367" s="5" t="s">
        <v>442</v>
      </c>
      <c r="AC367" s="29">
        <v>0</v>
      </c>
      <c r="AD367" s="29">
        <v>0</v>
      </c>
      <c r="AE367" s="36"/>
      <c r="AF367" s="47"/>
      <c r="AG367" s="21"/>
      <c r="AH367"/>
      <c r="AI367"/>
      <c r="AJ367"/>
      <c r="AK367"/>
      <c r="AL367" s="7"/>
      <c r="AM367"/>
      <c r="AN367"/>
      <c r="AP367"/>
      <c r="AR367" s="54" t="str">
        <f>"TO_QSPI const calcKey_t kbd_std_"&amp;X368&amp;"[37] = {"</f>
        <v>TO_QSPI const calcKey_t kbd_std_E43[37] = {</v>
      </c>
    </row>
    <row r="368" spans="23:44" ht="18" customHeight="1">
      <c r="X368" s="80" t="s">
        <v>435</v>
      </c>
      <c r="Y368" s="11">
        <v>1</v>
      </c>
      <c r="Z368" s="11">
        <v>6</v>
      </c>
      <c r="AA368" s="6" t="str">
        <f t="shared" si="41"/>
        <v>E43.16</v>
      </c>
      <c r="AB368" s="5" t="s">
        <v>443</v>
      </c>
      <c r="AC368" s="29">
        <v>0</v>
      </c>
      <c r="AD368" s="29">
        <v>0</v>
      </c>
      <c r="AE368" s="36"/>
      <c r="AF368" s="47"/>
      <c r="AG368" s="21"/>
      <c r="AH368"/>
      <c r="AI368"/>
      <c r="AJ368"/>
      <c r="AK368"/>
      <c r="AL368" s="7"/>
      <c r="AM368"/>
      <c r="AN368"/>
      <c r="AP368"/>
      <c r="AR368" s="54" t="s">
        <v>409</v>
      </c>
    </row>
    <row r="369" spans="24:44" ht="18" customHeight="1">
      <c r="X369" s="80" t="s">
        <v>435</v>
      </c>
      <c r="Y369" s="10">
        <v>2</v>
      </c>
      <c r="Z369" s="10">
        <v>1</v>
      </c>
      <c r="AA369" s="6" t="str">
        <f t="shared" si="41"/>
        <v>E43.21</v>
      </c>
      <c r="AB369" s="5" t="s">
        <v>7</v>
      </c>
      <c r="AC369" s="30" t="s">
        <v>139</v>
      </c>
      <c r="AD369" s="31" t="s">
        <v>24</v>
      </c>
      <c r="AE369" s="36"/>
      <c r="AF369" s="45" t="s">
        <v>33</v>
      </c>
      <c r="AG369" s="21"/>
      <c r="AH369" t="str">
        <f t="shared" si="43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IF(OR(AM369="ITM_NULL",AM369="KEY_fg",AM369="SHIFT_f",AM369="SHIFT_g"),"ITM_NULL",VLOOKUP(AM369,'C43 Code'!$G:$J,3,0))</f>
        <v>ITM_SIGMA</v>
      </c>
      <c r="AP369" t="str">
        <f>IF(AM369="ITM_NULL","ITM_NULL",VLOOKUP(AM369,'C43 Code'!$G:$J,4,0))</f>
        <v>ITM_REG_A</v>
      </c>
      <c r="AR369" s="41" t="str">
        <f t="shared" ref="AR369:AR404" si="44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0" t="s">
        <v>435</v>
      </c>
      <c r="Y370" s="11">
        <v>2</v>
      </c>
      <c r="Z370" s="11">
        <v>2</v>
      </c>
      <c r="AA370" s="6" t="str">
        <f t="shared" si="41"/>
        <v>E43.22</v>
      </c>
      <c r="AB370" s="5" t="s">
        <v>8</v>
      </c>
      <c r="AC370" s="30" t="s">
        <v>25</v>
      </c>
      <c r="AD370" s="31" t="s">
        <v>26</v>
      </c>
      <c r="AE370" s="36"/>
      <c r="AF370" s="45" t="s">
        <v>34</v>
      </c>
      <c r="AG370" s="21"/>
      <c r="AH370" t="str">
        <f t="shared" si="43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IF(OR(AM370="ITM_NULL",AM370="KEY_fg",AM370="SHIFT_f",AM370="SHIFT_g"),"ITM_NULL",VLOOKUP(AM370,'C43 Code'!$G:$J,3,0))</f>
        <v>ITM_CIRCUMFLEX</v>
      </c>
      <c r="AP370" t="str">
        <f>IF(AM370="ITM_NULL","ITM_NULL",VLOOKUP(AM370,'C43 Code'!$G:$J,4,0))</f>
        <v>ITM_REG_B</v>
      </c>
      <c r="AR370" s="41" t="str">
        <f t="shared" si="44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0" t="s">
        <v>435</v>
      </c>
      <c r="Y371" s="11">
        <v>2</v>
      </c>
      <c r="Z371" s="11">
        <v>3</v>
      </c>
      <c r="AA371" s="6" t="str">
        <f t="shared" si="41"/>
        <v>E43.23</v>
      </c>
      <c r="AB371" s="5" t="s">
        <v>2</v>
      </c>
      <c r="AC371" s="30" t="s">
        <v>66</v>
      </c>
      <c r="AD371" s="31" t="s">
        <v>28</v>
      </c>
      <c r="AE371" s="36"/>
      <c r="AF371" s="45" t="s">
        <v>35</v>
      </c>
      <c r="AG371" s="21"/>
      <c r="AH371" t="str">
        <f t="shared" si="43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IF(OR(AM371="ITM_NULL",AM371="KEY_fg",AM371="SHIFT_f",AM371="SHIFT_g"),"ITM_NULL",VLOOKUP(AM371,'C43 Code'!$G:$J,3,0))</f>
        <v>ITM_ROOT_SIGN</v>
      </c>
      <c r="AP371" t="str">
        <f>IF(AM371="ITM_NULL","ITM_NULL",VLOOKUP(AM371,'C43 Code'!$G:$J,4,0))</f>
        <v>ITM_REG_C</v>
      </c>
      <c r="AR371" s="41" t="str">
        <f t="shared" si="44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0" t="s">
        <v>435</v>
      </c>
      <c r="Y372" s="11">
        <v>2</v>
      </c>
      <c r="Z372" s="11">
        <v>4</v>
      </c>
      <c r="AA372" s="6" t="str">
        <f t="shared" si="41"/>
        <v>E43.24</v>
      </c>
      <c r="AB372" s="5" t="s">
        <v>3</v>
      </c>
      <c r="AC372" s="30" t="s">
        <v>27</v>
      </c>
      <c r="AD372" s="31" t="s">
        <v>30</v>
      </c>
      <c r="AE372" s="36"/>
      <c r="AF372" s="45" t="s">
        <v>36</v>
      </c>
      <c r="AG372" s="21"/>
      <c r="AH372" t="str">
        <f t="shared" si="43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IF(OR(AM372="ITM_NULL",AM372="KEY_fg",AM372="SHIFT_f",AM372="SHIFT_g"),"ITM_NULL",VLOOKUP(AM372,'C43 Code'!$G:$J,3,0))</f>
        <v>ITM_LG_SIGN</v>
      </c>
      <c r="AP372" t="str">
        <f>IF(AM372="ITM_NULL","ITM_NULL",VLOOKUP(AM372,'C43 Code'!$G:$J,4,0))</f>
        <v>ITM_REG_D</v>
      </c>
      <c r="AR372" s="41" t="str">
        <f t="shared" si="44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0" t="s">
        <v>435</v>
      </c>
      <c r="Y373" s="11">
        <v>2</v>
      </c>
      <c r="Z373" s="11">
        <v>5</v>
      </c>
      <c r="AA373" s="6" t="str">
        <f t="shared" si="41"/>
        <v>E43.25</v>
      </c>
      <c r="AB373" s="5" t="s">
        <v>4</v>
      </c>
      <c r="AC373" s="30" t="s">
        <v>29</v>
      </c>
      <c r="AD373" s="31" t="s">
        <v>137</v>
      </c>
      <c r="AE373" s="36"/>
      <c r="AF373" s="45" t="s">
        <v>37</v>
      </c>
      <c r="AG373" s="21"/>
      <c r="AH373" t="str">
        <f t="shared" si="43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IF(OR(AM373="ITM_NULL",AM373="KEY_fg",AM373="SHIFT_f",AM373="SHIFT_g"),"ITM_NULL",VLOOKUP(AM373,'C43 Code'!$G:$J,3,0))</f>
        <v>ITM_LN_SIGN</v>
      </c>
      <c r="AP373" t="str">
        <f>IF(AM373="ITM_NULL","ITM_NULL",VLOOKUP(AM373,'C43 Code'!$G:$J,4,0))</f>
        <v>ITM_E</v>
      </c>
      <c r="AR373" s="41" t="str">
        <f t="shared" si="44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0" t="s">
        <v>435</v>
      </c>
      <c r="Y374" s="11">
        <v>2</v>
      </c>
      <c r="Z374" s="11">
        <v>6</v>
      </c>
      <c r="AA374" s="6" t="str">
        <f t="shared" si="41"/>
        <v>E43.26</v>
      </c>
      <c r="AB374" s="5" t="s">
        <v>5</v>
      </c>
      <c r="AC374" s="30" t="s">
        <v>31</v>
      </c>
      <c r="AD374" s="31" t="s">
        <v>138</v>
      </c>
      <c r="AE374" s="36"/>
      <c r="AF374" s="45" t="s">
        <v>38</v>
      </c>
      <c r="AG374" s="21"/>
      <c r="AH374" t="str">
        <f t="shared" si="43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IF(OR(AM374="ITM_NULL",AM374="KEY_fg",AM374="SHIFT_f",AM374="SHIFT_g"),"ITM_NULL",VLOOKUP(AM374,'C43 Code'!$G:$J,3,0))</f>
        <v>ITM_NULL</v>
      </c>
      <c r="AP374" t="str">
        <f>IF(AM374="ITM_NULL","ITM_NULL",VLOOKUP(AM374,'C43 Code'!$G:$J,4,0))</f>
        <v>ITM_NULL</v>
      </c>
      <c r="AR374" s="41" t="str">
        <f t="shared" si="44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0" t="s">
        <v>435</v>
      </c>
      <c r="Y375" s="10">
        <v>3</v>
      </c>
      <c r="Z375" s="10">
        <v>1</v>
      </c>
      <c r="AA375" s="6" t="str">
        <f t="shared" si="41"/>
        <v>E43.31</v>
      </c>
      <c r="AB375" s="27" t="s">
        <v>396</v>
      </c>
      <c r="AC375" s="30" t="s">
        <v>133</v>
      </c>
      <c r="AD375" s="31" t="s">
        <v>133</v>
      </c>
      <c r="AE375" s="36"/>
      <c r="AF375" s="45" t="s">
        <v>39</v>
      </c>
      <c r="AG375" s="21"/>
      <c r="AH375" t="str">
        <f t="shared" si="43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IF(OR(AM375="ITM_NULL",AM375="KEY_fg",AM375="SHIFT_f",AM375="SHIFT_g"),"ITM_NULL",VLOOKUP(AM375,'C43 Code'!$G:$J,3,0))</f>
        <v>ITM_VERTICAL_BAR</v>
      </c>
      <c r="AP375" t="str">
        <f>IF(AM375="ITM_NULL","ITM_NULL",VLOOKUP(AM375,'C43 Code'!$G:$J,4,0))</f>
        <v>ITM_NULL</v>
      </c>
      <c r="AR375" s="41" t="str">
        <f t="shared" si="44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0" t="s">
        <v>435</v>
      </c>
      <c r="Y376" s="11">
        <v>3</v>
      </c>
      <c r="Z376" s="11">
        <v>2</v>
      </c>
      <c r="AA376" s="6" t="str">
        <f t="shared" si="41"/>
        <v>E43.32</v>
      </c>
      <c r="AB376" s="27" t="s">
        <v>397</v>
      </c>
      <c r="AC376" s="30" t="s">
        <v>133</v>
      </c>
      <c r="AD376" s="31" t="s">
        <v>133</v>
      </c>
      <c r="AE376" s="36"/>
      <c r="AF376" s="45" t="s">
        <v>40</v>
      </c>
      <c r="AG376" s="21"/>
      <c r="AH376" t="str">
        <f t="shared" si="43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IF(OR(AM376="ITM_NULL",AM376="KEY_fg",AM376="SHIFT_f",AM376="SHIFT_g"),"ITM_NULL",VLOOKUP(AM376,'C43 Code'!$G:$J,3,0))</f>
        <v>ITM_DELTA</v>
      </c>
      <c r="AP376" t="str">
        <f>IF(AM376="ITM_NULL","ITM_NULL",VLOOKUP(AM376,'C43 Code'!$G:$J,4,0))</f>
        <v>ITM_HEX</v>
      </c>
      <c r="AR376" s="41" t="str">
        <f t="shared" si="44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0" t="s">
        <v>435</v>
      </c>
      <c r="Y377" s="11">
        <v>3</v>
      </c>
      <c r="Z377" s="11">
        <v>3</v>
      </c>
      <c r="AA377" s="6" t="str">
        <f t="shared" si="41"/>
        <v>E43.33</v>
      </c>
      <c r="AB377" s="5" t="s">
        <v>9</v>
      </c>
      <c r="AC377" s="30" t="s">
        <v>136</v>
      </c>
      <c r="AD377" s="31" t="s">
        <v>65</v>
      </c>
      <c r="AE377" s="36"/>
      <c r="AF377" s="45" t="s">
        <v>41</v>
      </c>
      <c r="AG377" s="21"/>
      <c r="AH377" t="str">
        <f t="shared" si="43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IF(OR(AM377="ITM_NULL",AM377="KEY_fg",AM377="SHIFT_f",AM377="SHIFT_g"),"ITM_NULL",VLOOKUP(AM377,'C43 Code'!$G:$J,3,0))</f>
        <v>ITM_pi</v>
      </c>
      <c r="AP377" t="str">
        <f>IF(AM377="ITM_NULL","ITM_NULL",VLOOKUP(AM377,'C43 Code'!$G:$J,4,0))</f>
        <v>ITM_REG_I</v>
      </c>
      <c r="AR377" s="41" t="str">
        <f t="shared" si="44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0" t="s">
        <v>435</v>
      </c>
      <c r="Y378" s="11">
        <v>3</v>
      </c>
      <c r="Z378" s="11">
        <v>4</v>
      </c>
      <c r="AA378" s="6" t="str">
        <f t="shared" si="41"/>
        <v>E43.34</v>
      </c>
      <c r="AB378" s="5" t="s">
        <v>10</v>
      </c>
      <c r="AC378" s="30" t="s">
        <v>67</v>
      </c>
      <c r="AD378" s="31" t="s">
        <v>68</v>
      </c>
      <c r="AE378" s="36"/>
      <c r="AF378" s="45" t="s">
        <v>42</v>
      </c>
      <c r="AG378" s="21"/>
      <c r="AH378" t="str">
        <f t="shared" si="43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IF(OR(AM378="ITM_NULL",AM378="KEY_fg",AM378="SHIFT_f",AM378="SHIFT_g"),"ITM_NULL",VLOOKUP(AM378,'C43 Code'!$G:$J,3,0))</f>
        <v>ITM_SIN_SIGN</v>
      </c>
      <c r="AP378" t="str">
        <f>IF(AM378="ITM_NULL","ITM_NULL",VLOOKUP(AM378,'C43 Code'!$G:$J,4,0))</f>
        <v>ITM_REG_J</v>
      </c>
      <c r="AR378" s="41" t="str">
        <f t="shared" si="44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0" t="s">
        <v>435</v>
      </c>
      <c r="Y379" s="11">
        <v>3</v>
      </c>
      <c r="Z379" s="11">
        <v>5</v>
      </c>
      <c r="AA379" s="6" t="str">
        <f t="shared" si="41"/>
        <v>E43.35</v>
      </c>
      <c r="AB379" s="5" t="s">
        <v>11</v>
      </c>
      <c r="AC379" s="30" t="s">
        <v>69</v>
      </c>
      <c r="AD379" s="31" t="s">
        <v>70</v>
      </c>
      <c r="AE379" s="36"/>
      <c r="AF379" s="45" t="s">
        <v>133</v>
      </c>
      <c r="AG379" s="21"/>
      <c r="AH379" t="str">
        <f t="shared" si="43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IF(OR(AM379="ITM_NULL",AM379="KEY_fg",AM379="SHIFT_f",AM379="SHIFT_g"),"ITM_NULL",VLOOKUP(AM379,'C43 Code'!$G:$J,3,0))</f>
        <v>ITM_NULL</v>
      </c>
      <c r="AP379" t="str">
        <f>IF(AM379="ITM_NULL","ITM_NULL",VLOOKUP(AM379,'C43 Code'!$G:$J,4,0))</f>
        <v>ITM_NULL</v>
      </c>
      <c r="AR379" s="41" t="str">
        <f t="shared" si="44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0" t="s">
        <v>435</v>
      </c>
      <c r="Y380" s="11">
        <v>3</v>
      </c>
      <c r="Z380" s="11">
        <v>6</v>
      </c>
      <c r="AA380" s="6" t="str">
        <f t="shared" si="41"/>
        <v>E43.36</v>
      </c>
      <c r="AB380" s="5" t="s">
        <v>12</v>
      </c>
      <c r="AC380" s="30" t="s">
        <v>71</v>
      </c>
      <c r="AD380" s="31" t="s">
        <v>72</v>
      </c>
      <c r="AE380" s="36"/>
      <c r="AF380" s="45" t="s">
        <v>133</v>
      </c>
      <c r="AG380" s="21"/>
      <c r="AH380" t="str">
        <f t="shared" si="43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IF(OR(AM380="ITM_NULL",AM380="KEY_fg",AM380="SHIFT_f",AM380="SHIFT_g"),"ITM_NULL",VLOOKUP(AM380,'C43 Code'!$G:$J,3,0))</f>
        <v>ITM_NULL</v>
      </c>
      <c r="AP380" t="str">
        <f>IF(AM380="ITM_NULL","ITM_NULL",VLOOKUP(AM380,'C43 Code'!$G:$J,4,0))</f>
        <v>ITM_NULL</v>
      </c>
      <c r="AR380" s="41" t="str">
        <f t="shared" si="44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0" t="s">
        <v>435</v>
      </c>
      <c r="Y381" s="10">
        <v>4</v>
      </c>
      <c r="Z381" s="10">
        <v>1</v>
      </c>
      <c r="AA381" s="6" t="str">
        <f t="shared" si="41"/>
        <v>E43.41</v>
      </c>
      <c r="AB381" s="5" t="s">
        <v>13</v>
      </c>
      <c r="AC381" s="30" t="s">
        <v>73</v>
      </c>
      <c r="AD381" s="31" t="s">
        <v>99</v>
      </c>
      <c r="AE381" s="36"/>
      <c r="AF381" s="45" t="s">
        <v>133</v>
      </c>
      <c r="AG381" s="21"/>
      <c r="AH381" t="str">
        <f t="shared" si="43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IF(OR(AM381="ITM_NULL",AM381="KEY_fg",AM381="SHIFT_f",AM381="SHIFT_g"),"ITM_NULL",VLOOKUP(AM381,'C43 Code'!$G:$J,3,0))</f>
        <v>ITM_NULL</v>
      </c>
      <c r="AP381" t="str">
        <f>IF(AM381="ITM_NULL","ITM_NULL",VLOOKUP(AM381,'C43 Code'!$G:$J,4,0))</f>
        <v>ITM_NULL</v>
      </c>
      <c r="AR381" s="41" t="str">
        <f t="shared" si="44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0" t="s">
        <v>435</v>
      </c>
      <c r="Y382" s="11">
        <v>4</v>
      </c>
      <c r="Z382" s="11">
        <v>2</v>
      </c>
      <c r="AA382" s="6" t="str">
        <f t="shared" si="41"/>
        <v>E43.42</v>
      </c>
      <c r="AB382" s="5" t="s">
        <v>135</v>
      </c>
      <c r="AC382" s="30" t="s">
        <v>74</v>
      </c>
      <c r="AD382" s="31" t="s">
        <v>101</v>
      </c>
      <c r="AE382" s="36"/>
      <c r="AF382" s="45" t="s">
        <v>43</v>
      </c>
      <c r="AG382" s="21"/>
      <c r="AH382" t="str">
        <f t="shared" si="43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IF(OR(AM382="ITM_NULL",AM382="KEY_fg",AM382="SHIFT_f",AM382="SHIFT_g"),"ITM_NULL",VLOOKUP(AM382,'C43 Code'!$G:$J,3,0))</f>
        <v>ITM_COS_SIGN</v>
      </c>
      <c r="AP382" t="str">
        <f>IF(AM382="ITM_NULL","ITM_NULL",VLOOKUP(AM382,'C43 Code'!$G:$J,4,0))</f>
        <v>ITM_REG_K</v>
      </c>
      <c r="AR382" s="41" t="str">
        <f t="shared" si="44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0" t="s">
        <v>435</v>
      </c>
      <c r="Y383" s="11">
        <v>4</v>
      </c>
      <c r="Z383" s="11">
        <v>3</v>
      </c>
      <c r="AA383" s="6" t="str">
        <f t="shared" si="41"/>
        <v>E43.43</v>
      </c>
      <c r="AB383" s="5" t="s">
        <v>14</v>
      </c>
      <c r="AC383" s="30" t="s">
        <v>61</v>
      </c>
      <c r="AD383" s="31" t="s">
        <v>62</v>
      </c>
      <c r="AE383" s="36"/>
      <c r="AF383" s="45" t="s">
        <v>44</v>
      </c>
      <c r="AG383" s="21"/>
      <c r="AH383" t="str">
        <f t="shared" si="43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IF(OR(AM383="ITM_NULL",AM383="KEY_fg",AM383="SHIFT_f",AM383="SHIFT_g"),"ITM_NULL",VLOOKUP(AM383,'C43 Code'!$G:$J,3,0))</f>
        <v>ITM_TAN_SIGN</v>
      </c>
      <c r="AP383" t="str">
        <f>IF(AM383="ITM_NULL","ITM_NULL",VLOOKUP(AM383,'C43 Code'!$G:$J,4,0))</f>
        <v>ITM_REG_L</v>
      </c>
      <c r="AR383" s="41" t="str">
        <f t="shared" si="44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0" t="s">
        <v>435</v>
      </c>
      <c r="Y384" s="11">
        <v>4</v>
      </c>
      <c r="Z384" s="11">
        <v>4</v>
      </c>
      <c r="AA384" s="6" t="str">
        <f t="shared" si="41"/>
        <v>E43.44</v>
      </c>
      <c r="AB384" s="5" t="s">
        <v>15</v>
      </c>
      <c r="AC384" s="30" t="s">
        <v>111</v>
      </c>
      <c r="AD384" s="31" t="s">
        <v>103</v>
      </c>
      <c r="AE384" s="36"/>
      <c r="AF384" s="45" t="s">
        <v>45</v>
      </c>
      <c r="AG384" s="21"/>
      <c r="AH384" t="str">
        <f t="shared" si="43"/>
        <v>{44</v>
      </c>
      <c r="AI384" t="str">
        <f>VLOOKUP(AB384,Sheet3!$B:$C,2,0)</f>
        <v>ITM_EXPONENT</v>
      </c>
      <c r="AJ384" t="str">
        <f>VLOOKUP(AC384,Sheet3!$B:$C,2,0)</f>
        <v>-MNU_UNITCONV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IF(OR(AM384="ITM_NULL",AM384="KEY_fg",AM384="SHIFT_f",AM384="SHIFT_g"),"ITM_NULL",VLOOKUP(AM384,'C43 Code'!$G:$J,3,0))</f>
        <v>ITM_ex</v>
      </c>
      <c r="AP384" t="str">
        <f>IF(AM384="ITM_NULL","ITM_NULL",VLOOKUP(AM384,'C43 Code'!$G:$J,4,0))</f>
        <v>ITM_NULL</v>
      </c>
      <c r="AR384" s="41" t="str">
        <f t="shared" si="44"/>
        <v>{44,                  ITM_EXPONENT,         -MNU_UNITCONV,        -MNU_EXP,             ITM_NULL,             ITM_M,                ITM_m,                ITM_ex,               ITM_NULL            },</v>
      </c>
    </row>
    <row r="385" spans="24:44" ht="18" customHeight="1">
      <c r="X385" s="80" t="s">
        <v>435</v>
      </c>
      <c r="Y385" s="11">
        <v>4</v>
      </c>
      <c r="Z385" s="11">
        <v>5</v>
      </c>
      <c r="AA385" s="6" t="str">
        <f t="shared" si="41"/>
        <v>E43.45</v>
      </c>
      <c r="AB385" s="5" t="s">
        <v>16</v>
      </c>
      <c r="AC385" s="30" t="s">
        <v>75</v>
      </c>
      <c r="AD385" s="31" t="s">
        <v>105</v>
      </c>
      <c r="AE385" s="36"/>
      <c r="AF385" s="45" t="s">
        <v>133</v>
      </c>
      <c r="AG385" s="21"/>
      <c r="AH385" t="str">
        <f t="shared" si="43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IF(OR(AM385="ITM_NULL",AM385="KEY_fg",AM385="SHIFT_f",AM385="SHIFT_g"),"ITM_NULL",VLOOKUP(AM385,'C43 Code'!$G:$J,3,0))</f>
        <v>ITM_NULL</v>
      </c>
      <c r="AP385" t="str">
        <f>IF(AM385="ITM_NULL","ITM_NULL",VLOOKUP(AM385,'C43 Code'!$G:$J,4,0))</f>
        <v>ITM_NULL</v>
      </c>
      <c r="AR385" s="41" t="str">
        <f t="shared" si="44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0" t="s">
        <v>435</v>
      </c>
      <c r="Y386" s="10">
        <v>5</v>
      </c>
      <c r="Z386" s="10">
        <v>1</v>
      </c>
      <c r="AA386" s="6" t="str">
        <f t="shared" si="41"/>
        <v>E43.51</v>
      </c>
      <c r="AB386" s="5" t="s">
        <v>6</v>
      </c>
      <c r="AC386" s="30" t="s">
        <v>32</v>
      </c>
      <c r="AD386" s="31" t="s">
        <v>83</v>
      </c>
      <c r="AE386" s="36"/>
      <c r="AF386" s="45" t="s">
        <v>133</v>
      </c>
      <c r="AG386" s="21"/>
      <c r="AH386" t="str">
        <f t="shared" si="43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IF(OR(AM386="ITM_NULL",AM386="KEY_fg",AM386="SHIFT_f",AM386="SHIFT_g"),"ITM_NULL",VLOOKUP(AM386,'C43 Code'!$G:$J,3,0))</f>
        <v>ITM_NULL</v>
      </c>
      <c r="AP386" t="str">
        <f>IF(AM386="ITM_NULL","ITM_NULL",VLOOKUP(AM386,'C43 Code'!$G:$J,4,0))</f>
        <v>ITM_NULL</v>
      </c>
      <c r="AR386" s="41" t="str">
        <f t="shared" si="44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0" t="s">
        <v>435</v>
      </c>
      <c r="Y387" s="11">
        <v>5</v>
      </c>
      <c r="Z387" s="11">
        <v>2</v>
      </c>
      <c r="AA387" s="6" t="str">
        <f t="shared" si="41"/>
        <v>E43.52</v>
      </c>
      <c r="AB387" s="5">
        <v>7</v>
      </c>
      <c r="AC387" s="30" t="s">
        <v>106</v>
      </c>
      <c r="AD387" s="31" t="s">
        <v>117</v>
      </c>
      <c r="AE387" s="36"/>
      <c r="AF387" s="45" t="s">
        <v>46</v>
      </c>
      <c r="AG387" s="21"/>
      <c r="AH387" t="str">
        <f t="shared" si="43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IF(OR(AM387="ITM_NULL",AM387="KEY_fg",AM387="SHIFT_f",AM387="SHIFT_g"),"ITM_NULL",VLOOKUP(AM387,'C43 Code'!$G:$J,3,0))</f>
        <v>ITM_PLUS_MINUS</v>
      </c>
      <c r="AP387" t="str">
        <f>IF(AM387="ITM_NULL","ITM_NULL",VLOOKUP(AM387,'C43 Code'!$G:$J,4,0))</f>
        <v>ITM_NULL</v>
      </c>
      <c r="AR387" s="41" t="str">
        <f t="shared" si="44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0" t="s">
        <v>435</v>
      </c>
      <c r="Y388" s="11">
        <v>5</v>
      </c>
      <c r="Z388" s="11">
        <v>3</v>
      </c>
      <c r="AA388" s="6" t="str">
        <f t="shared" ref="AA388:AA451" si="45">X388&amp;"."&amp;Y388&amp;Z388</f>
        <v>E43.53</v>
      </c>
      <c r="AB388" s="5">
        <v>8</v>
      </c>
      <c r="AC388" s="30" t="s">
        <v>107</v>
      </c>
      <c r="AD388" s="31" t="s">
        <v>118</v>
      </c>
      <c r="AE388" s="36"/>
      <c r="AF388" s="45" t="s">
        <v>47</v>
      </c>
      <c r="AG388" s="21"/>
      <c r="AH388" t="str">
        <f t="shared" si="43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IF(OR(AM388="ITM_NULL",AM388="KEY_fg",AM388="SHIFT_f",AM388="SHIFT_g"),"ITM_NULL",VLOOKUP(AM388,'C43 Code'!$G:$J,3,0))</f>
        <v>ITM_NULL</v>
      </c>
      <c r="AP388" t="str">
        <f>IF(AM388="ITM_NULL","ITM_NULL",VLOOKUP(AM388,'C43 Code'!$G:$J,4,0))</f>
        <v>ITM_OCT</v>
      </c>
      <c r="AR388" s="41" t="str">
        <f t="shared" si="44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0" t="s">
        <v>435</v>
      </c>
      <c r="Y389" s="11">
        <v>5</v>
      </c>
      <c r="Z389" s="11">
        <v>4</v>
      </c>
      <c r="AA389" s="6" t="str">
        <f t="shared" si="45"/>
        <v>E43.54</v>
      </c>
      <c r="AB389" s="5">
        <v>9</v>
      </c>
      <c r="AC389" s="30" t="s">
        <v>108</v>
      </c>
      <c r="AD389" s="31" t="s">
        <v>119</v>
      </c>
      <c r="AE389" s="36"/>
      <c r="AF389" s="45" t="s">
        <v>48</v>
      </c>
      <c r="AG389" s="21"/>
      <c r="AH389" t="str">
        <f t="shared" si="43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IF(OR(AM389="ITM_NULL",AM389="KEY_fg",AM389="SHIFT_f",AM389="SHIFT_g"),"ITM_NULL",VLOOKUP(AM389,'C43 Code'!$G:$J,3,0))</f>
        <v>ITM_7</v>
      </c>
      <c r="AP389" t="str">
        <f>IF(AM389="ITM_NULL","ITM_NULL",VLOOKUP(AM389,'C43 Code'!$G:$J,4,0))</f>
        <v>ITM_7</v>
      </c>
      <c r="AR389" s="41" t="str">
        <f t="shared" si="44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0" t="s">
        <v>435</v>
      </c>
      <c r="Y390" s="11">
        <v>5</v>
      </c>
      <c r="Z390" s="11">
        <v>5</v>
      </c>
      <c r="AA390" s="6" t="str">
        <f t="shared" si="45"/>
        <v>E43.55</v>
      </c>
      <c r="AB390" s="27" t="s">
        <v>394</v>
      </c>
      <c r="AC390" s="30" t="s">
        <v>109</v>
      </c>
      <c r="AD390" s="31" t="s">
        <v>493</v>
      </c>
      <c r="AE390" s="36"/>
      <c r="AF390" s="45" t="s">
        <v>49</v>
      </c>
      <c r="AG390" s="21"/>
      <c r="AH390" t="str">
        <f t="shared" si="43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-MNU_PLOTTING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IF(OR(AM390="ITM_NULL",AM390="KEY_fg",AM390="SHIFT_f",AM390="SHIFT_g"),"ITM_NULL",VLOOKUP(AM390,'C43 Code'!$G:$J,3,0))</f>
        <v>ITM_8</v>
      </c>
      <c r="AP390" t="str">
        <f>IF(AM390="ITM_NULL","ITM_NULL",VLOOKUP(AM390,'C43 Code'!$G:$J,4,0))</f>
        <v>ITM_8</v>
      </c>
      <c r="AR390" s="41" t="str">
        <f t="shared" si="44"/>
        <v>{55,                  ITM_DIV,              -MNU_STAT,            -MNU_PLOTTING,        ITM_OBELUS,           ITM_Q,                ITM_q,                ITM_8,                ITM_8               },</v>
      </c>
    </row>
    <row r="391" spans="24:44" ht="18" customHeight="1">
      <c r="X391" s="80" t="s">
        <v>435</v>
      </c>
      <c r="Y391" s="10">
        <v>6</v>
      </c>
      <c r="Z391" s="10">
        <v>1</v>
      </c>
      <c r="AA391" s="6" t="str">
        <f t="shared" si="45"/>
        <v>E43.61</v>
      </c>
      <c r="AB391" s="5" t="s">
        <v>18</v>
      </c>
      <c r="AC391" s="30" t="s">
        <v>76</v>
      </c>
      <c r="AD391" s="31" t="s">
        <v>77</v>
      </c>
      <c r="AE391" s="36"/>
      <c r="AF391" s="45" t="s">
        <v>133</v>
      </c>
      <c r="AG391" s="21"/>
      <c r="AH391" t="str">
        <f t="shared" si="43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IF(OR(AM391="ITM_NULL",AM391="KEY_fg",AM391="SHIFT_f",AM391="SHIFT_g"),"ITM_NULL",VLOOKUP(AM391,'C43 Code'!$G:$J,3,0))</f>
        <v>ITM_NULL</v>
      </c>
      <c r="AP391" t="str">
        <f>IF(AM391="ITM_NULL","ITM_NULL",VLOOKUP(AM391,'C43 Code'!$G:$J,4,0))</f>
        <v>ITM_NULL</v>
      </c>
      <c r="AR391" s="41" t="str">
        <f t="shared" si="44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0" t="s">
        <v>435</v>
      </c>
      <c r="Y392" s="11">
        <v>6</v>
      </c>
      <c r="Z392" s="11">
        <v>2</v>
      </c>
      <c r="AA392" s="6" t="str">
        <f t="shared" si="45"/>
        <v>E43.62</v>
      </c>
      <c r="AB392" s="5">
        <v>4</v>
      </c>
      <c r="AC392" s="30" t="s">
        <v>110</v>
      </c>
      <c r="AD392" s="31" t="s">
        <v>121</v>
      </c>
      <c r="AE392" s="36"/>
      <c r="AF392" s="45" t="s">
        <v>50</v>
      </c>
      <c r="AG392" s="21"/>
      <c r="AH392" t="str">
        <f t="shared" si="43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IF(OR(AM392="ITM_NULL",AM392="KEY_fg",AM392="SHIFT_f",AM392="SHIFT_g"),"ITM_NULL",VLOOKUP(AM392,'C43 Code'!$G:$J,3,0))</f>
        <v>ITM_9</v>
      </c>
      <c r="AP392" t="str">
        <f>IF(AM392="ITM_NULL","ITM_NULL",VLOOKUP(AM392,'C43 Code'!$G:$J,4,0))</f>
        <v>ITM_9</v>
      </c>
      <c r="AR392" s="41" t="str">
        <f t="shared" si="44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0" t="s">
        <v>435</v>
      </c>
      <c r="Y393" s="11">
        <v>6</v>
      </c>
      <c r="Z393" s="11">
        <v>3</v>
      </c>
      <c r="AA393" s="6" t="str">
        <f t="shared" si="45"/>
        <v>E43.63</v>
      </c>
      <c r="AB393" s="5">
        <v>5</v>
      </c>
      <c r="AC393" s="30" t="s">
        <v>100</v>
      </c>
      <c r="AD393" s="31" t="s">
        <v>122</v>
      </c>
      <c r="AE393" s="36"/>
      <c r="AF393" s="45" t="s">
        <v>51</v>
      </c>
      <c r="AG393" s="21"/>
      <c r="AH393" t="str">
        <f t="shared" si="43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-MNU_UNITCONV_C43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IF(OR(AM393="ITM_NULL",AM393="KEY_fg",AM393="SHIFT_f",AM393="SHIFT_g"),"ITM_NULL",VLOOKUP(AM393,'C43 Code'!$G:$J,3,0))</f>
        <v>ITM_OBELUS</v>
      </c>
      <c r="AP393" t="str">
        <f>IF(AM393="ITM_NULL","ITM_NULL",VLOOKUP(AM393,'C43 Code'!$G:$J,4,0))</f>
        <v>ITM_DIV</v>
      </c>
      <c r="AR393" s="41" t="str">
        <f t="shared" si="44"/>
        <v>{63,                  ITM_5,                -MNU_MODE,            -MNU_UNITCONV_C43,    ITM_5,                ITM_S,                ITM_s,                ITM_OBELUS,           ITM_DIV             },</v>
      </c>
    </row>
    <row r="394" spans="24:44" ht="18" customHeight="1">
      <c r="X394" s="80" t="s">
        <v>435</v>
      </c>
      <c r="Y394" s="11">
        <v>6</v>
      </c>
      <c r="Z394" s="11">
        <v>4</v>
      </c>
      <c r="AA394" s="6" t="str">
        <f t="shared" si="45"/>
        <v>E43.64</v>
      </c>
      <c r="AB394" s="5">
        <v>6</v>
      </c>
      <c r="AC394" s="30" t="s">
        <v>112</v>
      </c>
      <c r="AD394" s="31" t="s">
        <v>123</v>
      </c>
      <c r="AE394" s="36"/>
      <c r="AF394" s="45" t="s">
        <v>52</v>
      </c>
      <c r="AG394" s="21"/>
      <c r="AH394" t="str">
        <f t="shared" si="43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IF(OR(AM394="ITM_NULL",AM394="KEY_fg",AM394="SHIFT_f",AM394="SHIFT_g"),"ITM_NULL",VLOOKUP(AM394,'C43 Code'!$G:$J,3,0))</f>
        <v>ITM_4</v>
      </c>
      <c r="AP394" t="str">
        <f>IF(AM394="ITM_NULL","ITM_NULL",VLOOKUP(AM394,'C43 Code'!$G:$J,4,0))</f>
        <v>ITM_4</v>
      </c>
      <c r="AR394" s="41" t="str">
        <f t="shared" si="44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0" t="s">
        <v>435</v>
      </c>
      <c r="Y395" s="11">
        <v>6</v>
      </c>
      <c r="Z395" s="11">
        <v>5</v>
      </c>
      <c r="AA395" s="6" t="str">
        <f t="shared" si="45"/>
        <v>E43.65</v>
      </c>
      <c r="AB395" s="27" t="s">
        <v>393</v>
      </c>
      <c r="AC395" s="30" t="s">
        <v>113</v>
      </c>
      <c r="AD395" s="31" t="s">
        <v>124</v>
      </c>
      <c r="AE395" s="36"/>
      <c r="AF395" s="45" t="s">
        <v>53</v>
      </c>
      <c r="AG395" s="21"/>
      <c r="AH395" t="str">
        <f t="shared" si="43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IF(OR(AM395="ITM_NULL",AM395="KEY_fg",AM395="SHIFT_f",AM395="SHIFT_g"),"ITM_NULL",VLOOKUP(AM395,'C43 Code'!$G:$J,3,0))</f>
        <v>ITM_5</v>
      </c>
      <c r="AP395" t="str">
        <f>IF(AM395="ITM_NULL","ITM_NULL",VLOOKUP(AM395,'C43 Code'!$G:$J,4,0))</f>
        <v>ITM_5</v>
      </c>
      <c r="AR395" s="41" t="str">
        <f t="shared" si="44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0" t="s">
        <v>435</v>
      </c>
      <c r="Y396" s="10">
        <v>7</v>
      </c>
      <c r="Z396" s="10">
        <v>1</v>
      </c>
      <c r="AA396" s="6" t="str">
        <f t="shared" si="45"/>
        <v>E43.71</v>
      </c>
      <c r="AB396" s="5" t="s">
        <v>19</v>
      </c>
      <c r="AC396" s="30" t="s">
        <v>78</v>
      </c>
      <c r="AD396" s="31" t="s">
        <v>79</v>
      </c>
      <c r="AE396" s="36"/>
      <c r="AF396" s="45" t="s">
        <v>133</v>
      </c>
      <c r="AG396" s="21"/>
      <c r="AH396" t="str">
        <f t="shared" si="43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IF(OR(AM396="ITM_NULL",AM396="KEY_fg",AM396="SHIFT_f",AM396="SHIFT_g"),"ITM_NULL",VLOOKUP(AM396,'C43 Code'!$G:$J,3,0))</f>
        <v>ITM_NULL</v>
      </c>
      <c r="AP396" t="str">
        <f>IF(AM396="ITM_NULL","ITM_NULL",VLOOKUP(AM396,'C43 Code'!$G:$J,4,0))</f>
        <v>ITM_NULL</v>
      </c>
      <c r="AR396" s="41" t="str">
        <f t="shared" si="44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0" t="s">
        <v>435</v>
      </c>
      <c r="Y397" s="11">
        <v>7</v>
      </c>
      <c r="Z397" s="11">
        <v>2</v>
      </c>
      <c r="AA397" s="6" t="str">
        <f t="shared" si="45"/>
        <v>E43.72</v>
      </c>
      <c r="AB397" s="5">
        <v>1</v>
      </c>
      <c r="AC397" s="30" t="s">
        <v>82</v>
      </c>
      <c r="AD397" s="31" t="s">
        <v>125</v>
      </c>
      <c r="AE397" s="36"/>
      <c r="AF397" s="45" t="s">
        <v>54</v>
      </c>
      <c r="AG397" s="21"/>
      <c r="AH397" t="str">
        <f t="shared" si="43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IF(OR(AM397="ITM_NULL",AM397="KEY_fg",AM397="SHIFT_f",AM397="SHIFT_g"),"ITM_NULL",VLOOKUP(AM397,'C43 Code'!$G:$J,3,0))</f>
        <v>ITM_6</v>
      </c>
      <c r="AP397" t="str">
        <f>IF(AM397="ITM_NULL","ITM_NULL",VLOOKUP(AM397,'C43 Code'!$G:$J,4,0))</f>
        <v>ITM_6</v>
      </c>
      <c r="AR397" s="41" t="str">
        <f t="shared" si="44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0" t="s">
        <v>435</v>
      </c>
      <c r="Y398" s="11">
        <v>7</v>
      </c>
      <c r="Z398" s="11">
        <v>3</v>
      </c>
      <c r="AA398" s="6" t="str">
        <f t="shared" si="45"/>
        <v>E43.73</v>
      </c>
      <c r="AB398" s="5">
        <v>2</v>
      </c>
      <c r="AC398" s="30" t="s">
        <v>102</v>
      </c>
      <c r="AD398" s="31" t="s">
        <v>126</v>
      </c>
      <c r="AE398" s="36"/>
      <c r="AF398" s="45" t="s">
        <v>132</v>
      </c>
      <c r="AG398" s="21"/>
      <c r="AH398" t="str">
        <f t="shared" si="43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IF(OR(AM398="ITM_NULL",AM398="KEY_fg",AM398="SHIFT_f",AM398="SHIFT_g"),"ITM_NULL",VLOOKUP(AM398,'C43 Code'!$G:$J,3,0))</f>
        <v>ITM_CROSS</v>
      </c>
      <c r="AP398" t="str">
        <f>IF(AM398="ITM_NULL","ITM_NULL",VLOOKUP(AM398,'C43 Code'!$G:$J,4,0))</f>
        <v>ITM_MULT</v>
      </c>
      <c r="AR398" s="41" t="str">
        <f t="shared" si="44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0" t="s">
        <v>435</v>
      </c>
      <c r="Y399" s="11">
        <v>7</v>
      </c>
      <c r="Z399" s="11">
        <v>4</v>
      </c>
      <c r="AA399" s="6" t="str">
        <f t="shared" si="45"/>
        <v>E43.74</v>
      </c>
      <c r="AB399" s="5">
        <v>3</v>
      </c>
      <c r="AC399" s="30" t="s">
        <v>114</v>
      </c>
      <c r="AD399" s="31" t="s">
        <v>127</v>
      </c>
      <c r="AE399" s="36"/>
      <c r="AF399" s="45" t="s">
        <v>55</v>
      </c>
      <c r="AG399" s="21"/>
      <c r="AH399" t="str">
        <f t="shared" si="43"/>
        <v>{74</v>
      </c>
      <c r="AI399" t="str">
        <f>VLOOKUP(AB399,Sheet3!$B:$C,2,0)</f>
        <v>ITM_3</v>
      </c>
      <c r="AJ399" t="str">
        <f>VLOOKUP(AC399,Sheet3!$B:$C,2,0)</f>
        <v>-MNU_PARTS_C43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IF(OR(AM399="ITM_NULL",AM399="KEY_fg",AM399="SHIFT_f",AM399="SHIFT_g"),"ITM_NULL",VLOOKUP(AM399,'C43 Code'!$G:$J,3,0))</f>
        <v>ITM_1</v>
      </c>
      <c r="AP399" t="str">
        <f>IF(AM399="ITM_NULL","ITM_NULL",VLOOKUP(AM399,'C43 Code'!$G:$J,4,0))</f>
        <v>ITM_1</v>
      </c>
      <c r="AR399" s="41" t="str">
        <f t="shared" si="44"/>
        <v>{74,                  ITM_3,                -MNU_PARTS_C43,       -MNU_TEST,            ITM_3,                ITM_X,                ITM_x,                ITM_1,                ITM_1               },</v>
      </c>
    </row>
    <row r="400" spans="24:44" ht="18" customHeight="1">
      <c r="X400" s="80" t="s">
        <v>435</v>
      </c>
      <c r="Y400" s="11">
        <v>7</v>
      </c>
      <c r="Z400" s="11">
        <v>5</v>
      </c>
      <c r="AA400" s="6" t="str">
        <f t="shared" si="45"/>
        <v>E43.75</v>
      </c>
      <c r="AB400" s="5" t="s">
        <v>98</v>
      </c>
      <c r="AC400" s="30" t="s">
        <v>115</v>
      </c>
      <c r="AD400" s="31" t="s">
        <v>128</v>
      </c>
      <c r="AE400" s="36"/>
      <c r="AF400" s="45" t="s">
        <v>56</v>
      </c>
      <c r="AG400" s="21"/>
      <c r="AH400" t="str">
        <f t="shared" ref="AH400:AH463" si="46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-MNU_ALPHAFN_C43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IF(OR(AM400="ITM_NULL",AM400="KEY_fg",AM400="SHIFT_f",AM400="SHIFT_g"),"ITM_NULL",VLOOKUP(AM400,'C43 Code'!$G:$J,3,0))</f>
        <v>ITM_2</v>
      </c>
      <c r="AP400" t="str">
        <f>IF(AM400="ITM_NULL","ITM_NULL",VLOOKUP(AM400,'C43 Code'!$G:$J,4,0))</f>
        <v>ITM_2</v>
      </c>
      <c r="AR400" s="41" t="str">
        <f t="shared" si="44"/>
        <v>{75,                  ITM_SUB,              -MNU_FIN,             -MNU_ALPHAFN_C43,     ITM_MINUS,            ITM_Y,                ITM_y,                ITM_2,                ITM_2               },</v>
      </c>
    </row>
    <row r="401" spans="24:44" ht="18" customHeight="1">
      <c r="X401" s="80" t="s">
        <v>435</v>
      </c>
      <c r="Y401" s="10">
        <v>8</v>
      </c>
      <c r="Z401" s="10">
        <v>1</v>
      </c>
      <c r="AA401" s="6" t="str">
        <f t="shared" si="45"/>
        <v>E43.81</v>
      </c>
      <c r="AB401" s="5" t="s">
        <v>21</v>
      </c>
      <c r="AC401" s="30" t="s">
        <v>84</v>
      </c>
      <c r="AD401" s="31" t="s">
        <v>85</v>
      </c>
      <c r="AE401" s="36"/>
      <c r="AF401" s="45" t="s">
        <v>133</v>
      </c>
      <c r="AG401" s="21"/>
      <c r="AH401" t="str">
        <f t="shared" si="46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IF(OR(AM401="ITM_NULL",AM401="KEY_fg",AM401="SHIFT_f",AM401="SHIFT_g"),"ITM_NULL",VLOOKUP(AM401,'C43 Code'!$G:$J,3,0))</f>
        <v>ITM_NULL</v>
      </c>
      <c r="AP401" t="str">
        <f>IF(AM401="ITM_NULL","ITM_NULL",VLOOKUP(AM401,'C43 Code'!$G:$J,4,0))</f>
        <v>ITM_NULL</v>
      </c>
      <c r="AR401" s="41" t="str">
        <f t="shared" si="44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0" t="s">
        <v>435</v>
      </c>
      <c r="Y402" s="11">
        <v>8</v>
      </c>
      <c r="Z402" s="11">
        <v>2</v>
      </c>
      <c r="AA402" s="6" t="str">
        <f t="shared" si="45"/>
        <v>E43.82</v>
      </c>
      <c r="AB402" s="5">
        <v>0</v>
      </c>
      <c r="AC402" s="30" t="s">
        <v>86</v>
      </c>
      <c r="AD402" s="31" t="s">
        <v>87</v>
      </c>
      <c r="AE402" s="36"/>
      <c r="AF402" s="45" t="s">
        <v>57</v>
      </c>
      <c r="AG402" s="21"/>
      <c r="AH402" t="str">
        <f t="shared" si="46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IF(OR(AM402="ITM_NULL",AM402="KEY_fg",AM402="SHIFT_f",AM402="SHIFT_g"),"ITM_NULL",VLOOKUP(AM402,'C43 Code'!$G:$J,3,0))</f>
        <v>ITM_3</v>
      </c>
      <c r="AP402" t="str">
        <f>IF(AM402="ITM_NULL","ITM_NULL",VLOOKUP(AM402,'C43 Code'!$G:$J,4,0))</f>
        <v>ITM_3</v>
      </c>
      <c r="AR402" s="41" t="str">
        <f t="shared" si="44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0" t="s">
        <v>435</v>
      </c>
      <c r="Y403" s="11">
        <v>8</v>
      </c>
      <c r="Z403" s="11">
        <v>3</v>
      </c>
      <c r="AA403" s="6" t="str">
        <f t="shared" si="45"/>
        <v>E43.83</v>
      </c>
      <c r="AB403" s="5" t="s">
        <v>22</v>
      </c>
      <c r="AC403" s="30" t="s">
        <v>88</v>
      </c>
      <c r="AD403" s="31" t="s">
        <v>129</v>
      </c>
      <c r="AE403" s="36"/>
      <c r="AF403" s="45" t="s">
        <v>59</v>
      </c>
      <c r="AG403" s="21"/>
      <c r="AH403" t="str">
        <f t="shared" si="46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IF(OR(AM403="ITM_NULL",AM403="KEY_fg",AM403="SHIFT_f",AM403="SHIFT_g"),"ITM_NULL",VLOOKUP(AM403,'C43 Code'!$G:$J,3,0))</f>
        <v>ITM_PERIOD</v>
      </c>
      <c r="AP403" t="str">
        <f>IF(AM403="ITM_NULL","ITM_NULL",VLOOKUP(AM403,'C43 Code'!$G:$J,4,0))</f>
        <v>ITM_PERIOD</v>
      </c>
      <c r="AR403" s="41" t="str">
        <f t="shared" si="44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0" t="s">
        <v>435</v>
      </c>
      <c r="Y404" s="11">
        <v>8</v>
      </c>
      <c r="Z404" s="11">
        <v>4</v>
      </c>
      <c r="AA404" s="6" t="str">
        <f t="shared" si="45"/>
        <v>E43.84</v>
      </c>
      <c r="AB404" s="5" t="s">
        <v>23</v>
      </c>
      <c r="AC404" s="30" t="s">
        <v>89</v>
      </c>
      <c r="AD404" s="31" t="s">
        <v>130</v>
      </c>
      <c r="AE404" s="36"/>
      <c r="AF404" s="46" t="s">
        <v>395</v>
      </c>
      <c r="AG404" s="21"/>
      <c r="AH404" t="str">
        <f t="shared" si="46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IF(OR(AM404="ITM_NULL",AM404="KEY_fg",AM404="SHIFT_f",AM404="SHIFT_g"),"ITM_NULL",VLOOKUP(AM404,'C43 Code'!$G:$J,3,0))</f>
        <v>ITM_SLASH</v>
      </c>
      <c r="AP404" t="str">
        <f>IF(AM404="ITM_NULL","ITM_NULL",VLOOKUP(AM404,'C43 Code'!$G:$J,4,0))</f>
        <v>ITM_NULL</v>
      </c>
      <c r="AR404" s="41" t="str">
        <f t="shared" si="44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0" t="s">
        <v>435</v>
      </c>
      <c r="Y405" s="11">
        <v>8</v>
      </c>
      <c r="Z405" s="11">
        <v>5</v>
      </c>
      <c r="AA405" s="6" t="str">
        <f t="shared" si="45"/>
        <v>E43.85</v>
      </c>
      <c r="AB405" s="5" t="s">
        <v>1</v>
      </c>
      <c r="AC405" s="30" t="s">
        <v>116</v>
      </c>
      <c r="AD405" s="31" t="s">
        <v>131</v>
      </c>
      <c r="AE405" s="36"/>
      <c r="AF405" s="45" t="s">
        <v>60</v>
      </c>
      <c r="AG405" s="21"/>
      <c r="AH405" t="str">
        <f t="shared" si="46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IF(OR(AM405="ITM_NULL",AM405="KEY_fg",AM405="SHIFT_f",AM405="SHIFT_g"),"ITM_NULL",VLOOKUP(AM405,'C43 Code'!$G:$J,3,0))</f>
        <v>ITM_PLUS</v>
      </c>
      <c r="AP405" t="str">
        <f>IF(AM405="ITM_NULL","ITM_NULL",VLOOKUP(AM405,'C43 Code'!$G:$J,4,0))</f>
        <v>ITM_ADD</v>
      </c>
      <c r="AR405" s="56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X406" s="4">
        <v>0</v>
      </c>
      <c r="Y406" s="12">
        <v>0</v>
      </c>
      <c r="Z406" s="12">
        <v>0</v>
      </c>
      <c r="AA406" s="4" t="str">
        <f t="shared" si="45"/>
        <v>0.00</v>
      </c>
      <c r="AB406" s="4">
        <v>0</v>
      </c>
      <c r="AC406" s="4">
        <v>0</v>
      </c>
      <c r="AD406" s="4">
        <v>0</v>
      </c>
      <c r="AG406" s="21"/>
      <c r="AH406"/>
      <c r="AI406"/>
      <c r="AJ406"/>
      <c r="AK406"/>
      <c r="AL406" s="7"/>
      <c r="AM406"/>
      <c r="AN406"/>
      <c r="AP406"/>
      <c r="AR406" s="54" t="s">
        <v>409</v>
      </c>
    </row>
    <row r="407" spans="24:44" ht="18" customHeight="1">
      <c r="X407" s="4">
        <v>0</v>
      </c>
      <c r="Y407" s="12">
        <v>0</v>
      </c>
      <c r="Z407" s="12">
        <v>0</v>
      </c>
      <c r="AA407" s="4" t="str">
        <f t="shared" si="45"/>
        <v>0.00</v>
      </c>
      <c r="AB407" s="4">
        <v>0</v>
      </c>
      <c r="AC407" s="4">
        <v>0</v>
      </c>
      <c r="AD407" s="4">
        <v>0</v>
      </c>
      <c r="AG407" s="21"/>
      <c r="AH407"/>
      <c r="AI407"/>
      <c r="AJ407"/>
      <c r="AK407"/>
      <c r="AL407" s="7"/>
      <c r="AM407"/>
      <c r="AN407"/>
      <c r="AP407"/>
      <c r="AR407" s="41" t="s">
        <v>411</v>
      </c>
    </row>
    <row r="408" spans="24:44" ht="18" customHeight="1">
      <c r="X408" s="72" t="s">
        <v>436</v>
      </c>
      <c r="Y408" s="10">
        <v>1</v>
      </c>
      <c r="Z408" s="10">
        <v>1</v>
      </c>
      <c r="AA408" s="6" t="str">
        <f t="shared" si="45"/>
        <v>N43.11</v>
      </c>
      <c r="AB408" s="5" t="s">
        <v>439</v>
      </c>
      <c r="AC408" s="29">
        <v>0</v>
      </c>
      <c r="AD408" s="29">
        <v>0</v>
      </c>
      <c r="AE408" s="36"/>
      <c r="AF408" s="47"/>
      <c r="AG408" s="21"/>
      <c r="AH408"/>
      <c r="AI408"/>
      <c r="AJ408"/>
      <c r="AK408"/>
      <c r="AL408" s="7"/>
      <c r="AM408"/>
      <c r="AN408"/>
      <c r="AP408"/>
      <c r="AR408" s="41"/>
    </row>
    <row r="409" spans="24:44" ht="18" customHeight="1">
      <c r="X409" s="73" t="s">
        <v>436</v>
      </c>
      <c r="Y409" s="11">
        <v>1</v>
      </c>
      <c r="Z409" s="11">
        <v>2</v>
      </c>
      <c r="AA409" s="6" t="str">
        <f t="shared" si="45"/>
        <v>N43.12</v>
      </c>
      <c r="AB409" s="5" t="s">
        <v>440</v>
      </c>
      <c r="AC409" s="29">
        <v>0</v>
      </c>
      <c r="AD409" s="29">
        <v>0</v>
      </c>
      <c r="AE409" s="36"/>
      <c r="AF409" s="47"/>
      <c r="AG409" s="21"/>
      <c r="AH409"/>
      <c r="AI409"/>
      <c r="AJ409"/>
      <c r="AK409"/>
      <c r="AL409" s="7"/>
      <c r="AM409"/>
      <c r="AN409"/>
      <c r="AP409"/>
    </row>
    <row r="410" spans="24:44" ht="18" customHeight="1">
      <c r="X410" s="73" t="s">
        <v>436</v>
      </c>
      <c r="Y410" s="11">
        <v>1</v>
      </c>
      <c r="Z410" s="11">
        <v>3</v>
      </c>
      <c r="AA410" s="6" t="str">
        <f t="shared" si="45"/>
        <v>N43.13</v>
      </c>
      <c r="AB410" s="5" t="s">
        <v>441</v>
      </c>
      <c r="AC410" s="29">
        <v>0</v>
      </c>
      <c r="AD410" s="29">
        <v>0</v>
      </c>
      <c r="AE410" s="36"/>
      <c r="AF410" s="47"/>
      <c r="AG410" s="21"/>
      <c r="AH410"/>
      <c r="AI410"/>
      <c r="AJ410"/>
      <c r="AK410"/>
      <c r="AL410" s="7"/>
      <c r="AM410"/>
      <c r="AN410"/>
      <c r="AP410"/>
      <c r="AR410" s="55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3" t="s">
        <v>436</v>
      </c>
      <c r="Y411" s="11">
        <v>1</v>
      </c>
      <c r="Z411" s="11">
        <v>4</v>
      </c>
      <c r="AA411" s="6" t="str">
        <f t="shared" si="45"/>
        <v>N43.14</v>
      </c>
      <c r="AB411" s="5" t="s">
        <v>442</v>
      </c>
      <c r="AC411" s="29">
        <v>0</v>
      </c>
      <c r="AD411" s="29">
        <v>0</v>
      </c>
      <c r="AE411" s="36"/>
      <c r="AF411" s="47"/>
      <c r="AG411" s="21"/>
      <c r="AH411"/>
      <c r="AI411"/>
      <c r="AJ411"/>
      <c r="AK411"/>
      <c r="AL411" s="7"/>
      <c r="AM411"/>
      <c r="AN411"/>
      <c r="AP411"/>
      <c r="AR411" s="54" t="s">
        <v>410</v>
      </c>
    </row>
    <row r="412" spans="24:44" ht="18" customHeight="1">
      <c r="X412" s="73" t="s">
        <v>436</v>
      </c>
      <c r="Y412" s="11">
        <v>1</v>
      </c>
      <c r="Z412" s="11">
        <v>5</v>
      </c>
      <c r="AA412" s="6" t="str">
        <f t="shared" si="45"/>
        <v>N43.15</v>
      </c>
      <c r="AB412" s="5" t="s">
        <v>442</v>
      </c>
      <c r="AC412" s="29">
        <v>0</v>
      </c>
      <c r="AD412" s="29">
        <v>0</v>
      </c>
      <c r="AE412" s="36"/>
      <c r="AF412" s="47"/>
      <c r="AG412" s="21"/>
      <c r="AH412"/>
      <c r="AI412"/>
      <c r="AJ412"/>
      <c r="AK412"/>
      <c r="AL412" s="7"/>
      <c r="AM412"/>
      <c r="AN412"/>
      <c r="AP412"/>
      <c r="AR412" s="54" t="str">
        <f>"TO_QSPI const calcKey_t kbd_std_"&amp;X413&amp;"[37] = {"</f>
        <v>TO_QSPI const calcKey_t kbd_std_N43[37] = {</v>
      </c>
    </row>
    <row r="413" spans="24:44" ht="18" customHeight="1" thickBot="1">
      <c r="X413" s="73" t="s">
        <v>436</v>
      </c>
      <c r="Y413" s="11">
        <v>1</v>
      </c>
      <c r="Z413" s="11">
        <v>6</v>
      </c>
      <c r="AA413" s="6" t="str">
        <f t="shared" si="45"/>
        <v>N43.16</v>
      </c>
      <c r="AB413" s="5" t="s">
        <v>443</v>
      </c>
      <c r="AC413" s="29">
        <v>0</v>
      </c>
      <c r="AD413" s="29">
        <v>0</v>
      </c>
      <c r="AE413" s="36"/>
      <c r="AF413" s="47"/>
      <c r="AG413" s="21"/>
      <c r="AH413"/>
      <c r="AI413"/>
      <c r="AJ413"/>
      <c r="AK413"/>
      <c r="AL413" s="7"/>
      <c r="AM413"/>
      <c r="AN413"/>
      <c r="AP413"/>
      <c r="AR413" s="54" t="s">
        <v>409</v>
      </c>
    </row>
    <row r="414" spans="24:44" ht="18" customHeight="1">
      <c r="X414" s="73" t="s">
        <v>436</v>
      </c>
      <c r="Y414" s="10">
        <v>2</v>
      </c>
      <c r="Z414" s="10">
        <v>1</v>
      </c>
      <c r="AA414" s="6" t="str">
        <f t="shared" si="45"/>
        <v>N43.21</v>
      </c>
      <c r="AB414" s="5" t="s">
        <v>10</v>
      </c>
      <c r="AC414" s="30" t="s">
        <v>67</v>
      </c>
      <c r="AD414" s="31" t="s">
        <v>24</v>
      </c>
      <c r="AE414" s="36"/>
      <c r="AF414" s="45" t="s">
        <v>33</v>
      </c>
      <c r="AG414" s="21"/>
      <c r="AH414" t="str">
        <f t="shared" ref="AH414:AH450" si="47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7" t="s">
        <v>153</v>
      </c>
      <c r="AP414" t="str">
        <f>IF(AND(AB414="XEQ",AC414="alpha"),"ITM_alpha",IF(AM414="ITM_NULL","ITM_NULL",VLOOKUP(AM414,'C43 Code'!$G:$J,4,0)))</f>
        <v>ITM_REG_A</v>
      </c>
      <c r="AR414" s="41" t="str">
        <f t="shared" ref="AR414:AR449" si="48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3" t="s">
        <v>436</v>
      </c>
      <c r="Y415" s="11">
        <v>2</v>
      </c>
      <c r="Z415" s="11">
        <v>2</v>
      </c>
      <c r="AA415" s="6" t="str">
        <f t="shared" si="45"/>
        <v>N43.22</v>
      </c>
      <c r="AB415" s="5" t="s">
        <v>11</v>
      </c>
      <c r="AC415" s="30" t="s">
        <v>69</v>
      </c>
      <c r="AD415" s="31" t="s">
        <v>26</v>
      </c>
      <c r="AE415" s="36"/>
      <c r="AF415" s="45" t="s">
        <v>34</v>
      </c>
      <c r="AG415" s="21"/>
      <c r="AH415" t="str">
        <f t="shared" si="47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8" t="s">
        <v>153</v>
      </c>
      <c r="AP415" t="str">
        <f>IF(AND(AB415="XEQ",AC415="alpha"),"ITM_alpha",IF(AM415="ITM_NULL","ITM_NULL",VLOOKUP(AM415,'C43 Code'!$G:$J,4,0)))</f>
        <v>ITM_REG_B</v>
      </c>
      <c r="AR415" s="41" t="str">
        <f t="shared" si="48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3" t="s">
        <v>436</v>
      </c>
      <c r="Y416" s="11">
        <v>2</v>
      </c>
      <c r="Z416" s="11">
        <v>3</v>
      </c>
      <c r="AA416" s="6" t="str">
        <f t="shared" si="45"/>
        <v>N43.23</v>
      </c>
      <c r="AB416" s="5" t="s">
        <v>12</v>
      </c>
      <c r="AC416" s="30" t="s">
        <v>71</v>
      </c>
      <c r="AD416" s="31" t="s">
        <v>28</v>
      </c>
      <c r="AE416" s="36"/>
      <c r="AF416" s="45" t="s">
        <v>35</v>
      </c>
      <c r="AG416" s="21"/>
      <c r="AH416" t="str">
        <f t="shared" si="47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8" t="s">
        <v>153</v>
      </c>
      <c r="AP416" t="str">
        <f>IF(AND(AB416="XEQ",AC416="alpha"),"ITM_alpha",IF(AM416="ITM_NULL","ITM_NULL",VLOOKUP(AM416,'C43 Code'!$G:$J,4,0)))</f>
        <v>ITM_REG_C</v>
      </c>
      <c r="AR416" s="41" t="str">
        <f t="shared" si="48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3" t="s">
        <v>436</v>
      </c>
      <c r="Y417" s="11">
        <v>2</v>
      </c>
      <c r="Z417" s="11">
        <v>4</v>
      </c>
      <c r="AA417" s="6" t="str">
        <f t="shared" si="45"/>
        <v>N43.24</v>
      </c>
      <c r="AB417" s="5" t="s">
        <v>2</v>
      </c>
      <c r="AC417" s="30" t="s">
        <v>25</v>
      </c>
      <c r="AD417" s="31" t="s">
        <v>30</v>
      </c>
      <c r="AE417" s="36"/>
      <c r="AF417" s="45" t="s">
        <v>36</v>
      </c>
      <c r="AG417" s="21"/>
      <c r="AH417" t="str">
        <f t="shared" si="47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8" t="s">
        <v>153</v>
      </c>
      <c r="AP417" t="str">
        <f>IF(AND(AB417="XEQ",AC417="alpha"),"ITM_alpha",IF(AM417="ITM_NULL","ITM_NULL",VLOOKUP(AM417,'C43 Code'!$G:$J,4,0)))</f>
        <v>ITM_REG_D</v>
      </c>
      <c r="AR417" s="41" t="str">
        <f t="shared" si="48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3" t="s">
        <v>436</v>
      </c>
      <c r="Y418" s="11">
        <v>2</v>
      </c>
      <c r="Z418" s="11">
        <v>5</v>
      </c>
      <c r="AA418" s="6" t="str">
        <f t="shared" si="45"/>
        <v>N43.25</v>
      </c>
      <c r="AB418" s="5" t="s">
        <v>3</v>
      </c>
      <c r="AC418" s="30" t="s">
        <v>27</v>
      </c>
      <c r="AD418" s="31" t="s">
        <v>139</v>
      </c>
      <c r="AE418" s="36"/>
      <c r="AF418" s="45" t="s">
        <v>37</v>
      </c>
      <c r="AG418" s="21"/>
      <c r="AH418" t="str">
        <f t="shared" si="47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8" t="s">
        <v>153</v>
      </c>
      <c r="AP418" t="str">
        <f>IF(AND(AB418="XEQ",AC418="alpha"),"ITM_alpha",IF(AM418="ITM_NULL","ITM_NULL",VLOOKUP(AM418,'C43 Code'!$G:$J,4,0)))</f>
        <v>ITM_E</v>
      </c>
      <c r="AR418" s="41" t="str">
        <f t="shared" si="48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3" t="s">
        <v>436</v>
      </c>
      <c r="Y419" s="11">
        <v>2</v>
      </c>
      <c r="Z419" s="11">
        <v>6</v>
      </c>
      <c r="AA419" s="6" t="str">
        <f t="shared" si="45"/>
        <v>N43.26</v>
      </c>
      <c r="AB419" s="5" t="s">
        <v>18</v>
      </c>
      <c r="AC419" s="30" t="s">
        <v>76</v>
      </c>
      <c r="AD419" s="31" t="s">
        <v>77</v>
      </c>
      <c r="AE419" s="36"/>
      <c r="AF419" s="45" t="s">
        <v>38</v>
      </c>
      <c r="AG419" s="21"/>
      <c r="AH419" t="str">
        <f t="shared" si="47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8" t="s">
        <v>153</v>
      </c>
      <c r="AP419" t="str">
        <f>IF(AND(AB419="XEQ",AC419="alpha"),"ITM_alpha",IF(AM419="ITM_NULL","ITM_NULL",VLOOKUP(AM419,'C43 Code'!$G:$J,4,0)))</f>
        <v>ITM_NULL</v>
      </c>
      <c r="AR419" s="41" t="str">
        <f t="shared" si="48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3" t="s">
        <v>436</v>
      </c>
      <c r="Y420" s="10">
        <v>3</v>
      </c>
      <c r="Z420" s="10">
        <v>1</v>
      </c>
      <c r="AA420" s="6" t="str">
        <f t="shared" si="45"/>
        <v>N43.31</v>
      </c>
      <c r="AB420" s="5" t="s">
        <v>7</v>
      </c>
      <c r="AC420" s="30" t="s">
        <v>65</v>
      </c>
      <c r="AD420" s="31" t="s">
        <v>63</v>
      </c>
      <c r="AE420" s="36"/>
      <c r="AF420" s="45" t="s">
        <v>39</v>
      </c>
      <c r="AG420" s="21"/>
      <c r="AH420" t="str">
        <f t="shared" si="47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8" t="s">
        <v>153</v>
      </c>
      <c r="AP420" t="str">
        <f>IF(AND(AB420="XEQ",AC420="alpha"),"ITM_alpha",IF(AM420="ITM_NULL","ITM_NULL",VLOOKUP(AM420,'C43 Code'!$G:$J,4,0)))</f>
        <v>ITM_NULL</v>
      </c>
      <c r="AR420" s="41" t="str">
        <f t="shared" si="48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3" t="s">
        <v>436</v>
      </c>
      <c r="Y421" s="11">
        <v>3</v>
      </c>
      <c r="Z421" s="11">
        <v>2</v>
      </c>
      <c r="AA421" s="6" t="str">
        <f t="shared" si="45"/>
        <v>N43.32</v>
      </c>
      <c r="AB421" s="5" t="s">
        <v>8</v>
      </c>
      <c r="AC421" s="30" t="s">
        <v>61</v>
      </c>
      <c r="AD421" s="31" t="s">
        <v>62</v>
      </c>
      <c r="AE421" s="36"/>
      <c r="AF421" s="45" t="s">
        <v>40</v>
      </c>
      <c r="AG421" s="21"/>
      <c r="AH421" t="str">
        <f t="shared" si="47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8" t="s">
        <v>153</v>
      </c>
      <c r="AP421" t="str">
        <f>IF(AND(AB421="XEQ",AC421="alpha"),"ITM_alpha",IF(AM421="ITM_NULL","ITM_NULL",VLOOKUP(AM421,'C43 Code'!$G:$J,4,0)))</f>
        <v>ITM_HEX</v>
      </c>
      <c r="AR421" s="41" t="str">
        <f t="shared" si="48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3" t="s">
        <v>436</v>
      </c>
      <c r="Y422" s="11">
        <v>3</v>
      </c>
      <c r="Z422" s="11">
        <v>3</v>
      </c>
      <c r="AA422" s="6" t="str">
        <f t="shared" si="45"/>
        <v>N43.33</v>
      </c>
      <c r="AB422" s="5" t="s">
        <v>9</v>
      </c>
      <c r="AC422" s="30" t="s">
        <v>66</v>
      </c>
      <c r="AD422" s="31" t="s">
        <v>476</v>
      </c>
      <c r="AE422" s="36"/>
      <c r="AF422" s="45" t="s">
        <v>41</v>
      </c>
      <c r="AG422" s="21"/>
      <c r="AH422" t="str">
        <f t="shared" si="47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8" t="s">
        <v>153</v>
      </c>
      <c r="AP422" t="str">
        <f>IF(AND(AB422="XEQ",AC422="alpha"),"ITM_alpha",IF(AM422="ITM_NULL","ITM_NULL",VLOOKUP(AM422,'C43 Code'!$G:$J,4,0)))</f>
        <v>ITM_REG_I</v>
      </c>
      <c r="AR422" s="41" t="str">
        <f t="shared" si="48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3" t="s">
        <v>436</v>
      </c>
      <c r="Y423" s="11">
        <v>3</v>
      </c>
      <c r="Z423" s="11">
        <v>4</v>
      </c>
      <c r="AA423" s="6" t="str">
        <f t="shared" si="45"/>
        <v>N43.34</v>
      </c>
      <c r="AB423" s="5" t="s">
        <v>5</v>
      </c>
      <c r="AC423" s="30" t="s">
        <v>4</v>
      </c>
      <c r="AD423" s="31" t="s">
        <v>137</v>
      </c>
      <c r="AE423" s="36"/>
      <c r="AF423" s="45" t="s">
        <v>42</v>
      </c>
      <c r="AG423" s="21"/>
      <c r="AH423" t="str">
        <f t="shared" si="47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69" t="s">
        <v>153</v>
      </c>
      <c r="AP423" t="str">
        <f>IF(AND(AB423="XEQ",AC423="alpha"),"ITM_alpha",IF(AM423="ITM_NULL","ITM_NULL",VLOOKUP(AM423,'C43 Code'!$G:$J,4,0)))</f>
        <v>ITM_REG_J</v>
      </c>
      <c r="AR423" s="41" t="str">
        <f t="shared" si="48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3" t="s">
        <v>436</v>
      </c>
      <c r="Y424" s="11">
        <v>3</v>
      </c>
      <c r="Z424" s="11">
        <v>5</v>
      </c>
      <c r="AA424" s="6" t="str">
        <f t="shared" si="45"/>
        <v>N43.35</v>
      </c>
      <c r="AB424" s="5" t="s">
        <v>31</v>
      </c>
      <c r="AC424" s="30" t="s">
        <v>29</v>
      </c>
      <c r="AD424" s="31" t="s">
        <v>138</v>
      </c>
      <c r="AE424" s="36"/>
      <c r="AF424" s="45" t="s">
        <v>43</v>
      </c>
      <c r="AG424" s="21"/>
      <c r="AH424" t="str">
        <f t="shared" si="47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1" t="str">
        <f t="shared" si="48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3" t="s">
        <v>436</v>
      </c>
      <c r="Y425" s="11">
        <v>3</v>
      </c>
      <c r="Z425" s="11">
        <v>6</v>
      </c>
      <c r="AA425" s="6" t="str">
        <f t="shared" si="45"/>
        <v>N43.36</v>
      </c>
      <c r="AB425" s="5" t="s">
        <v>19</v>
      </c>
      <c r="AC425" s="30" t="s">
        <v>78</v>
      </c>
      <c r="AD425" s="31" t="s">
        <v>79</v>
      </c>
      <c r="AE425" s="36"/>
      <c r="AF425" s="45" t="s">
        <v>44</v>
      </c>
      <c r="AG425" s="21"/>
      <c r="AH425" t="str">
        <f t="shared" si="47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1" t="str">
        <f t="shared" si="48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3" t="s">
        <v>436</v>
      </c>
      <c r="Y426" s="10">
        <v>4</v>
      </c>
      <c r="Z426" s="10">
        <v>1</v>
      </c>
      <c r="AA426" s="6" t="str">
        <f t="shared" si="45"/>
        <v>N43.41</v>
      </c>
      <c r="AB426" s="5" t="s">
        <v>13</v>
      </c>
      <c r="AC426" s="30" t="s">
        <v>73</v>
      </c>
      <c r="AD426" s="31" t="s">
        <v>99</v>
      </c>
      <c r="AE426" s="36"/>
      <c r="AF426" s="45" t="s">
        <v>133</v>
      </c>
      <c r="AG426" s="21"/>
      <c r="AH426" t="str">
        <f t="shared" si="47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4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1" t="str">
        <f t="shared" si="48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3" t="s">
        <v>436</v>
      </c>
      <c r="Y427" s="11">
        <v>4</v>
      </c>
      <c r="Z427" s="11">
        <v>2</v>
      </c>
      <c r="AA427" s="6" t="str">
        <f t="shared" si="45"/>
        <v>N43.42</v>
      </c>
      <c r="AB427" s="5" t="s">
        <v>135</v>
      </c>
      <c r="AC427" s="30" t="s">
        <v>74</v>
      </c>
      <c r="AD427" s="31" t="s">
        <v>101</v>
      </c>
      <c r="AE427" s="36"/>
      <c r="AF427" s="45" t="s">
        <v>45</v>
      </c>
      <c r="AG427" s="21"/>
      <c r="AH427" t="str">
        <f t="shared" si="47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5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1" t="str">
        <f t="shared" si="48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3" t="s">
        <v>436</v>
      </c>
      <c r="Y428" s="11">
        <v>4</v>
      </c>
      <c r="Z428" s="11">
        <v>3</v>
      </c>
      <c r="AA428" s="6" t="str">
        <f t="shared" si="45"/>
        <v>N43.43</v>
      </c>
      <c r="AB428" s="5" t="s">
        <v>14</v>
      </c>
      <c r="AC428" s="30" t="s">
        <v>136</v>
      </c>
      <c r="AD428" s="31" t="s">
        <v>398</v>
      </c>
      <c r="AE428" s="36"/>
      <c r="AF428" s="45" t="s">
        <v>46</v>
      </c>
      <c r="AG428" s="21"/>
      <c r="AH428" t="str">
        <f t="shared" si="47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5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1" t="str">
        <f t="shared" si="48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3" t="s">
        <v>436</v>
      </c>
      <c r="Y429" s="11">
        <v>4</v>
      </c>
      <c r="Z429" s="11">
        <v>4</v>
      </c>
      <c r="AA429" s="6" t="str">
        <f t="shared" si="45"/>
        <v>N43.44</v>
      </c>
      <c r="AB429" s="5" t="s">
        <v>15</v>
      </c>
      <c r="AC429" s="30" t="s">
        <v>103</v>
      </c>
      <c r="AD429" s="31" t="s">
        <v>102</v>
      </c>
      <c r="AE429" s="36"/>
      <c r="AF429" s="45" t="s">
        <v>47</v>
      </c>
      <c r="AG429" s="21"/>
      <c r="AH429" t="str">
        <f t="shared" si="47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5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1" t="str">
        <f t="shared" si="48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3" t="s">
        <v>436</v>
      </c>
      <c r="Y430" s="11">
        <v>4</v>
      </c>
      <c r="Z430" s="11">
        <v>5</v>
      </c>
      <c r="AA430" s="6" t="str">
        <f t="shared" si="45"/>
        <v>N43.45</v>
      </c>
      <c r="AB430" s="5" t="s">
        <v>16</v>
      </c>
      <c r="AC430" s="30" t="s">
        <v>75</v>
      </c>
      <c r="AD430" s="31" t="s">
        <v>105</v>
      </c>
      <c r="AE430" s="36"/>
      <c r="AF430" s="45" t="s">
        <v>133</v>
      </c>
      <c r="AG430" s="21"/>
      <c r="AH430" t="str">
        <f t="shared" si="47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6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1" t="str">
        <f t="shared" si="48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3" t="s">
        <v>436</v>
      </c>
      <c r="Y431" s="10">
        <v>5</v>
      </c>
      <c r="Z431" s="10">
        <v>1</v>
      </c>
      <c r="AA431" s="6" t="str">
        <f t="shared" si="45"/>
        <v>N43.51</v>
      </c>
      <c r="AB431" s="5" t="s">
        <v>6</v>
      </c>
      <c r="AC431" s="30" t="s">
        <v>32</v>
      </c>
      <c r="AD431" s="31" t="s">
        <v>83</v>
      </c>
      <c r="AE431" s="36"/>
      <c r="AF431" s="45" t="s">
        <v>133</v>
      </c>
      <c r="AG431" s="21"/>
      <c r="AH431" t="str">
        <f t="shared" si="47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1" t="str">
        <f>IF(AND(AB431="XEQ",AC431="alpha"),"ITM_alpha",IF(AM431="ITM_NULL","ITM_NULL",VLOOKUP(AI431,'C43 Code'!$C:$J,7,0)))</f>
        <v>ITM_alpha</v>
      </c>
      <c r="AP431" s="61" t="str">
        <f>IF(AND(AB431="XEQ",AC431="alpha"),"ITM_alpha",IF(AM431="ITM_NULL","ITM_NULL",VLOOKUP(AI431,'C43 Code'!$C:$J,8,0)))</f>
        <v>ITM_alpha</v>
      </c>
      <c r="AR431" s="41" t="str">
        <f t="shared" si="48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3" t="s">
        <v>436</v>
      </c>
      <c r="Y432" s="11">
        <v>5</v>
      </c>
      <c r="Z432" s="11">
        <v>2</v>
      </c>
      <c r="AA432" s="6" t="str">
        <f t="shared" si="45"/>
        <v>N43.52</v>
      </c>
      <c r="AB432" s="5">
        <v>7</v>
      </c>
      <c r="AC432" s="30" t="s">
        <v>68</v>
      </c>
      <c r="AD432" s="31" t="s">
        <v>117</v>
      </c>
      <c r="AE432" s="36"/>
      <c r="AF432" s="45" t="s">
        <v>48</v>
      </c>
      <c r="AG432" s="21"/>
      <c r="AH432" t="str">
        <f t="shared" si="47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2" t="str">
        <f>IF(AND(AB432="XEQ",AC432="alpha"),"ITM_alpha",IF(AM432="ITM_NULL","ITM_NULL",VLOOKUP(AI432,'C43 Code'!$C:$J,7,0)))</f>
        <v>ITM_7</v>
      </c>
      <c r="AP432" s="62" t="str">
        <f>IF(AND(AB432="XEQ",AC432="alpha"),"ITM_alpha",IF(AM432="ITM_NULL","ITM_NULL",VLOOKUP(AI432,'C43 Code'!$C:$J,8,0)))</f>
        <v>ITM_7</v>
      </c>
      <c r="AR432" s="41" t="str">
        <f t="shared" si="48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3" t="s">
        <v>436</v>
      </c>
      <c r="Y433" s="11">
        <v>5</v>
      </c>
      <c r="Z433" s="11">
        <v>3</v>
      </c>
      <c r="AA433" s="6" t="str">
        <f t="shared" si="45"/>
        <v>N43.53</v>
      </c>
      <c r="AB433" s="5">
        <v>8</v>
      </c>
      <c r="AC433" s="30" t="s">
        <v>107</v>
      </c>
      <c r="AD433" s="31" t="s">
        <v>118</v>
      </c>
      <c r="AE433" s="36"/>
      <c r="AF433" s="45" t="s">
        <v>49</v>
      </c>
      <c r="AG433" s="21"/>
      <c r="AH433" t="str">
        <f t="shared" si="47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2" t="str">
        <f>IF(AND(AB433="XEQ",AC433="alpha"),"ITM_alpha",IF(AM433="ITM_NULL","ITM_NULL",VLOOKUP(AI433,'C43 Code'!$C:$J,7,0)))</f>
        <v>ITM_8</v>
      </c>
      <c r="AP433" s="62" t="str">
        <f>IF(AND(AB433="XEQ",AC433="alpha"),"ITM_alpha",IF(AM433="ITM_NULL","ITM_NULL",VLOOKUP(AI433,'C43 Code'!$C:$J,8,0)))</f>
        <v>ITM_8</v>
      </c>
      <c r="AR433" s="41" t="str">
        <f t="shared" si="48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3" t="s">
        <v>436</v>
      </c>
      <c r="Y434" s="11">
        <v>5</v>
      </c>
      <c r="Z434" s="11">
        <v>4</v>
      </c>
      <c r="AA434" s="6" t="str">
        <f t="shared" si="45"/>
        <v>N43.54</v>
      </c>
      <c r="AB434" s="5">
        <v>9</v>
      </c>
      <c r="AC434" s="30" t="s">
        <v>108</v>
      </c>
      <c r="AD434" s="31" t="s">
        <v>119</v>
      </c>
      <c r="AE434" s="36"/>
      <c r="AF434" s="45" t="s">
        <v>50</v>
      </c>
      <c r="AG434" s="21"/>
      <c r="AH434" t="str">
        <f t="shared" si="47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2" t="str">
        <f>IF(AND(AB434="XEQ",AC434="alpha"),"ITM_alpha",IF(AM434="ITM_NULL","ITM_NULL",VLOOKUP(AI434,'C43 Code'!$C:$J,7,0)))</f>
        <v>ITM_9</v>
      </c>
      <c r="AP434" s="62" t="str">
        <f>IF(AND(AB434="XEQ",AC434="alpha"),"ITM_alpha",IF(AM434="ITM_NULL","ITM_NULL",VLOOKUP(AI434,'C43 Code'!$C:$J,8,0)))</f>
        <v>ITM_9</v>
      </c>
      <c r="AR434" s="41" t="str">
        <f t="shared" si="48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3" t="s">
        <v>436</v>
      </c>
      <c r="Y435" s="11">
        <v>5</v>
      </c>
      <c r="Z435" s="11">
        <v>5</v>
      </c>
      <c r="AA435" s="6" t="str">
        <f t="shared" si="45"/>
        <v>N43.55</v>
      </c>
      <c r="AB435" s="27" t="s">
        <v>394</v>
      </c>
      <c r="AC435" s="30" t="s">
        <v>109</v>
      </c>
      <c r="AD435" s="31" t="s">
        <v>493</v>
      </c>
      <c r="AE435" s="36"/>
      <c r="AF435" s="45" t="s">
        <v>51</v>
      </c>
      <c r="AG435" s="21"/>
      <c r="AH435" t="str">
        <f t="shared" si="47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-MNU_PLOTTING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2" t="str">
        <f>IF(AND(AB435="XEQ",AC435="alpha"),"ITM_alpha",IF(AM435="ITM_NULL","ITM_NULL",VLOOKUP(AI435,'C43 Code'!$C:$J,7,0)))</f>
        <v>ITM_OBELUS</v>
      </c>
      <c r="AP435" s="62" t="str">
        <f>IF(AND(AB435="XEQ",AC435="alpha"),"ITM_alpha",IF(AM435="ITM_NULL","ITM_NULL",VLOOKUP(AI435,'C43 Code'!$C:$J,8,0)))</f>
        <v>ITM_DIV</v>
      </c>
      <c r="AR435" s="41" t="str">
        <f t="shared" si="48"/>
        <v>{55,                  ITM_DIV,              -MNU_STAT,            -MNU_PLOTTING,        ITM_OBELUS,           ITM_S,                ITM_s,                ITM_OBELUS,           ITM_DIV             },</v>
      </c>
    </row>
    <row r="436" spans="24:44" ht="18" customHeight="1">
      <c r="X436" s="73" t="s">
        <v>436</v>
      </c>
      <c r="Y436" s="10">
        <v>6</v>
      </c>
      <c r="Z436" s="10">
        <v>1</v>
      </c>
      <c r="AA436" s="6" t="str">
        <f t="shared" si="45"/>
        <v>N43.61</v>
      </c>
      <c r="AB436" s="27" t="s">
        <v>396</v>
      </c>
      <c r="AC436" s="30" t="s">
        <v>133</v>
      </c>
      <c r="AD436" s="31" t="s">
        <v>133</v>
      </c>
      <c r="AE436" s="36"/>
      <c r="AF436" s="45" t="s">
        <v>133</v>
      </c>
      <c r="AG436" s="21"/>
      <c r="AH436" t="str">
        <f t="shared" si="47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2" t="str">
        <f>IF(AND(AB436="XEQ",AC436="alpha"),"ITM_alpha",IF(AM436="ITM_NULL","ITM_NULL",VLOOKUP(AI436,'C43 Code'!$C:$J,7,0)))</f>
        <v>ITM_NULL</v>
      </c>
      <c r="AP436" s="62" t="str">
        <f>IF(AND(AB436="XEQ",AC436="alpha"),"ITM_alpha",IF(AM436="ITM_NULL","ITM_NULL",VLOOKUP(AI436,'C43 Code'!$C:$J,8,0)))</f>
        <v>ITM_NULL</v>
      </c>
      <c r="AR436" s="41" t="str">
        <f t="shared" si="48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3" t="s">
        <v>436</v>
      </c>
      <c r="Y437" s="11">
        <v>6</v>
      </c>
      <c r="Z437" s="11">
        <v>2</v>
      </c>
      <c r="AA437" s="6" t="str">
        <f t="shared" si="45"/>
        <v>N43.62</v>
      </c>
      <c r="AB437" s="5">
        <v>4</v>
      </c>
      <c r="AC437" s="30" t="s">
        <v>110</v>
      </c>
      <c r="AD437" s="31" t="s">
        <v>121</v>
      </c>
      <c r="AE437" s="36"/>
      <c r="AF437" s="45" t="s">
        <v>52</v>
      </c>
      <c r="AG437" s="21"/>
      <c r="AH437" t="str">
        <f t="shared" si="47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2" t="str">
        <f>IF(AND(AB437="XEQ",AC437="alpha"),"ITM_alpha",IF(AM437="ITM_NULL","ITM_NULL",VLOOKUP(AI437,'C43 Code'!$C:$J,7,0)))</f>
        <v>ITM_4</v>
      </c>
      <c r="AP437" s="62" t="str">
        <f>IF(AND(AB437="XEQ",AC437="alpha"),"ITM_alpha",IF(AM437="ITM_NULL","ITM_NULL",VLOOKUP(AI437,'C43 Code'!$C:$J,8,0)))</f>
        <v>ITM_4</v>
      </c>
      <c r="AR437" s="41" t="str">
        <f t="shared" si="48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3" t="s">
        <v>436</v>
      </c>
      <c r="Y438" s="11">
        <v>6</v>
      </c>
      <c r="Z438" s="11">
        <v>3</v>
      </c>
      <c r="AA438" s="6" t="str">
        <f t="shared" si="45"/>
        <v>N43.63</v>
      </c>
      <c r="AB438" s="5">
        <v>5</v>
      </c>
      <c r="AC438" s="30" t="s">
        <v>399</v>
      </c>
      <c r="AD438" s="31" t="s">
        <v>122</v>
      </c>
      <c r="AE438" s="36"/>
      <c r="AF438" s="45" t="s">
        <v>53</v>
      </c>
      <c r="AG438" s="21"/>
      <c r="AH438" t="str">
        <f t="shared" si="47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-MNU_UNITCONV_C43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2" t="str">
        <f>IF(AND(AB438="XEQ",AC438="alpha"),"ITM_alpha",IF(AM438="ITM_NULL","ITM_NULL",VLOOKUP(AI438,'C43 Code'!$C:$J,7,0)))</f>
        <v>ITM_5</v>
      </c>
      <c r="AP438" s="62" t="str">
        <f>IF(AND(AB438="XEQ",AC438="alpha"),"ITM_alpha",IF(AM438="ITM_NULL","ITM_NULL",VLOOKUP(AI438,'C43 Code'!$C:$J,8,0)))</f>
        <v>ITM_5</v>
      </c>
      <c r="AR438" s="41" t="str">
        <f t="shared" si="48"/>
        <v>{63,                  ITM_5,                -MNU_SETUP,           -MNU_UNITCONV_C43,    ITM_5,                ITM_U,                ITM_u,                ITM_5,                ITM_5               },</v>
      </c>
    </row>
    <row r="439" spans="24:44" ht="18" customHeight="1">
      <c r="X439" s="73" t="s">
        <v>436</v>
      </c>
      <c r="Y439" s="11">
        <v>6</v>
      </c>
      <c r="Z439" s="11">
        <v>4</v>
      </c>
      <c r="AA439" s="6" t="str">
        <f t="shared" si="45"/>
        <v>N43.64</v>
      </c>
      <c r="AB439" s="5">
        <v>6</v>
      </c>
      <c r="AC439" s="30" t="s">
        <v>112</v>
      </c>
      <c r="AD439" s="31" t="s">
        <v>123</v>
      </c>
      <c r="AE439" s="36"/>
      <c r="AF439" s="45" t="s">
        <v>54</v>
      </c>
      <c r="AG439" s="21"/>
      <c r="AH439" t="str">
        <f t="shared" si="47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2" t="str">
        <f>IF(AND(AB439="XEQ",AC439="alpha"),"ITM_alpha",IF(AM439="ITM_NULL","ITM_NULL",VLOOKUP(AI439,'C43 Code'!$C:$J,7,0)))</f>
        <v>ITM_6</v>
      </c>
      <c r="AP439" s="62" t="str">
        <f>IF(AND(AB439="XEQ",AC439="alpha"),"ITM_alpha",IF(AM439="ITM_NULL","ITM_NULL",VLOOKUP(AI439,'C43 Code'!$C:$J,8,0)))</f>
        <v>ITM_6</v>
      </c>
      <c r="AR439" s="41" t="str">
        <f t="shared" si="48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3" t="s">
        <v>436</v>
      </c>
      <c r="Y440" s="11">
        <v>6</v>
      </c>
      <c r="Z440" s="11">
        <v>5</v>
      </c>
      <c r="AA440" s="6" t="str">
        <f t="shared" si="45"/>
        <v>N43.65</v>
      </c>
      <c r="AB440" s="27" t="s">
        <v>393</v>
      </c>
      <c r="AC440" s="30" t="s">
        <v>113</v>
      </c>
      <c r="AD440" s="31" t="s">
        <v>124</v>
      </c>
      <c r="AE440" s="36"/>
      <c r="AF440" s="45" t="s">
        <v>132</v>
      </c>
      <c r="AG440" s="21"/>
      <c r="AH440" t="str">
        <f t="shared" si="47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2" t="str">
        <f>IF(AND(AB440="XEQ",AC440="alpha"),"ITM_alpha",IF(AM440="ITM_NULL","ITM_NULL",VLOOKUP(AI440,'C43 Code'!$C:$J,7,0)))</f>
        <v>ITM_CROSS</v>
      </c>
      <c r="AP440" s="62" t="str">
        <f>IF(AND(AB440="XEQ",AC440="alpha"),"ITM_alpha",IF(AM440="ITM_NULL","ITM_NULL",VLOOKUP(AI440,'C43 Code'!$C:$J,8,0)))</f>
        <v>ITM_MULT</v>
      </c>
      <c r="AR440" s="41" t="str">
        <f t="shared" si="48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3" t="s">
        <v>436</v>
      </c>
      <c r="Y441" s="10">
        <v>7</v>
      </c>
      <c r="Z441" s="10">
        <v>1</v>
      </c>
      <c r="AA441" s="6" t="str">
        <f t="shared" si="45"/>
        <v>N43.71</v>
      </c>
      <c r="AB441" s="27" t="s">
        <v>397</v>
      </c>
      <c r="AC441" s="30" t="s">
        <v>133</v>
      </c>
      <c r="AD441" s="31" t="s">
        <v>133</v>
      </c>
      <c r="AE441" s="36"/>
      <c r="AF441" s="45" t="s">
        <v>133</v>
      </c>
      <c r="AG441" s="21"/>
      <c r="AH441" t="str">
        <f t="shared" si="47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2" t="str">
        <f>IF(AND(AB441="XEQ",AC441="alpha"),"ITM_alpha",IF(AM441="ITM_NULL","ITM_NULL",VLOOKUP(AI441,'C43 Code'!$C:$J,7,0)))</f>
        <v>ITM_NULL</v>
      </c>
      <c r="AP441" s="62" t="str">
        <f>IF(AND(AB441="XEQ",AC441="alpha"),"ITM_alpha",IF(AM441="ITM_NULL","ITM_NULL",VLOOKUP(AI441,'C43 Code'!$C:$J,8,0)))</f>
        <v>ITM_NULL</v>
      </c>
      <c r="AR441" s="41" t="str">
        <f t="shared" si="48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3" t="s">
        <v>436</v>
      </c>
      <c r="Y442" s="11">
        <v>7</v>
      </c>
      <c r="Z442" s="11">
        <v>2</v>
      </c>
      <c r="AA442" s="6" t="str">
        <f t="shared" si="45"/>
        <v>N43.72</v>
      </c>
      <c r="AB442" s="5">
        <v>1</v>
      </c>
      <c r="AC442" s="30" t="s">
        <v>82</v>
      </c>
      <c r="AD442" s="31" t="s">
        <v>125</v>
      </c>
      <c r="AE442" s="36"/>
      <c r="AF442" s="45" t="s">
        <v>55</v>
      </c>
      <c r="AG442" s="21"/>
      <c r="AH442" t="str">
        <f t="shared" si="47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2" t="str">
        <f>IF(AND(AB442="XEQ",AC442="alpha"),"ITM_alpha",IF(AM442="ITM_NULL","ITM_NULL",VLOOKUP(AI442,'C43 Code'!$C:$J,7,0)))</f>
        <v>ITM_1</v>
      </c>
      <c r="AP442" s="62" t="str">
        <f>IF(AND(AB442="XEQ",AC442="alpha"),"ITM_alpha",IF(AM442="ITM_NULL","ITM_NULL",VLOOKUP(AI442,'C43 Code'!$C:$J,8,0)))</f>
        <v>ITM_1</v>
      </c>
      <c r="AR442" s="41" t="str">
        <f t="shared" si="48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3" t="s">
        <v>436</v>
      </c>
      <c r="Y443" s="11">
        <v>7</v>
      </c>
      <c r="Z443" s="11">
        <v>3</v>
      </c>
      <c r="AA443" s="6" t="str">
        <f t="shared" si="45"/>
        <v>N43.73</v>
      </c>
      <c r="AB443" s="5">
        <v>2</v>
      </c>
      <c r="AC443" s="30" t="s">
        <v>106</v>
      </c>
      <c r="AD443" s="31" t="s">
        <v>126</v>
      </c>
      <c r="AE443" s="36"/>
      <c r="AF443" s="45" t="s">
        <v>56</v>
      </c>
      <c r="AG443" s="21"/>
      <c r="AH443" t="str">
        <f t="shared" si="47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2" t="str">
        <f>IF(AND(AB443="XEQ",AC443="alpha"),"ITM_alpha",IF(AM443="ITM_NULL","ITM_NULL",VLOOKUP(AI443,'C43 Code'!$C:$J,7,0)))</f>
        <v>ITM_2</v>
      </c>
      <c r="AP443" s="62" t="str">
        <f>IF(AND(AB443="XEQ",AC443="alpha"),"ITM_alpha",IF(AM443="ITM_NULL","ITM_NULL",VLOOKUP(AI443,'C43 Code'!$C:$J,8,0)))</f>
        <v>ITM_2</v>
      </c>
      <c r="AR443" s="41" t="str">
        <f t="shared" si="48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3" t="s">
        <v>436</v>
      </c>
      <c r="Y444" s="11">
        <v>7</v>
      </c>
      <c r="Z444" s="11">
        <v>4</v>
      </c>
      <c r="AA444" s="6" t="str">
        <f t="shared" si="45"/>
        <v>N43.74</v>
      </c>
      <c r="AB444" s="5">
        <v>3</v>
      </c>
      <c r="AC444" s="30" t="s">
        <v>114</v>
      </c>
      <c r="AD444" s="31" t="s">
        <v>127</v>
      </c>
      <c r="AE444" s="36"/>
      <c r="AF444" s="45" t="s">
        <v>57</v>
      </c>
      <c r="AG444" s="21"/>
      <c r="AH444" t="str">
        <f t="shared" si="47"/>
        <v>{74</v>
      </c>
      <c r="AI444" t="str">
        <f>VLOOKUP(AB444,Sheet3!$B:$C,2,0)</f>
        <v>ITM_3</v>
      </c>
      <c r="AJ444" t="str">
        <f>VLOOKUP(AC444,Sheet3!$B:$C,2,0)</f>
        <v>-MNU_PARTS_C43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2" t="str">
        <f>IF(AND(AB444="XEQ",AC444="alpha"),"ITM_alpha",IF(AM444="ITM_NULL","ITM_NULL",VLOOKUP(AI444,'C43 Code'!$C:$J,7,0)))</f>
        <v>ITM_3</v>
      </c>
      <c r="AP444" s="62" t="str">
        <f>IF(AND(AB444="XEQ",AC444="alpha"),"ITM_alpha",IF(AM444="ITM_NULL","ITM_NULL",VLOOKUP(AI444,'C43 Code'!$C:$J,8,0)))</f>
        <v>ITM_3</v>
      </c>
      <c r="AR444" s="41" t="str">
        <f t="shared" si="48"/>
        <v>{74,                  ITM_3,                -MNU_PARTS_C43,       -MNU_TEST,            ITM_3,                ITM_Z,                ITM_z,                ITM_3,                ITM_3               },</v>
      </c>
    </row>
    <row r="445" spans="24:44" ht="18" customHeight="1">
      <c r="X445" s="73" t="s">
        <v>436</v>
      </c>
      <c r="Y445" s="11">
        <v>7</v>
      </c>
      <c r="Z445" s="11">
        <v>5</v>
      </c>
      <c r="AA445" s="6" t="str">
        <f t="shared" si="45"/>
        <v>N43.75</v>
      </c>
      <c r="AB445" s="5" t="s">
        <v>98</v>
      </c>
      <c r="AC445" s="30" t="s">
        <v>115</v>
      </c>
      <c r="AD445" s="31" t="s">
        <v>128</v>
      </c>
      <c r="AE445" s="36"/>
      <c r="AF445" s="45" t="s">
        <v>58</v>
      </c>
      <c r="AG445" s="21"/>
      <c r="AH445" t="str">
        <f t="shared" si="47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-MNU_ALPHAFN_C43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2" t="str">
        <f>IF(AND(AB445="XEQ",AC445="alpha"),"ITM_alpha",IF(AM445="ITM_NULL","ITM_NULL",VLOOKUP(AI445,'C43 Code'!$C:$J,7,0)))</f>
        <v>ITM_MINUS</v>
      </c>
      <c r="AP445" s="62" t="str">
        <f>IF(AND(AB445="XEQ",AC445="alpha"),"ITM_alpha",IF(AM445="ITM_NULL","ITM_NULL",VLOOKUP(AI445,'C43 Code'!$C:$J,8,0)))</f>
        <v>ITM_SUB</v>
      </c>
      <c r="AR445" s="41" t="str">
        <f t="shared" si="48"/>
        <v>{75,                  ITM_SUB,              -MNU_FIN,             -MNU_ALPHAFN_C43,     ITM_MINUS,            ITM_UNDERSCORE,       ITM_MINUS,            ITM_MINUS,            ITM_SUB             },</v>
      </c>
    </row>
    <row r="446" spans="24:44" ht="18" customHeight="1">
      <c r="X446" s="73" t="s">
        <v>436</v>
      </c>
      <c r="Y446" s="10">
        <v>8</v>
      </c>
      <c r="Z446" s="10">
        <v>1</v>
      </c>
      <c r="AA446" s="6" t="str">
        <f t="shared" si="45"/>
        <v>N43.81</v>
      </c>
      <c r="AB446" s="5" t="s">
        <v>21</v>
      </c>
      <c r="AC446" s="30" t="s">
        <v>84</v>
      </c>
      <c r="AD446" s="31" t="s">
        <v>85</v>
      </c>
      <c r="AE446" s="36"/>
      <c r="AF446" s="45" t="s">
        <v>133</v>
      </c>
      <c r="AG446" s="21"/>
      <c r="AH446" t="str">
        <f t="shared" si="47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2" t="str">
        <f>IF(AND(AB446="XEQ",AC446="alpha"),"ITM_alpha",IF(AM446="ITM_NULL","ITM_NULL",VLOOKUP(AI446,'C43 Code'!$C:$J,7,0)))</f>
        <v>ITM_NULL</v>
      </c>
      <c r="AP446" s="62" t="str">
        <f>IF(AND(AB446="XEQ",AC446="alpha"),"ITM_alpha",IF(AM446="ITM_NULL","ITM_NULL",VLOOKUP(AI446,'C43 Code'!$C:$J,8,0)))</f>
        <v>ITM_NULL</v>
      </c>
      <c r="AR446" s="41" t="str">
        <f t="shared" si="48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3" t="s">
        <v>436</v>
      </c>
      <c r="Y447" s="11">
        <v>8</v>
      </c>
      <c r="Z447" s="11">
        <v>2</v>
      </c>
      <c r="AA447" s="6" t="str">
        <f t="shared" si="45"/>
        <v>N43.82</v>
      </c>
      <c r="AB447" s="5">
        <v>0</v>
      </c>
      <c r="AC447" s="30" t="s">
        <v>86</v>
      </c>
      <c r="AD447" s="31" t="s">
        <v>87</v>
      </c>
      <c r="AE447" s="36"/>
      <c r="AF447" s="45" t="s">
        <v>17</v>
      </c>
      <c r="AG447" s="21"/>
      <c r="AH447" t="str">
        <f t="shared" si="47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3" t="str">
        <f>IF(AND(AB447="XEQ",AC447="alpha"),"ITM_alpha",IF(AM447="ITM_NULL","ITM_NULL",VLOOKUP(AI447,'C43 Code'!$C:$J,7,0)))</f>
        <v>ITM_0</v>
      </c>
      <c r="AP447" s="63" t="str">
        <f>IF(AND(AB447="XEQ",AC447="alpha"),"ITM_alpha",IF(AM447="ITM_NULL","ITM_NULL",VLOOKUP(AI447,'C43 Code'!$C:$J,8,0)))</f>
        <v>ITM_0</v>
      </c>
      <c r="AR447" s="41" t="str">
        <f t="shared" si="48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3" t="s">
        <v>436</v>
      </c>
      <c r="Y448" s="11">
        <v>8</v>
      </c>
      <c r="Z448" s="11">
        <v>3</v>
      </c>
      <c r="AA448" s="6" t="str">
        <f t="shared" si="45"/>
        <v>N43.83</v>
      </c>
      <c r="AB448" s="5" t="s">
        <v>22</v>
      </c>
      <c r="AC448" s="30" t="s">
        <v>88</v>
      </c>
      <c r="AD448" s="31" t="s">
        <v>129</v>
      </c>
      <c r="AE448" s="36"/>
      <c r="AF448" s="45" t="s">
        <v>59</v>
      </c>
      <c r="AG448" s="21"/>
      <c r="AH448" t="str">
        <f t="shared" si="47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1" t="str">
        <f t="shared" si="48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3" t="s">
        <v>436</v>
      </c>
      <c r="Y449" s="11">
        <v>8</v>
      </c>
      <c r="Z449" s="11">
        <v>4</v>
      </c>
      <c r="AA449" s="6" t="str">
        <f t="shared" si="45"/>
        <v>N43.84</v>
      </c>
      <c r="AB449" s="5" t="s">
        <v>23</v>
      </c>
      <c r="AC449" s="30" t="s">
        <v>89</v>
      </c>
      <c r="AD449" s="31" t="s">
        <v>130</v>
      </c>
      <c r="AE449" s="36"/>
      <c r="AF449" s="46" t="s">
        <v>395</v>
      </c>
      <c r="AG449" s="21"/>
      <c r="AH449" t="str">
        <f t="shared" si="47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1" t="str">
        <f t="shared" si="48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3" t="s">
        <v>436</v>
      </c>
      <c r="Y450" s="11">
        <v>8</v>
      </c>
      <c r="Z450" s="11">
        <v>5</v>
      </c>
      <c r="AA450" s="6" t="str">
        <f t="shared" si="45"/>
        <v>N43.85</v>
      </c>
      <c r="AB450" s="5" t="s">
        <v>1</v>
      </c>
      <c r="AC450" s="30" t="s">
        <v>116</v>
      </c>
      <c r="AD450" s="31" t="s">
        <v>131</v>
      </c>
      <c r="AE450" s="36"/>
      <c r="AF450" s="45" t="s">
        <v>60</v>
      </c>
      <c r="AG450" s="21"/>
      <c r="AH450" t="str">
        <f t="shared" si="47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0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X451" s="4">
        <v>0</v>
      </c>
      <c r="Y451" s="12">
        <v>0</v>
      </c>
      <c r="Z451" s="12">
        <v>0</v>
      </c>
      <c r="AA451" s="4" t="str">
        <f t="shared" si="45"/>
        <v>0.00</v>
      </c>
      <c r="AB451" s="4">
        <v>0</v>
      </c>
      <c r="AC451" s="4">
        <v>0</v>
      </c>
      <c r="AD451" s="4">
        <v>0</v>
      </c>
      <c r="AG451" s="21"/>
      <c r="AH451"/>
      <c r="AI451"/>
      <c r="AJ451"/>
      <c r="AK451"/>
      <c r="AL451" s="7"/>
      <c r="AM451"/>
      <c r="AN451"/>
      <c r="AP451"/>
      <c r="AR451" s="54" t="s">
        <v>409</v>
      </c>
    </row>
    <row r="452" spans="23:44" ht="18" customHeight="1">
      <c r="X452" s="4">
        <v>0</v>
      </c>
      <c r="Y452" s="12">
        <v>0</v>
      </c>
      <c r="Z452" s="12">
        <v>0</v>
      </c>
      <c r="AA452" s="4" t="str">
        <f t="shared" ref="AA452:AA515" si="49">X452&amp;"."&amp;Y452&amp;Z452</f>
        <v>0.00</v>
      </c>
      <c r="AB452" s="4">
        <v>0</v>
      </c>
      <c r="AC452" s="4">
        <v>0</v>
      </c>
      <c r="AD452" s="4">
        <v>0</v>
      </c>
      <c r="AG452" s="21"/>
      <c r="AH452"/>
      <c r="AI452"/>
      <c r="AJ452"/>
      <c r="AK452"/>
      <c r="AL452" s="7"/>
      <c r="AM452"/>
      <c r="AN452"/>
      <c r="AP452"/>
      <c r="AR452" s="41" t="s">
        <v>411</v>
      </c>
    </row>
    <row r="453" spans="23:44" ht="18" customHeight="1">
      <c r="W453" s="78" t="s">
        <v>418</v>
      </c>
      <c r="X453" s="74" t="s">
        <v>437</v>
      </c>
      <c r="Y453" s="10">
        <v>1</v>
      </c>
      <c r="Z453" s="10">
        <v>1</v>
      </c>
      <c r="AA453" s="6" t="str">
        <f t="shared" si="49"/>
        <v>N43 R.11</v>
      </c>
      <c r="AB453" s="5" t="s">
        <v>439</v>
      </c>
      <c r="AC453" s="29">
        <v>0</v>
      </c>
      <c r="AD453" s="29">
        <v>0</v>
      </c>
      <c r="AE453" s="36"/>
      <c r="AF453" s="47"/>
      <c r="AG453" s="21"/>
      <c r="AH453"/>
      <c r="AI453"/>
      <c r="AJ453"/>
      <c r="AK453"/>
      <c r="AL453" s="7"/>
      <c r="AM453"/>
      <c r="AN453"/>
      <c r="AP453"/>
      <c r="AR453" s="41"/>
    </row>
    <row r="454" spans="23:44" ht="18" customHeight="1">
      <c r="X454" s="75" t="s">
        <v>437</v>
      </c>
      <c r="Y454" s="11">
        <v>1</v>
      </c>
      <c r="Z454" s="11">
        <v>2</v>
      </c>
      <c r="AA454" s="6" t="str">
        <f t="shared" si="49"/>
        <v>N43 R.12</v>
      </c>
      <c r="AB454" s="5" t="s">
        <v>440</v>
      </c>
      <c r="AC454" s="29">
        <v>0</v>
      </c>
      <c r="AD454" s="29">
        <v>0</v>
      </c>
      <c r="AE454" s="36"/>
      <c r="AF454" s="47"/>
      <c r="AG454" s="21"/>
      <c r="AH454"/>
      <c r="AI454"/>
      <c r="AJ454"/>
      <c r="AK454"/>
      <c r="AL454" s="7"/>
      <c r="AM454"/>
      <c r="AN454"/>
      <c r="AP454"/>
      <c r="AR454" s="41"/>
    </row>
    <row r="455" spans="23:44" ht="18" customHeight="1">
      <c r="X455" s="75" t="s">
        <v>437</v>
      </c>
      <c r="Y455" s="11">
        <v>1</v>
      </c>
      <c r="Z455" s="11">
        <v>3</v>
      </c>
      <c r="AA455" s="6" t="str">
        <f t="shared" si="49"/>
        <v>N43 R.13</v>
      </c>
      <c r="AB455" s="5" t="s">
        <v>441</v>
      </c>
      <c r="AC455" s="29">
        <v>0</v>
      </c>
      <c r="AD455" s="29">
        <v>0</v>
      </c>
      <c r="AE455" s="36"/>
      <c r="AF455" s="47"/>
      <c r="AG455" s="21"/>
      <c r="AH455"/>
      <c r="AI455"/>
      <c r="AJ455"/>
      <c r="AK455"/>
      <c r="AL455" s="7"/>
      <c r="AM455"/>
      <c r="AN455"/>
      <c r="AP455"/>
      <c r="AR455" s="55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5" t="s">
        <v>437</v>
      </c>
      <c r="Y456" s="11">
        <v>1</v>
      </c>
      <c r="Z456" s="11">
        <v>4</v>
      </c>
      <c r="AA456" s="6" t="str">
        <f t="shared" si="49"/>
        <v>N43 R.14</v>
      </c>
      <c r="AB456" s="5" t="s">
        <v>442</v>
      </c>
      <c r="AC456" s="29">
        <v>0</v>
      </c>
      <c r="AD456" s="29">
        <v>0</v>
      </c>
      <c r="AE456" s="36"/>
      <c r="AF456" s="47"/>
      <c r="AG456" s="21"/>
      <c r="AH456"/>
      <c r="AI456"/>
      <c r="AJ456"/>
      <c r="AK456"/>
      <c r="AL456" s="7"/>
      <c r="AM456"/>
      <c r="AN456"/>
      <c r="AP456"/>
      <c r="AR456" s="54" t="s">
        <v>410</v>
      </c>
    </row>
    <row r="457" spans="23:44" ht="18" customHeight="1">
      <c r="X457" s="75" t="s">
        <v>437</v>
      </c>
      <c r="Y457" s="11">
        <v>1</v>
      </c>
      <c r="Z457" s="11">
        <v>5</v>
      </c>
      <c r="AA457" s="6" t="str">
        <f t="shared" si="49"/>
        <v>N43 R.15</v>
      </c>
      <c r="AB457" s="5" t="s">
        <v>442</v>
      </c>
      <c r="AC457" s="29">
        <v>0</v>
      </c>
      <c r="AD457" s="29">
        <v>0</v>
      </c>
      <c r="AE457" s="36"/>
      <c r="AF457" s="47"/>
      <c r="AG457" s="21"/>
      <c r="AH457"/>
      <c r="AI457"/>
      <c r="AJ457"/>
      <c r="AK457"/>
      <c r="AL457" s="7"/>
      <c r="AM457"/>
      <c r="AN457"/>
      <c r="AP457"/>
      <c r="AR457" s="54" t="str">
        <f>"TO_QSPI const calcKey_t kbd_std_"&amp;X458&amp;"[37] = {"</f>
        <v>TO_QSPI const calcKey_t kbd_std_N43 R[37] = {</v>
      </c>
    </row>
    <row r="458" spans="23:44" ht="18" customHeight="1">
      <c r="X458" s="75" t="s">
        <v>437</v>
      </c>
      <c r="Y458" s="11">
        <v>1</v>
      </c>
      <c r="Z458" s="11">
        <v>6</v>
      </c>
      <c r="AA458" s="6" t="str">
        <f t="shared" si="49"/>
        <v>N43 R.16</v>
      </c>
      <c r="AB458" s="5" t="s">
        <v>443</v>
      </c>
      <c r="AC458" s="29">
        <v>0</v>
      </c>
      <c r="AD458" s="29">
        <v>0</v>
      </c>
      <c r="AE458" s="36"/>
      <c r="AF458" s="47"/>
      <c r="AG458" s="21"/>
      <c r="AH458"/>
      <c r="AI458"/>
      <c r="AJ458"/>
      <c r="AK458"/>
      <c r="AL458" s="7"/>
      <c r="AM458"/>
      <c r="AN458"/>
      <c r="AP458"/>
      <c r="AR458" s="54" t="s">
        <v>409</v>
      </c>
    </row>
    <row r="459" spans="23:44" ht="18" customHeight="1">
      <c r="X459" s="75" t="s">
        <v>437</v>
      </c>
      <c r="Y459" s="10">
        <v>2</v>
      </c>
      <c r="Z459" s="10">
        <v>1</v>
      </c>
      <c r="AA459" s="6" t="str">
        <f t="shared" si="49"/>
        <v>N43 R.21</v>
      </c>
      <c r="AB459" s="5" t="s">
        <v>18</v>
      </c>
      <c r="AC459" s="30" t="s">
        <v>76</v>
      </c>
      <c r="AD459" s="31" t="s">
        <v>77</v>
      </c>
      <c r="AE459" s="36"/>
      <c r="AF459" s="45" t="s">
        <v>133</v>
      </c>
      <c r="AG459" s="21"/>
      <c r="AH459" t="str">
        <f t="shared" si="46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IF(OR(AM459="ITM_NULL",AM459="KEY_fg",AM459="SHIFT_f",AM459="SHIFT_g"),"ITM_NULL",VLOOKUP(AM459,'C43 Code'!$G:$J,3,0))</f>
        <v>ITM_NULL</v>
      </c>
      <c r="AP459" t="str">
        <f>IF(AM459="ITM_NULL","ITM_NULL",VLOOKUP(AM459,'C43 Code'!$G:$J,4,0))</f>
        <v>ITM_NULL</v>
      </c>
      <c r="AR459" s="41" t="str">
        <f t="shared" ref="AR459:AR494" si="50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5" t="s">
        <v>437</v>
      </c>
      <c r="Y460" s="11">
        <v>2</v>
      </c>
      <c r="Z460" s="11">
        <v>2</v>
      </c>
      <c r="AA460" s="6" t="str">
        <f t="shared" si="49"/>
        <v>N43 R.22</v>
      </c>
      <c r="AB460" s="5" t="s">
        <v>10</v>
      </c>
      <c r="AC460" s="30" t="s">
        <v>67</v>
      </c>
      <c r="AD460" s="31" t="s">
        <v>24</v>
      </c>
      <c r="AE460" s="36"/>
      <c r="AF460" s="45" t="s">
        <v>33</v>
      </c>
      <c r="AG460" s="21"/>
      <c r="AH460" t="str">
        <f t="shared" si="46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IF(OR(AM460="ITM_NULL",AM460="KEY_fg",AM460="SHIFT_f",AM460="SHIFT_g"),"ITM_NULL",VLOOKUP(AM460,'C43 Code'!$G:$J,3,0))</f>
        <v>ITM_SIGMA</v>
      </c>
      <c r="AP460" t="str">
        <f>IF(AM460="ITM_NULL","ITM_NULL",VLOOKUP(AM460,'C43 Code'!$G:$J,4,0))</f>
        <v>ITM_REG_A</v>
      </c>
      <c r="AR460" s="41" t="str">
        <f t="shared" si="50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5" t="s">
        <v>437</v>
      </c>
      <c r="Y461" s="11">
        <v>2</v>
      </c>
      <c r="Z461" s="11">
        <v>3</v>
      </c>
      <c r="AA461" s="6" t="str">
        <f t="shared" si="49"/>
        <v>N43 R.23</v>
      </c>
      <c r="AB461" s="5" t="s">
        <v>11</v>
      </c>
      <c r="AC461" s="30" t="s">
        <v>69</v>
      </c>
      <c r="AD461" s="31" t="s">
        <v>26</v>
      </c>
      <c r="AE461" s="36"/>
      <c r="AF461" s="45" t="s">
        <v>34</v>
      </c>
      <c r="AG461" s="21"/>
      <c r="AH461" t="str">
        <f t="shared" si="46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IF(OR(AM461="ITM_NULL",AM461="KEY_fg",AM461="SHIFT_f",AM461="SHIFT_g"),"ITM_NULL",VLOOKUP(AM461,'C43 Code'!$G:$J,3,0))</f>
        <v>ITM_CIRCUMFLEX</v>
      </c>
      <c r="AP461" t="str">
        <f>IF(AM461="ITM_NULL","ITM_NULL",VLOOKUP(AM461,'C43 Code'!$G:$J,4,0))</f>
        <v>ITM_REG_B</v>
      </c>
      <c r="AR461" s="41" t="str">
        <f t="shared" si="50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5" t="s">
        <v>437</v>
      </c>
      <c r="Y462" s="11">
        <v>2</v>
      </c>
      <c r="Z462" s="11">
        <v>4</v>
      </c>
      <c r="AA462" s="6" t="str">
        <f t="shared" si="49"/>
        <v>N43 R.24</v>
      </c>
      <c r="AB462" s="5" t="s">
        <v>12</v>
      </c>
      <c r="AC462" s="30" t="s">
        <v>71</v>
      </c>
      <c r="AD462" s="31" t="s">
        <v>28</v>
      </c>
      <c r="AE462" s="36"/>
      <c r="AF462" s="45" t="s">
        <v>35</v>
      </c>
      <c r="AG462" s="21"/>
      <c r="AH462" t="str">
        <f t="shared" si="46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IF(OR(AM462="ITM_NULL",AM462="KEY_fg",AM462="SHIFT_f",AM462="SHIFT_g"),"ITM_NULL",VLOOKUP(AM462,'C43 Code'!$G:$J,3,0))</f>
        <v>ITM_ROOT_SIGN</v>
      </c>
      <c r="AP462" t="str">
        <f>IF(AM462="ITM_NULL","ITM_NULL",VLOOKUP(AM462,'C43 Code'!$G:$J,4,0))</f>
        <v>ITM_REG_C</v>
      </c>
      <c r="AR462" s="41" t="str">
        <f t="shared" si="50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5" t="s">
        <v>437</v>
      </c>
      <c r="Y463" s="11">
        <v>2</v>
      </c>
      <c r="Z463" s="11">
        <v>5</v>
      </c>
      <c r="AA463" s="6" t="str">
        <f t="shared" si="49"/>
        <v>N43 R.25</v>
      </c>
      <c r="AB463" s="5" t="s">
        <v>5</v>
      </c>
      <c r="AC463" s="30" t="s">
        <v>4</v>
      </c>
      <c r="AD463" s="31" t="s">
        <v>30</v>
      </c>
      <c r="AE463" s="36"/>
      <c r="AF463" s="45" t="s">
        <v>36</v>
      </c>
      <c r="AG463" s="21"/>
      <c r="AH463" t="str">
        <f t="shared" si="46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IF(OR(AM463="ITM_NULL",AM463="KEY_fg",AM463="SHIFT_f",AM463="SHIFT_g"),"ITM_NULL",VLOOKUP(AM463,'C43 Code'!$G:$J,3,0))</f>
        <v>ITM_LG_SIGN</v>
      </c>
      <c r="AP463" t="str">
        <f>IF(AM463="ITM_NULL","ITM_NULL",VLOOKUP(AM463,'C43 Code'!$G:$J,4,0))</f>
        <v>ITM_REG_D</v>
      </c>
      <c r="AR463" s="41" t="str">
        <f t="shared" si="50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5" t="s">
        <v>437</v>
      </c>
      <c r="Y464" s="11">
        <v>2</v>
      </c>
      <c r="Z464" s="11">
        <v>6</v>
      </c>
      <c r="AA464" s="6" t="str">
        <f t="shared" si="49"/>
        <v>N43 R.26</v>
      </c>
      <c r="AB464" s="5" t="s">
        <v>31</v>
      </c>
      <c r="AC464" s="30" t="s">
        <v>29</v>
      </c>
      <c r="AD464" s="31" t="s">
        <v>139</v>
      </c>
      <c r="AE464" s="36"/>
      <c r="AF464" s="45" t="s">
        <v>37</v>
      </c>
      <c r="AG464" s="21"/>
      <c r="AH464" t="str">
        <f t="shared" ref="AH464:AH527" si="51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IF(OR(AM464="ITM_NULL",AM464="KEY_fg",AM464="SHIFT_f",AM464="SHIFT_g"),"ITM_NULL",VLOOKUP(AM464,'C43 Code'!$G:$J,3,0))</f>
        <v>ITM_LN_SIGN</v>
      </c>
      <c r="AP464" t="str">
        <f>IF(AM464="ITM_NULL","ITM_NULL",VLOOKUP(AM464,'C43 Code'!$G:$J,4,0))</f>
        <v>ITM_E</v>
      </c>
      <c r="AR464" s="41" t="str">
        <f t="shared" si="50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5" t="s">
        <v>437</v>
      </c>
      <c r="Y465" s="10">
        <v>3</v>
      </c>
      <c r="Z465" s="10">
        <v>1</v>
      </c>
      <c r="AA465" s="6" t="str">
        <f t="shared" si="49"/>
        <v>N43 R.31</v>
      </c>
      <c r="AB465" s="5" t="s">
        <v>19</v>
      </c>
      <c r="AC465" s="30" t="s">
        <v>78</v>
      </c>
      <c r="AD465" s="31" t="s">
        <v>79</v>
      </c>
      <c r="AE465" s="36"/>
      <c r="AF465" s="45" t="s">
        <v>133</v>
      </c>
      <c r="AG465" s="21"/>
      <c r="AH465" t="str">
        <f t="shared" si="51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IF(OR(AM465="ITM_NULL",AM465="KEY_fg",AM465="SHIFT_f",AM465="SHIFT_g"),"ITM_NULL",VLOOKUP(AM465,'C43 Code'!$G:$J,3,0))</f>
        <v>ITM_NULL</v>
      </c>
      <c r="AP465" t="str">
        <f>IF(AM465="ITM_NULL","ITM_NULL",VLOOKUP(AM465,'C43 Code'!$G:$J,4,0))</f>
        <v>ITM_NULL</v>
      </c>
      <c r="AR465" s="41" t="str">
        <f t="shared" si="50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5" t="s">
        <v>437</v>
      </c>
      <c r="Y466" s="11">
        <v>3</v>
      </c>
      <c r="Z466" s="11">
        <v>2</v>
      </c>
      <c r="AA466" s="6" t="str">
        <f t="shared" si="49"/>
        <v>N43 R.32</v>
      </c>
      <c r="AB466" s="5" t="s">
        <v>7</v>
      </c>
      <c r="AC466" s="30" t="s">
        <v>133</v>
      </c>
      <c r="AD466" s="31" t="s">
        <v>133</v>
      </c>
      <c r="AE466" s="36"/>
      <c r="AF466" s="45" t="s">
        <v>38</v>
      </c>
      <c r="AG466" s="21"/>
      <c r="AH466" t="str">
        <f t="shared" si="51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IF(OR(AM466="ITM_NULL",AM466="KEY_fg",AM466="SHIFT_f",AM466="SHIFT_g"),"ITM_NULL",VLOOKUP(AM466,'C43 Code'!$G:$J,3,0))</f>
        <v>ITM_NULL</v>
      </c>
      <c r="AP466" t="str">
        <f>IF(AM466="ITM_NULL","ITM_NULL",VLOOKUP(AM466,'C43 Code'!$G:$J,4,0))</f>
        <v>ITM_NULL</v>
      </c>
      <c r="AR466" s="41" t="str">
        <f t="shared" si="50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5" t="s">
        <v>437</v>
      </c>
      <c r="Y467" s="11">
        <v>3</v>
      </c>
      <c r="Z467" s="11">
        <v>3</v>
      </c>
      <c r="AA467" s="6" t="str">
        <f t="shared" si="49"/>
        <v>N43 R.33</v>
      </c>
      <c r="AB467" s="5" t="s">
        <v>8</v>
      </c>
      <c r="AC467" s="30" t="s">
        <v>133</v>
      </c>
      <c r="AD467" s="31" t="s">
        <v>133</v>
      </c>
      <c r="AE467" s="36"/>
      <c r="AF467" s="45" t="s">
        <v>39</v>
      </c>
      <c r="AG467" s="21"/>
      <c r="AH467" t="str">
        <f t="shared" si="51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IF(OR(AM467="ITM_NULL",AM467="KEY_fg",AM467="SHIFT_f",AM467="SHIFT_g"),"ITM_NULL",VLOOKUP(AM467,'C43 Code'!$G:$J,3,0))</f>
        <v>ITM_VERTICAL_BAR</v>
      </c>
      <c r="AP467" t="str">
        <f>IF(AM467="ITM_NULL","ITM_NULL",VLOOKUP(AM467,'C43 Code'!$G:$J,4,0))</f>
        <v>ITM_NULL</v>
      </c>
      <c r="AR467" s="41" t="str">
        <f t="shared" si="50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5" t="s">
        <v>437</v>
      </c>
      <c r="Y468" s="11">
        <v>3</v>
      </c>
      <c r="Z468" s="11">
        <v>4</v>
      </c>
      <c r="AA468" s="6" t="str">
        <f t="shared" si="49"/>
        <v>N43 R.34</v>
      </c>
      <c r="AB468" s="5" t="s">
        <v>9</v>
      </c>
      <c r="AC468" s="30" t="s">
        <v>133</v>
      </c>
      <c r="AD468" s="31" t="s">
        <v>133</v>
      </c>
      <c r="AE468" s="36"/>
      <c r="AF468" s="45" t="s">
        <v>40</v>
      </c>
      <c r="AG468" s="21"/>
      <c r="AH468" t="str">
        <f t="shared" si="51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IF(OR(AM468="ITM_NULL",AM468="KEY_fg",AM468="SHIFT_f",AM468="SHIFT_g"),"ITM_NULL",VLOOKUP(AM468,'C43 Code'!$G:$J,3,0))</f>
        <v>ITM_DELTA</v>
      </c>
      <c r="AP468" t="str">
        <f>IF(AM468="ITM_NULL","ITM_NULL",VLOOKUP(AM468,'C43 Code'!$G:$J,4,0))</f>
        <v>ITM_HEX</v>
      </c>
      <c r="AR468" s="41" t="str">
        <f t="shared" si="50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5" t="s">
        <v>437</v>
      </c>
      <c r="Y469" s="11">
        <v>3</v>
      </c>
      <c r="Z469" s="11">
        <v>5</v>
      </c>
      <c r="AA469" s="6" t="str">
        <f t="shared" si="49"/>
        <v>N43 R.35</v>
      </c>
      <c r="AB469" s="5" t="s">
        <v>2</v>
      </c>
      <c r="AC469" s="30" t="s">
        <v>133</v>
      </c>
      <c r="AD469" s="31" t="s">
        <v>133</v>
      </c>
      <c r="AE469" s="36"/>
      <c r="AF469" s="45" t="s">
        <v>41</v>
      </c>
      <c r="AG469" s="21"/>
      <c r="AH469" t="str">
        <f t="shared" si="51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IF(OR(AM469="ITM_NULL",AM469="KEY_fg",AM469="SHIFT_f",AM469="SHIFT_g"),"ITM_NULL",VLOOKUP(AM469,'C43 Code'!$G:$J,3,0))</f>
        <v>ITM_pi</v>
      </c>
      <c r="AP469" t="str">
        <f>IF(AM469="ITM_NULL","ITM_NULL",VLOOKUP(AM469,'C43 Code'!$G:$J,4,0))</f>
        <v>ITM_REG_I</v>
      </c>
      <c r="AR469" s="41" t="str">
        <f t="shared" si="50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5" t="s">
        <v>437</v>
      </c>
      <c r="Y470" s="11">
        <v>3</v>
      </c>
      <c r="Z470" s="11">
        <v>6</v>
      </c>
      <c r="AA470" s="6" t="str">
        <f t="shared" si="49"/>
        <v>N43 R.36</v>
      </c>
      <c r="AB470" s="5" t="s">
        <v>25</v>
      </c>
      <c r="AC470" s="30" t="s">
        <v>133</v>
      </c>
      <c r="AD470" s="31" t="s">
        <v>133</v>
      </c>
      <c r="AE470" s="36"/>
      <c r="AF470" s="45" t="s">
        <v>42</v>
      </c>
      <c r="AG470" s="21"/>
      <c r="AH470" t="str">
        <f t="shared" si="51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IF(OR(AM470="ITM_NULL",AM470="KEY_fg",AM470="SHIFT_f",AM470="SHIFT_g"),"ITM_NULL",VLOOKUP(AM470,'C43 Code'!$G:$J,3,0))</f>
        <v>ITM_SIN_SIGN</v>
      </c>
      <c r="AP470" t="str">
        <f>IF(AM470="ITM_NULL","ITM_NULL",VLOOKUP(AM470,'C43 Code'!$G:$J,4,0))</f>
        <v>ITM_REG_J</v>
      </c>
      <c r="AR470" s="41" t="str">
        <f t="shared" si="50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5" t="s">
        <v>437</v>
      </c>
      <c r="Y471" s="10">
        <v>4</v>
      </c>
      <c r="Z471" s="10">
        <v>1</v>
      </c>
      <c r="AA471" s="6" t="str">
        <f t="shared" si="49"/>
        <v>N43 R.41</v>
      </c>
      <c r="AB471" s="5" t="s">
        <v>13</v>
      </c>
      <c r="AC471" s="30" t="s">
        <v>73</v>
      </c>
      <c r="AD471" s="31" t="s">
        <v>99</v>
      </c>
      <c r="AE471" s="36"/>
      <c r="AF471" s="45" t="s">
        <v>43</v>
      </c>
      <c r="AG471" s="21"/>
      <c r="AH471" t="str">
        <f t="shared" si="51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IF(OR(AM471="ITM_NULL",AM471="KEY_fg",AM471="SHIFT_f",AM471="SHIFT_g"),"ITM_NULL",VLOOKUP(AM471,'C43 Code'!$G:$J,3,0))</f>
        <v>ITM_COS_SIGN</v>
      </c>
      <c r="AP471" t="str">
        <f>IF(AM471="ITM_NULL","ITM_NULL",VLOOKUP(AM471,'C43 Code'!$G:$J,4,0))</f>
        <v>ITM_REG_K</v>
      </c>
      <c r="AR471" s="41" t="str">
        <f t="shared" si="50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5" t="s">
        <v>437</v>
      </c>
      <c r="Y472" s="11">
        <v>4</v>
      </c>
      <c r="Z472" s="11">
        <v>2</v>
      </c>
      <c r="AA472" s="6" t="str">
        <f t="shared" si="49"/>
        <v>N43 R.42</v>
      </c>
      <c r="AB472" s="5" t="s">
        <v>135</v>
      </c>
      <c r="AC472" s="30" t="s">
        <v>74</v>
      </c>
      <c r="AD472" s="31" t="s">
        <v>104</v>
      </c>
      <c r="AE472" s="36"/>
      <c r="AF472" s="45" t="s">
        <v>44</v>
      </c>
      <c r="AG472" s="21"/>
      <c r="AH472" t="str">
        <f t="shared" si="51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IF(OR(AM472="ITM_NULL",AM472="KEY_fg",AM472="SHIFT_f",AM472="SHIFT_g"),"ITM_NULL",VLOOKUP(AM472,'C43 Code'!$G:$J,3,0))</f>
        <v>ITM_TAN_SIGN</v>
      </c>
      <c r="AP472" t="str">
        <f>IF(AM472="ITM_NULL","ITM_NULL",VLOOKUP(AM472,'C43 Code'!$G:$J,4,0))</f>
        <v>ITM_REG_L</v>
      </c>
      <c r="AR472" s="41" t="str">
        <f t="shared" si="50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5" t="s">
        <v>437</v>
      </c>
      <c r="Y473" s="11">
        <v>4</v>
      </c>
      <c r="Z473" s="11">
        <v>3</v>
      </c>
      <c r="AA473" s="6" t="str">
        <f t="shared" si="49"/>
        <v>N43 R.43</v>
      </c>
      <c r="AB473" s="5" t="s">
        <v>14</v>
      </c>
      <c r="AC473" s="30" t="s">
        <v>100</v>
      </c>
      <c r="AD473" s="31" t="s">
        <v>101</v>
      </c>
      <c r="AE473" s="36"/>
      <c r="AF473" s="45" t="s">
        <v>45</v>
      </c>
      <c r="AG473" s="21"/>
      <c r="AH473" t="str">
        <f t="shared" si="51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IF(OR(AM473="ITM_NULL",AM473="KEY_fg",AM473="SHIFT_f",AM473="SHIFT_g"),"ITM_NULL",VLOOKUP(AM473,'C43 Code'!$G:$J,3,0))</f>
        <v>ITM_ex</v>
      </c>
      <c r="AP473" t="str">
        <f>IF(AM473="ITM_NULL","ITM_NULL",VLOOKUP(AM473,'C43 Code'!$G:$J,4,0))</f>
        <v>ITM_NULL</v>
      </c>
      <c r="AR473" s="41" t="str">
        <f t="shared" si="50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5" t="s">
        <v>437</v>
      </c>
      <c r="Y474" s="11">
        <v>4</v>
      </c>
      <c r="Z474" s="11">
        <v>4</v>
      </c>
      <c r="AA474" s="6" t="str">
        <f t="shared" si="49"/>
        <v>N43 R.44</v>
      </c>
      <c r="AB474" s="5" t="s">
        <v>15</v>
      </c>
      <c r="AC474" s="30" t="s">
        <v>102</v>
      </c>
      <c r="AD474" s="31" t="s">
        <v>103</v>
      </c>
      <c r="AE474" s="36"/>
      <c r="AF474" s="45" t="s">
        <v>46</v>
      </c>
      <c r="AG474" s="21"/>
      <c r="AH474" t="str">
        <f t="shared" si="51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IF(OR(AM474="ITM_NULL",AM474="KEY_fg",AM474="SHIFT_f",AM474="SHIFT_g"),"ITM_NULL",VLOOKUP(AM474,'C43 Code'!$G:$J,3,0))</f>
        <v>ITM_PLUS_MINUS</v>
      </c>
      <c r="AP474" t="str">
        <f>IF(AM474="ITM_NULL","ITM_NULL",VLOOKUP(AM474,'C43 Code'!$G:$J,4,0))</f>
        <v>ITM_NULL</v>
      </c>
      <c r="AR474" s="41" t="str">
        <f t="shared" si="50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5" t="s">
        <v>437</v>
      </c>
      <c r="Y475" s="11">
        <v>4</v>
      </c>
      <c r="Z475" s="11">
        <v>5</v>
      </c>
      <c r="AA475" s="6" t="str">
        <f t="shared" si="49"/>
        <v>N43 R.45</v>
      </c>
      <c r="AB475" s="5" t="s">
        <v>16</v>
      </c>
      <c r="AC475" s="30" t="s">
        <v>75</v>
      </c>
      <c r="AD475" s="31" t="s">
        <v>105</v>
      </c>
      <c r="AE475" s="36"/>
      <c r="AF475" s="45" t="s">
        <v>133</v>
      </c>
      <c r="AG475" s="21"/>
      <c r="AH475" t="str">
        <f t="shared" si="51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IF(OR(AM475="ITM_NULL",AM475="KEY_fg",AM475="SHIFT_f",AM475="SHIFT_g"),"ITM_NULL",VLOOKUP(AM475,'C43 Code'!$G:$J,3,0))</f>
        <v>ITM_NULL</v>
      </c>
      <c r="AP475" t="str">
        <f>IF(AM475="ITM_NULL","ITM_NULL",VLOOKUP(AM475,'C43 Code'!$G:$J,4,0))</f>
        <v>ITM_NULL</v>
      </c>
      <c r="AR475" s="41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5" t="s">
        <v>437</v>
      </c>
      <c r="Y476" s="10">
        <v>5</v>
      </c>
      <c r="Z476" s="10">
        <v>1</v>
      </c>
      <c r="AA476" s="6" t="str">
        <f t="shared" si="49"/>
        <v>N43 R.51</v>
      </c>
      <c r="AB476" s="5" t="s">
        <v>6</v>
      </c>
      <c r="AC476" s="30" t="s">
        <v>32</v>
      </c>
      <c r="AD476" s="31" t="s">
        <v>83</v>
      </c>
      <c r="AE476" s="36"/>
      <c r="AF476" s="45" t="s">
        <v>133</v>
      </c>
      <c r="AG476" s="21"/>
      <c r="AH476" t="str">
        <f t="shared" si="51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IF(OR(AM476="ITM_NULL",AM476="KEY_fg",AM476="SHIFT_f",AM476="SHIFT_g"),"ITM_NULL",VLOOKUP(AM476,'C43 Code'!$G:$J,3,0))</f>
        <v>ITM_NULL</v>
      </c>
      <c r="AP476" t="str">
        <f>IF(AM476="ITM_NULL","ITM_NULL",VLOOKUP(AM476,'C43 Code'!$G:$J,4,0))</f>
        <v>ITM_NULL</v>
      </c>
      <c r="AR476" s="41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5" t="s">
        <v>437</v>
      </c>
      <c r="Y477" s="11">
        <v>5</v>
      </c>
      <c r="Z477" s="11">
        <v>2</v>
      </c>
      <c r="AA477" s="6" t="str">
        <f t="shared" si="49"/>
        <v>N43 R.52</v>
      </c>
      <c r="AB477" s="5">
        <v>7</v>
      </c>
      <c r="AC477" s="30" t="s">
        <v>106</v>
      </c>
      <c r="AD477" s="31" t="s">
        <v>117</v>
      </c>
      <c r="AE477" s="36"/>
      <c r="AF477" s="45" t="s">
        <v>47</v>
      </c>
      <c r="AG477" s="21"/>
      <c r="AH477" t="str">
        <f t="shared" si="51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IF(OR(AM477="ITM_NULL",AM477="KEY_fg",AM477="SHIFT_f",AM477="SHIFT_g"),"ITM_NULL",VLOOKUP(AM477,'C43 Code'!$G:$J,3,0))</f>
        <v>ITM_NULL</v>
      </c>
      <c r="AP477" t="str">
        <f>IF(AM477="ITM_NULL","ITM_NULL",VLOOKUP(AM477,'C43 Code'!$G:$J,4,0))</f>
        <v>ITM_OCT</v>
      </c>
      <c r="AR477" s="41" t="str">
        <f t="shared" si="50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5" t="s">
        <v>437</v>
      </c>
      <c r="Y478" s="11">
        <v>5</v>
      </c>
      <c r="Z478" s="11">
        <v>3</v>
      </c>
      <c r="AA478" s="6" t="str">
        <f t="shared" si="49"/>
        <v>N43 R.53</v>
      </c>
      <c r="AB478" s="5">
        <v>8</v>
      </c>
      <c r="AC478" s="30" t="s">
        <v>107</v>
      </c>
      <c r="AD478" s="31" t="s">
        <v>118</v>
      </c>
      <c r="AE478" s="36"/>
      <c r="AF478" s="45" t="s">
        <v>48</v>
      </c>
      <c r="AG478" s="21"/>
      <c r="AH478" t="str">
        <f t="shared" si="51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IF(OR(AM478="ITM_NULL",AM478="KEY_fg",AM478="SHIFT_f",AM478="SHIFT_g"),"ITM_NULL",VLOOKUP(AM478,'C43 Code'!$G:$J,3,0))</f>
        <v>ITM_7</v>
      </c>
      <c r="AP478" t="str">
        <f>IF(AM478="ITM_NULL","ITM_NULL",VLOOKUP(AM478,'C43 Code'!$G:$J,4,0))</f>
        <v>ITM_7</v>
      </c>
      <c r="AR478" s="41" t="str">
        <f t="shared" si="50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5" t="s">
        <v>437</v>
      </c>
      <c r="Y479" s="11">
        <v>5</v>
      </c>
      <c r="Z479" s="11">
        <v>4</v>
      </c>
      <c r="AA479" s="6" t="str">
        <f t="shared" si="49"/>
        <v>N43 R.54</v>
      </c>
      <c r="AB479" s="5">
        <v>9</v>
      </c>
      <c r="AC479" s="30" t="s">
        <v>108</v>
      </c>
      <c r="AD479" s="31" t="s">
        <v>119</v>
      </c>
      <c r="AE479" s="36"/>
      <c r="AF479" s="45" t="s">
        <v>49</v>
      </c>
      <c r="AG479" s="21"/>
      <c r="AH479" t="str">
        <f t="shared" si="51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IF(OR(AM479="ITM_NULL",AM479="KEY_fg",AM479="SHIFT_f",AM479="SHIFT_g"),"ITM_NULL",VLOOKUP(AM479,'C43 Code'!$G:$J,3,0))</f>
        <v>ITM_8</v>
      </c>
      <c r="AP479" t="str">
        <f>IF(AM479="ITM_NULL","ITM_NULL",VLOOKUP(AM479,'C43 Code'!$G:$J,4,0))</f>
        <v>ITM_8</v>
      </c>
      <c r="AR479" s="41" t="str">
        <f t="shared" si="50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5" t="s">
        <v>437</v>
      </c>
      <c r="Y480" s="11">
        <v>5</v>
      </c>
      <c r="Z480" s="11">
        <v>5</v>
      </c>
      <c r="AA480" s="6" t="str">
        <f t="shared" si="49"/>
        <v>N43 R.55</v>
      </c>
      <c r="AB480" s="27" t="s">
        <v>394</v>
      </c>
      <c r="AC480" s="30" t="s">
        <v>109</v>
      </c>
      <c r="AD480" s="31" t="s">
        <v>120</v>
      </c>
      <c r="AE480" s="36"/>
      <c r="AF480" s="45" t="s">
        <v>50</v>
      </c>
      <c r="AG480" s="21"/>
      <c r="AH480" t="str">
        <f t="shared" si="51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-MNU_SUMS_C43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IF(OR(AM480="ITM_NULL",AM480="KEY_fg",AM480="SHIFT_f",AM480="SHIFT_g"),"ITM_NULL",VLOOKUP(AM480,'C43 Code'!$G:$J,3,0))</f>
        <v>ITM_9</v>
      </c>
      <c r="AP480" t="str">
        <f>IF(AM480="ITM_NULL","ITM_NULL",VLOOKUP(AM480,'C43 Code'!$G:$J,4,0))</f>
        <v>ITM_9</v>
      </c>
      <c r="AR480" s="41" t="str">
        <f t="shared" si="50"/>
        <v>{55,                  ITM_DIV,              -MNU_STAT,            -MNU_SUMS_C43,        ITM_OBELUS,           ITM_R,                ITM_r,                ITM_9,                ITM_9               },</v>
      </c>
    </row>
    <row r="481" spans="24:44" ht="18" customHeight="1">
      <c r="X481" s="75" t="s">
        <v>437</v>
      </c>
      <c r="Y481" s="10">
        <v>6</v>
      </c>
      <c r="Z481" s="10">
        <v>1</v>
      </c>
      <c r="AA481" s="6" t="str">
        <f t="shared" si="49"/>
        <v>N43 R.61</v>
      </c>
      <c r="AB481" s="27" t="s">
        <v>396</v>
      </c>
      <c r="AC481" s="30" t="s">
        <v>133</v>
      </c>
      <c r="AD481" s="31" t="s">
        <v>133</v>
      </c>
      <c r="AE481" s="36"/>
      <c r="AF481" s="45" t="s">
        <v>133</v>
      </c>
      <c r="AG481" s="21"/>
      <c r="AH481" t="str">
        <f t="shared" si="51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IF(OR(AM481="ITM_NULL",AM481="KEY_fg",AM481="SHIFT_f",AM481="SHIFT_g"),"ITM_NULL",VLOOKUP(AM481,'C43 Code'!$G:$J,3,0))</f>
        <v>ITM_NULL</v>
      </c>
      <c r="AP481" t="str">
        <f>IF(AM481="ITM_NULL","ITM_NULL",VLOOKUP(AM481,'C43 Code'!$G:$J,4,0))</f>
        <v>ITM_NULL</v>
      </c>
      <c r="AR481" s="41" t="str">
        <f t="shared" si="50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5" t="s">
        <v>437</v>
      </c>
      <c r="Y482" s="11">
        <v>6</v>
      </c>
      <c r="Z482" s="11">
        <v>2</v>
      </c>
      <c r="AA482" s="6" t="str">
        <f t="shared" si="49"/>
        <v>N43 R.62</v>
      </c>
      <c r="AB482" s="5">
        <v>4</v>
      </c>
      <c r="AC482" s="30" t="s">
        <v>110</v>
      </c>
      <c r="AD482" s="31" t="s">
        <v>121</v>
      </c>
      <c r="AE482" s="36"/>
      <c r="AF482" s="45" t="s">
        <v>51</v>
      </c>
      <c r="AG482" s="21"/>
      <c r="AH482" t="str">
        <f t="shared" si="51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IF(OR(AM482="ITM_NULL",AM482="KEY_fg",AM482="SHIFT_f",AM482="SHIFT_g"),"ITM_NULL",VLOOKUP(AM482,'C43 Code'!$G:$J,3,0))</f>
        <v>ITM_OBELUS</v>
      </c>
      <c r="AP482" t="str">
        <f>IF(AM482="ITM_NULL","ITM_NULL",VLOOKUP(AM482,'C43 Code'!$G:$J,4,0))</f>
        <v>ITM_DIV</v>
      </c>
      <c r="AR482" s="41" t="str">
        <f t="shared" si="50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5" t="s">
        <v>437</v>
      </c>
      <c r="Y483" s="11">
        <v>6</v>
      </c>
      <c r="Z483" s="11">
        <v>3</v>
      </c>
      <c r="AA483" s="6" t="str">
        <f t="shared" si="49"/>
        <v>N43 R.63</v>
      </c>
      <c r="AB483" s="5">
        <v>5</v>
      </c>
      <c r="AC483" s="30" t="s">
        <v>111</v>
      </c>
      <c r="AD483" s="31" t="s">
        <v>122</v>
      </c>
      <c r="AE483" s="36"/>
      <c r="AF483" s="45" t="s">
        <v>52</v>
      </c>
      <c r="AG483" s="21"/>
      <c r="AH483" t="str">
        <f t="shared" si="51"/>
        <v>{63</v>
      </c>
      <c r="AI483" t="str">
        <f>VLOOKUP(AB483,Sheet3!$B:$C,2,0)</f>
        <v>ITM_5</v>
      </c>
      <c r="AJ483" t="str">
        <f>VLOOKUP(AC483,Sheet3!$B:$C,2,0)</f>
        <v>-MNU_UNITCONV</v>
      </c>
      <c r="AK483" t="str">
        <f>VLOOKUP(AD483,Sheet3!$B:$C,2,0)</f>
        <v>-MNU_UNITCONV_C43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IF(OR(AM483="ITM_NULL",AM483="KEY_fg",AM483="SHIFT_f",AM483="SHIFT_g"),"ITM_NULL",VLOOKUP(AM483,'C43 Code'!$G:$J,3,0))</f>
        <v>ITM_4</v>
      </c>
      <c r="AP483" t="str">
        <f>IF(AM483="ITM_NULL","ITM_NULL",VLOOKUP(AM483,'C43 Code'!$G:$J,4,0))</f>
        <v>ITM_4</v>
      </c>
      <c r="AR483" s="41" t="str">
        <f t="shared" si="50"/>
        <v>{63,                  ITM_5,                -MNU_UNITCONV,        -MNU_UNITCONV_C43,    ITM_5,                ITM_T,                ITM_t,                ITM_4,                ITM_4               },</v>
      </c>
    </row>
    <row r="484" spans="24:44" ht="18" customHeight="1">
      <c r="X484" s="75" t="s">
        <v>437</v>
      </c>
      <c r="Y484" s="11">
        <v>6</v>
      </c>
      <c r="Z484" s="11">
        <v>4</v>
      </c>
      <c r="AA484" s="6" t="str">
        <f t="shared" si="49"/>
        <v>N43 R.64</v>
      </c>
      <c r="AB484" s="5">
        <v>6</v>
      </c>
      <c r="AC484" s="30" t="s">
        <v>112</v>
      </c>
      <c r="AD484" s="31" t="s">
        <v>123</v>
      </c>
      <c r="AE484" s="36"/>
      <c r="AF484" s="45" t="s">
        <v>53</v>
      </c>
      <c r="AG484" s="21"/>
      <c r="AH484" t="str">
        <f t="shared" si="51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IF(OR(AM484="ITM_NULL",AM484="KEY_fg",AM484="SHIFT_f",AM484="SHIFT_g"),"ITM_NULL",VLOOKUP(AM484,'C43 Code'!$G:$J,3,0))</f>
        <v>ITM_5</v>
      </c>
      <c r="AP484" t="str">
        <f>IF(AM484="ITM_NULL","ITM_NULL",VLOOKUP(AM484,'C43 Code'!$G:$J,4,0))</f>
        <v>ITM_5</v>
      </c>
      <c r="AR484" s="41" t="str">
        <f t="shared" si="50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5" t="s">
        <v>437</v>
      </c>
      <c r="Y485" s="11">
        <v>6</v>
      </c>
      <c r="Z485" s="11">
        <v>5</v>
      </c>
      <c r="AA485" s="6" t="str">
        <f t="shared" si="49"/>
        <v>N43 R.65</v>
      </c>
      <c r="AB485" s="27" t="s">
        <v>393</v>
      </c>
      <c r="AC485" s="30" t="s">
        <v>113</v>
      </c>
      <c r="AD485" s="31" t="s">
        <v>124</v>
      </c>
      <c r="AE485" s="36"/>
      <c r="AF485" s="45" t="s">
        <v>54</v>
      </c>
      <c r="AG485" s="21"/>
      <c r="AH485" t="str">
        <f t="shared" si="51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IF(OR(AM485="ITM_NULL",AM485="KEY_fg",AM485="SHIFT_f",AM485="SHIFT_g"),"ITM_NULL",VLOOKUP(AM485,'C43 Code'!$G:$J,3,0))</f>
        <v>ITM_6</v>
      </c>
      <c r="AP485" t="str">
        <f>IF(AM485="ITM_NULL","ITM_NULL",VLOOKUP(AM485,'C43 Code'!$G:$J,4,0))</f>
        <v>ITM_6</v>
      </c>
      <c r="AR485" s="41" t="str">
        <f t="shared" si="50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5" t="s">
        <v>437</v>
      </c>
      <c r="Y486" s="10">
        <v>7</v>
      </c>
      <c r="Z486" s="10">
        <v>1</v>
      </c>
      <c r="AA486" s="6" t="str">
        <f t="shared" si="49"/>
        <v>N43 R.71</v>
      </c>
      <c r="AB486" s="27" t="s">
        <v>397</v>
      </c>
      <c r="AC486" s="30" t="s">
        <v>133</v>
      </c>
      <c r="AD486" s="31" t="s">
        <v>133</v>
      </c>
      <c r="AE486" s="36"/>
      <c r="AF486" s="45" t="s">
        <v>133</v>
      </c>
      <c r="AG486" s="21"/>
      <c r="AH486" t="str">
        <f t="shared" si="51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IF(OR(AM486="ITM_NULL",AM486="KEY_fg",AM486="SHIFT_f",AM486="SHIFT_g"),"ITM_NULL",VLOOKUP(AM486,'C43 Code'!$G:$J,3,0))</f>
        <v>ITM_NULL</v>
      </c>
      <c r="AP486" t="str">
        <f>IF(AM486="ITM_NULL","ITM_NULL",VLOOKUP(AM486,'C43 Code'!$G:$J,4,0))</f>
        <v>ITM_NULL</v>
      </c>
      <c r="AR486" s="41" t="str">
        <f t="shared" si="50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5" t="s">
        <v>437</v>
      </c>
      <c r="Y487" s="11">
        <v>7</v>
      </c>
      <c r="Z487" s="11">
        <v>2</v>
      </c>
      <c r="AA487" s="6" t="str">
        <f t="shared" si="49"/>
        <v>N43 R.72</v>
      </c>
      <c r="AB487" s="5">
        <v>1</v>
      </c>
      <c r="AC487" s="30" t="s">
        <v>82</v>
      </c>
      <c r="AD487" s="31" t="s">
        <v>125</v>
      </c>
      <c r="AE487" s="36"/>
      <c r="AF487" s="45" t="s">
        <v>132</v>
      </c>
      <c r="AG487" s="21"/>
      <c r="AH487" t="str">
        <f t="shared" si="51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IF(OR(AM487="ITM_NULL",AM487="KEY_fg",AM487="SHIFT_f",AM487="SHIFT_g"),"ITM_NULL",VLOOKUP(AM487,'C43 Code'!$G:$J,3,0))</f>
        <v>ITM_CROSS</v>
      </c>
      <c r="AP487" t="str">
        <f>IF(AM487="ITM_NULL","ITM_NULL",VLOOKUP(AM487,'C43 Code'!$G:$J,4,0))</f>
        <v>ITM_MULT</v>
      </c>
      <c r="AR487" s="41" t="str">
        <f t="shared" si="50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5" t="s">
        <v>437</v>
      </c>
      <c r="Y488" s="11">
        <v>7</v>
      </c>
      <c r="Z488" s="11">
        <v>3</v>
      </c>
      <c r="AA488" s="6" t="str">
        <f t="shared" si="49"/>
        <v>N43 R.73</v>
      </c>
      <c r="AB488" s="5">
        <v>2</v>
      </c>
      <c r="AC488" s="30" t="s">
        <v>68</v>
      </c>
      <c r="AD488" s="31" t="s">
        <v>126</v>
      </c>
      <c r="AE488" s="36"/>
      <c r="AF488" s="45" t="s">
        <v>55</v>
      </c>
      <c r="AG488" s="21"/>
      <c r="AH488" t="str">
        <f t="shared" si="51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IF(OR(AM488="ITM_NULL",AM488="KEY_fg",AM488="SHIFT_f",AM488="SHIFT_g"),"ITM_NULL",VLOOKUP(AM488,'C43 Code'!$G:$J,3,0))</f>
        <v>ITM_1</v>
      </c>
      <c r="AP488" t="str">
        <f>IF(AM488="ITM_NULL","ITM_NULL",VLOOKUP(AM488,'C43 Code'!$G:$J,4,0))</f>
        <v>ITM_1</v>
      </c>
      <c r="AR488" s="41" t="str">
        <f t="shared" si="50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5" t="s">
        <v>437</v>
      </c>
      <c r="Y489" s="11">
        <v>7</v>
      </c>
      <c r="Z489" s="11">
        <v>4</v>
      </c>
      <c r="AA489" s="6" t="str">
        <f t="shared" si="49"/>
        <v>N43 R.74</v>
      </c>
      <c r="AB489" s="5">
        <v>3</v>
      </c>
      <c r="AC489" s="30" t="s">
        <v>114</v>
      </c>
      <c r="AD489" s="31" t="s">
        <v>127</v>
      </c>
      <c r="AE489" s="36"/>
      <c r="AF489" s="45" t="s">
        <v>56</v>
      </c>
      <c r="AG489" s="21"/>
      <c r="AH489" t="str">
        <f t="shared" si="51"/>
        <v>{74</v>
      </c>
      <c r="AI489" t="str">
        <f>VLOOKUP(AB489,Sheet3!$B:$C,2,0)</f>
        <v>ITM_3</v>
      </c>
      <c r="AJ489" t="str">
        <f>VLOOKUP(AC489,Sheet3!$B:$C,2,0)</f>
        <v>-MNU_PARTS_C43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IF(OR(AM489="ITM_NULL",AM489="KEY_fg",AM489="SHIFT_f",AM489="SHIFT_g"),"ITM_NULL",VLOOKUP(AM489,'C43 Code'!$G:$J,3,0))</f>
        <v>ITM_2</v>
      </c>
      <c r="AP489" t="str">
        <f>IF(AM489="ITM_NULL","ITM_NULL",VLOOKUP(AM489,'C43 Code'!$G:$J,4,0))</f>
        <v>ITM_2</v>
      </c>
      <c r="AR489" s="41" t="str">
        <f t="shared" si="50"/>
        <v>{74,                  ITM_3,                -MNU_PARTS_C43,       -MNU_TEST,            ITM_3,                ITM_Y,                ITM_y,                ITM_2,                ITM_2               },</v>
      </c>
    </row>
    <row r="490" spans="24:44" ht="18" customHeight="1">
      <c r="X490" s="75" t="s">
        <v>437</v>
      </c>
      <c r="Y490" s="11">
        <v>7</v>
      </c>
      <c r="Z490" s="11">
        <v>5</v>
      </c>
      <c r="AA490" s="6" t="str">
        <f t="shared" si="49"/>
        <v>N43 R.75</v>
      </c>
      <c r="AB490" s="5" t="s">
        <v>98</v>
      </c>
      <c r="AC490" s="30" t="s">
        <v>115</v>
      </c>
      <c r="AD490" s="31" t="s">
        <v>128</v>
      </c>
      <c r="AE490" s="36"/>
      <c r="AF490" s="45" t="s">
        <v>57</v>
      </c>
      <c r="AG490" s="21"/>
      <c r="AH490" t="str">
        <f t="shared" si="51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-MNU_ALPHAFN_C43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IF(OR(AM490="ITM_NULL",AM490="KEY_fg",AM490="SHIFT_f",AM490="SHIFT_g"),"ITM_NULL",VLOOKUP(AM490,'C43 Code'!$G:$J,3,0))</f>
        <v>ITM_3</v>
      </c>
      <c r="AP490" t="str">
        <f>IF(AM490="ITM_NULL","ITM_NULL",VLOOKUP(AM490,'C43 Code'!$G:$J,4,0))</f>
        <v>ITM_3</v>
      </c>
      <c r="AR490" s="41" t="str">
        <f t="shared" si="50"/>
        <v>{75,                  ITM_SUB,              -MNU_FIN,             -MNU_ALPHAFN_C43,     ITM_MINUS,            ITM_Z,                ITM_z,                ITM_3,                ITM_3               },</v>
      </c>
    </row>
    <row r="491" spans="24:44" ht="18" customHeight="1">
      <c r="X491" s="75" t="s">
        <v>437</v>
      </c>
      <c r="Y491" s="10">
        <v>8</v>
      </c>
      <c r="Z491" s="10">
        <v>1</v>
      </c>
      <c r="AA491" s="6" t="str">
        <f t="shared" si="49"/>
        <v>N43 R.81</v>
      </c>
      <c r="AB491" s="5" t="s">
        <v>21</v>
      </c>
      <c r="AC491" s="30" t="s">
        <v>84</v>
      </c>
      <c r="AD491" s="31" t="s">
        <v>85</v>
      </c>
      <c r="AE491" s="36"/>
      <c r="AF491" s="45" t="s">
        <v>133</v>
      </c>
      <c r="AG491" s="21"/>
      <c r="AH491" t="str">
        <f t="shared" si="51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IF(OR(AM491="ITM_NULL",AM491="KEY_fg",AM491="SHIFT_f",AM491="SHIFT_g"),"ITM_NULL",VLOOKUP(AM491,'C43 Code'!$G:$J,3,0))</f>
        <v>ITM_NULL</v>
      </c>
      <c r="AP491" t="str">
        <f>IF(AM491="ITM_NULL","ITM_NULL",VLOOKUP(AM491,'C43 Code'!$G:$J,4,0))</f>
        <v>ITM_NULL</v>
      </c>
      <c r="AR491" s="41" t="str">
        <f t="shared" si="50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5" t="s">
        <v>437</v>
      </c>
      <c r="Y492" s="11">
        <v>8</v>
      </c>
      <c r="Z492" s="11">
        <v>2</v>
      </c>
      <c r="AA492" s="6" t="str">
        <f t="shared" si="49"/>
        <v>N43 R.82</v>
      </c>
      <c r="AB492" s="5">
        <v>0</v>
      </c>
      <c r="AC492" s="30" t="s">
        <v>86</v>
      </c>
      <c r="AD492" s="31" t="s">
        <v>87</v>
      </c>
      <c r="AE492" s="36"/>
      <c r="AF492" s="45" t="s">
        <v>17</v>
      </c>
      <c r="AG492" s="21"/>
      <c r="AH492" t="str">
        <f t="shared" si="51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IF(OR(AM492="ITM_NULL",AM492="KEY_fg",AM492="SHIFT_f",AM492="SHIFT_g"),"ITM_NULL",VLOOKUP(AM492,'C43 Code'!$G:$J,3,0))</f>
        <v>ITM_0</v>
      </c>
      <c r="AP492" t="str">
        <f>IF(AM492="ITM_NULL","ITM_NULL",VLOOKUP(AM492,'C43 Code'!$G:$J,4,0))</f>
        <v>ITM_0</v>
      </c>
      <c r="AR492" s="41" t="str">
        <f t="shared" si="50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5" t="s">
        <v>437</v>
      </c>
      <c r="Y493" s="11">
        <v>8</v>
      </c>
      <c r="Z493" s="11">
        <v>3</v>
      </c>
      <c r="AA493" s="6" t="str">
        <f t="shared" si="49"/>
        <v>N43 R.83</v>
      </c>
      <c r="AB493" s="5" t="s">
        <v>22</v>
      </c>
      <c r="AC493" s="30" t="s">
        <v>88</v>
      </c>
      <c r="AD493" s="31" t="s">
        <v>129</v>
      </c>
      <c r="AE493" s="36"/>
      <c r="AF493" s="45" t="s">
        <v>59</v>
      </c>
      <c r="AG493" s="21"/>
      <c r="AH493" t="str">
        <f t="shared" si="51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IF(OR(AM493="ITM_NULL",AM493="KEY_fg",AM493="SHIFT_f",AM493="SHIFT_g"),"ITM_NULL",VLOOKUP(AM493,'C43 Code'!$G:$J,3,0))</f>
        <v>ITM_PERIOD</v>
      </c>
      <c r="AP493" t="str">
        <f>IF(AM493="ITM_NULL","ITM_NULL",VLOOKUP(AM493,'C43 Code'!$G:$J,4,0))</f>
        <v>ITM_PERIOD</v>
      </c>
      <c r="AR493" s="41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5" t="s">
        <v>437</v>
      </c>
      <c r="Y494" s="11">
        <v>8</v>
      </c>
      <c r="Z494" s="11">
        <v>4</v>
      </c>
      <c r="AA494" s="6" t="str">
        <f t="shared" si="49"/>
        <v>N43 R.84</v>
      </c>
      <c r="AB494" s="5" t="s">
        <v>23</v>
      </c>
      <c r="AC494" s="30" t="s">
        <v>89</v>
      </c>
      <c r="AD494" s="31" t="s">
        <v>130</v>
      </c>
      <c r="AE494" s="36"/>
      <c r="AF494" s="46" t="s">
        <v>395</v>
      </c>
      <c r="AG494" s="21"/>
      <c r="AH494" t="str">
        <f t="shared" si="51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IF(OR(AM494="ITM_NULL",AM494="KEY_fg",AM494="SHIFT_f",AM494="SHIFT_g"),"ITM_NULL",VLOOKUP(AM494,'C43 Code'!$G:$J,3,0))</f>
        <v>ITM_SLASH</v>
      </c>
      <c r="AP494" t="str">
        <f>IF(AM494="ITM_NULL","ITM_NULL",VLOOKUP(AM494,'C43 Code'!$G:$J,4,0))</f>
        <v>ITM_NULL</v>
      </c>
      <c r="AR494" s="41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5" t="s">
        <v>437</v>
      </c>
      <c r="Y495" s="11">
        <v>8</v>
      </c>
      <c r="Z495" s="11">
        <v>5</v>
      </c>
      <c r="AA495" s="6" t="str">
        <f t="shared" si="49"/>
        <v>N43 R.85</v>
      </c>
      <c r="AB495" s="5" t="s">
        <v>1</v>
      </c>
      <c r="AC495" s="31" t="s">
        <v>116</v>
      </c>
      <c r="AD495" s="31" t="s">
        <v>131</v>
      </c>
      <c r="AE495" s="36"/>
      <c r="AF495" s="45" t="s">
        <v>60</v>
      </c>
      <c r="AG495" s="21"/>
      <c r="AH495" t="str">
        <f t="shared" si="51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IF(OR(AM495="ITM_NULL",AM495="KEY_fg",AM495="SHIFT_f",AM495="SHIFT_g"),"ITM_NULL",VLOOKUP(AM495,'C43 Code'!$G:$J,3,0))</f>
        <v>ITM_PLUS</v>
      </c>
      <c r="AP495" t="str">
        <f>IF(AM495="ITM_NULL","ITM_NULL",VLOOKUP(AM495,'C43 Code'!$G:$J,4,0))</f>
        <v>ITM_ADD</v>
      </c>
      <c r="AR495" s="56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X496" s="4">
        <v>0</v>
      </c>
      <c r="Y496" s="12">
        <v>0</v>
      </c>
      <c r="Z496" s="12">
        <v>0</v>
      </c>
      <c r="AA496" s="4" t="str">
        <f t="shared" si="49"/>
        <v>0.00</v>
      </c>
      <c r="AB496" s="4">
        <v>0</v>
      </c>
      <c r="AC496" s="4">
        <v>0</v>
      </c>
      <c r="AD496" s="4">
        <v>0</v>
      </c>
      <c r="AG496" s="21"/>
      <c r="AH496"/>
      <c r="AI496"/>
      <c r="AJ496"/>
      <c r="AK496"/>
      <c r="AL496" s="7"/>
      <c r="AM496"/>
      <c r="AN496"/>
      <c r="AP496"/>
      <c r="AR496" s="54" t="s">
        <v>409</v>
      </c>
    </row>
    <row r="497" spans="24:44" ht="18" customHeight="1">
      <c r="X497" s="4">
        <v>0</v>
      </c>
      <c r="Y497" s="12">
        <v>0</v>
      </c>
      <c r="Z497" s="12">
        <v>0</v>
      </c>
      <c r="AA497" s="4" t="str">
        <f t="shared" si="49"/>
        <v>0.00</v>
      </c>
      <c r="AB497" s="4">
        <v>0</v>
      </c>
      <c r="AC497" s="4">
        <v>0</v>
      </c>
      <c r="AD497" s="4">
        <v>0</v>
      </c>
      <c r="AG497" s="21"/>
      <c r="AH497"/>
      <c r="AI497"/>
      <c r="AJ497"/>
      <c r="AK497"/>
      <c r="AL497" s="7"/>
      <c r="AM497"/>
      <c r="AN497"/>
      <c r="AP497"/>
      <c r="AR497" s="41" t="s">
        <v>411</v>
      </c>
    </row>
    <row r="498" spans="24:44" ht="18" customHeight="1">
      <c r="X498" s="82" t="s">
        <v>438</v>
      </c>
      <c r="Y498" s="83">
        <v>1</v>
      </c>
      <c r="Z498" s="83">
        <v>1</v>
      </c>
      <c r="AA498" s="84" t="str">
        <f t="shared" si="49"/>
        <v>D47.11</v>
      </c>
      <c r="AB498" s="85" t="s">
        <v>439</v>
      </c>
      <c r="AC498" s="86">
        <v>0</v>
      </c>
      <c r="AD498" s="86">
        <v>0</v>
      </c>
      <c r="AE498" s="87"/>
      <c r="AF498" s="88"/>
      <c r="AG498" s="21"/>
      <c r="AH498"/>
      <c r="AI498"/>
      <c r="AJ498"/>
      <c r="AK498"/>
      <c r="AL498" s="7"/>
      <c r="AM498"/>
      <c r="AN498"/>
      <c r="AP498"/>
    </row>
    <row r="499" spans="24:44" ht="18" customHeight="1">
      <c r="X499" s="89" t="s">
        <v>438</v>
      </c>
      <c r="Y499" s="90">
        <v>1</v>
      </c>
      <c r="Z499" s="90">
        <v>2</v>
      </c>
      <c r="AA499" s="84" t="str">
        <f t="shared" si="49"/>
        <v>D47.12</v>
      </c>
      <c r="AB499" s="85" t="s">
        <v>440</v>
      </c>
      <c r="AC499" s="86">
        <v>0</v>
      </c>
      <c r="AD499" s="86">
        <v>0</v>
      </c>
      <c r="AE499" s="87"/>
      <c r="AF499" s="88"/>
      <c r="AG499" s="21"/>
      <c r="AH499"/>
      <c r="AI499"/>
      <c r="AJ499"/>
      <c r="AK499"/>
      <c r="AL499" s="7"/>
      <c r="AM499"/>
      <c r="AN499"/>
      <c r="AP499"/>
    </row>
    <row r="500" spans="24:44" ht="18" customHeight="1">
      <c r="X500" s="89" t="s">
        <v>438</v>
      </c>
      <c r="Y500" s="90">
        <v>1</v>
      </c>
      <c r="Z500" s="90">
        <v>3</v>
      </c>
      <c r="AA500" s="84" t="str">
        <f t="shared" si="49"/>
        <v>D47.13</v>
      </c>
      <c r="AB500" s="85" t="s">
        <v>441</v>
      </c>
      <c r="AC500" s="86">
        <v>0</v>
      </c>
      <c r="AD500" s="86">
        <v>0</v>
      </c>
      <c r="AE500" s="87"/>
      <c r="AF500" s="88"/>
      <c r="AG500" s="21"/>
      <c r="AH500"/>
      <c r="AI500"/>
      <c r="AJ500"/>
      <c r="AK500"/>
      <c r="AL500" s="7"/>
      <c r="AM500"/>
      <c r="AN500"/>
      <c r="AP500"/>
      <c r="AR500" s="55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89" t="s">
        <v>438</v>
      </c>
      <c r="Y501" s="90">
        <v>1</v>
      </c>
      <c r="Z501" s="90">
        <v>4</v>
      </c>
      <c r="AA501" s="84" t="str">
        <f t="shared" si="49"/>
        <v>D47.14</v>
      </c>
      <c r="AB501" s="85" t="s">
        <v>442</v>
      </c>
      <c r="AC501" s="86">
        <v>0</v>
      </c>
      <c r="AD501" s="86">
        <v>0</v>
      </c>
      <c r="AE501" s="87"/>
      <c r="AF501" s="88"/>
      <c r="AG501" s="21"/>
      <c r="AH501"/>
      <c r="AI501"/>
      <c r="AJ501"/>
      <c r="AK501"/>
      <c r="AL501" s="7"/>
      <c r="AM501"/>
      <c r="AN501"/>
      <c r="AP501"/>
      <c r="AR501" s="54" t="s">
        <v>410</v>
      </c>
    </row>
    <row r="502" spans="24:44" ht="18" customHeight="1">
      <c r="X502" s="89" t="s">
        <v>438</v>
      </c>
      <c r="Y502" s="90">
        <v>1</v>
      </c>
      <c r="Z502" s="90">
        <v>5</v>
      </c>
      <c r="AA502" s="84" t="str">
        <f t="shared" si="49"/>
        <v>D47.15</v>
      </c>
      <c r="AB502" s="85" t="s">
        <v>442</v>
      </c>
      <c r="AC502" s="86">
        <v>0</v>
      </c>
      <c r="AD502" s="86">
        <v>0</v>
      </c>
      <c r="AE502" s="87"/>
      <c r="AF502" s="88"/>
      <c r="AG502" s="21"/>
      <c r="AH502"/>
      <c r="AI502"/>
      <c r="AJ502"/>
      <c r="AK502"/>
      <c r="AL502" s="7"/>
      <c r="AM502"/>
      <c r="AN502"/>
      <c r="AP502"/>
      <c r="AR502" s="54" t="str">
        <f>"TO_QSPI const calcKey_t kbd_std_"&amp;X503&amp;"[37] = {"</f>
        <v>TO_QSPI const calcKey_t kbd_std_D47[37] = {</v>
      </c>
    </row>
    <row r="503" spans="24:44" ht="18" customHeight="1" thickBot="1">
      <c r="X503" s="89" t="s">
        <v>438</v>
      </c>
      <c r="Y503" s="90">
        <v>1</v>
      </c>
      <c r="Z503" s="90">
        <v>6</v>
      </c>
      <c r="AA503" s="84" t="str">
        <f t="shared" si="49"/>
        <v>D47.16</v>
      </c>
      <c r="AB503" s="85" t="s">
        <v>443</v>
      </c>
      <c r="AC503" s="86">
        <v>0</v>
      </c>
      <c r="AD503" s="86">
        <v>0</v>
      </c>
      <c r="AE503" s="87"/>
      <c r="AF503" s="88"/>
      <c r="AG503" s="21"/>
      <c r="AH503"/>
      <c r="AI503"/>
      <c r="AJ503"/>
      <c r="AK503"/>
      <c r="AL503" s="7"/>
      <c r="AM503"/>
      <c r="AN503"/>
      <c r="AP503"/>
      <c r="AR503" s="54" t="s">
        <v>409</v>
      </c>
    </row>
    <row r="504" spans="24:44" ht="18" customHeight="1">
      <c r="X504" s="89" t="s">
        <v>438</v>
      </c>
      <c r="Y504" s="83">
        <v>2</v>
      </c>
      <c r="Z504" s="83">
        <v>1</v>
      </c>
      <c r="AA504" s="84" t="str">
        <f t="shared" si="49"/>
        <v>D47.21</v>
      </c>
      <c r="AB504" s="85" t="s">
        <v>5</v>
      </c>
      <c r="AC504" s="91" t="s">
        <v>31</v>
      </c>
      <c r="AD504" s="92" t="s">
        <v>24</v>
      </c>
      <c r="AE504" s="87"/>
      <c r="AF504" s="45" t="s">
        <v>33</v>
      </c>
      <c r="AG504" s="21"/>
      <c r="AH504" t="str">
        <f t="shared" si="51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7" t="s">
        <v>153</v>
      </c>
      <c r="AP504" t="str">
        <f>IF(AND(AB504="XEQ",AC504="alpha"),"ITM_alpha",IF(AM504="ITM_NULL","ITM_NULL",VLOOKUP(AM504,'C43 Code'!$G:$J,4,0)))</f>
        <v>ITM_REG_A</v>
      </c>
      <c r="AR504" s="41" t="str">
        <f t="shared" ref="AR504:AR527" si="52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89" t="s">
        <v>438</v>
      </c>
      <c r="Y505" s="90">
        <v>2</v>
      </c>
      <c r="Z505" s="90">
        <v>2</v>
      </c>
      <c r="AA505" s="84" t="str">
        <f t="shared" si="49"/>
        <v>D47.22</v>
      </c>
      <c r="AB505" s="85" t="s">
        <v>4</v>
      </c>
      <c r="AC505" s="91" t="s">
        <v>29</v>
      </c>
      <c r="AD505" s="92" t="s">
        <v>26</v>
      </c>
      <c r="AE505" s="87"/>
      <c r="AF505" s="45" t="s">
        <v>34</v>
      </c>
      <c r="AG505" s="21"/>
      <c r="AH505" t="str">
        <f t="shared" si="51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8" t="s">
        <v>153</v>
      </c>
      <c r="AP505" t="str">
        <f>IF(AND(AB505="XEQ",AC505="alpha"),"ITM_alpha",IF(AM505="ITM_NULL","ITM_NULL",VLOOKUP(AM505,'C43 Code'!$G:$J,4,0)))</f>
        <v>ITM_REG_B</v>
      </c>
      <c r="AR505" s="41" t="str">
        <f t="shared" si="52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89" t="s">
        <v>438</v>
      </c>
      <c r="Y506" s="90">
        <v>2</v>
      </c>
      <c r="Z506" s="90">
        <v>3</v>
      </c>
      <c r="AA506" s="84" t="str">
        <f t="shared" si="49"/>
        <v>D47.23</v>
      </c>
      <c r="AB506" s="85" t="s">
        <v>3</v>
      </c>
      <c r="AC506" s="91" t="s">
        <v>27</v>
      </c>
      <c r="AD506" s="92" t="s">
        <v>28</v>
      </c>
      <c r="AE506" s="87"/>
      <c r="AF506" s="45" t="s">
        <v>35</v>
      </c>
      <c r="AG506" s="21"/>
      <c r="AH506" t="str">
        <f t="shared" si="51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8" t="s">
        <v>153</v>
      </c>
      <c r="AP506" t="str">
        <f>IF(AND(AB506="XEQ",AC506="alpha"),"ITM_alpha",IF(AM506="ITM_NULL","ITM_NULL",VLOOKUP(AM506,'C43 Code'!$G:$J,4,0)))</f>
        <v>ITM_REG_C</v>
      </c>
      <c r="AR506" s="41" t="str">
        <f t="shared" si="52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89" t="s">
        <v>438</v>
      </c>
      <c r="Y507" s="90">
        <v>2</v>
      </c>
      <c r="Z507" s="90">
        <v>4</v>
      </c>
      <c r="AA507" s="84" t="str">
        <f t="shared" si="49"/>
        <v>D47.24</v>
      </c>
      <c r="AB507" s="85" t="s">
        <v>10</v>
      </c>
      <c r="AC507" s="91" t="s">
        <v>67</v>
      </c>
      <c r="AD507" s="92" t="s">
        <v>30</v>
      </c>
      <c r="AE507" s="87"/>
      <c r="AF507" s="45" t="s">
        <v>36</v>
      </c>
      <c r="AG507" s="21"/>
      <c r="AH507" t="str">
        <f t="shared" si="51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8" t="s">
        <v>153</v>
      </c>
      <c r="AP507" t="str">
        <f>IF(AND(AB507="XEQ",AC507="alpha"),"ITM_alpha",IF(AM507="ITM_NULL","ITM_NULL",VLOOKUP(AM507,'C43 Code'!$G:$J,4,0)))</f>
        <v>ITM_REG_D</v>
      </c>
      <c r="AR507" s="41" t="str">
        <f t="shared" si="52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89" t="s">
        <v>438</v>
      </c>
      <c r="Y508" s="90">
        <v>2</v>
      </c>
      <c r="Z508" s="90">
        <v>5</v>
      </c>
      <c r="AA508" s="84" t="str">
        <f t="shared" si="49"/>
        <v>D47.25</v>
      </c>
      <c r="AB508" s="85" t="s">
        <v>11</v>
      </c>
      <c r="AC508" s="91" t="s">
        <v>69</v>
      </c>
      <c r="AD508" s="92" t="s">
        <v>137</v>
      </c>
      <c r="AE508" s="87"/>
      <c r="AF508" s="45" t="s">
        <v>37</v>
      </c>
      <c r="AG508" s="21"/>
      <c r="AH508" t="str">
        <f t="shared" si="51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8" t="s">
        <v>153</v>
      </c>
      <c r="AP508" t="str">
        <f>IF(AND(AB508="XEQ",AC508="alpha"),"ITM_alpha",IF(AM508="ITM_NULL","ITM_NULL",VLOOKUP(AM508,'C43 Code'!$G:$J,4,0)))</f>
        <v>ITM_E</v>
      </c>
      <c r="AR508" s="41" t="str">
        <f t="shared" si="52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89" t="s">
        <v>438</v>
      </c>
      <c r="Y509" s="90">
        <v>2</v>
      </c>
      <c r="Z509" s="90">
        <v>6</v>
      </c>
      <c r="AA509" s="84" t="str">
        <f t="shared" si="49"/>
        <v>D47.26</v>
      </c>
      <c r="AB509" s="85" t="s">
        <v>12</v>
      </c>
      <c r="AC509" s="91" t="s">
        <v>71</v>
      </c>
      <c r="AD509" s="92" t="s">
        <v>138</v>
      </c>
      <c r="AE509" s="87"/>
      <c r="AF509" s="45" t="s">
        <v>38</v>
      </c>
      <c r="AG509" s="21"/>
      <c r="AH509" t="str">
        <f t="shared" si="51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8" t="s">
        <v>153</v>
      </c>
      <c r="AP509" t="str">
        <f>IF(AND(AB509="XEQ",AC509="alpha"),"ITM_alpha",IF(AM509="ITM_NULL","ITM_NULL",VLOOKUP(AM509,'C43 Code'!$G:$J,4,0)))</f>
        <v>ITM_NULL</v>
      </c>
      <c r="AR509" s="41" t="str">
        <f t="shared" si="52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89" t="s">
        <v>438</v>
      </c>
      <c r="Y510" s="83">
        <v>3</v>
      </c>
      <c r="Z510" s="83">
        <v>1</v>
      </c>
      <c r="AA510" s="84" t="str">
        <f t="shared" si="49"/>
        <v>D47.31</v>
      </c>
      <c r="AB510" s="85" t="s">
        <v>7</v>
      </c>
      <c r="AC510" s="91" t="s">
        <v>139</v>
      </c>
      <c r="AD510" s="92" t="s">
        <v>63</v>
      </c>
      <c r="AE510" s="87"/>
      <c r="AF510" s="45" t="s">
        <v>39</v>
      </c>
      <c r="AG510" s="21"/>
      <c r="AH510" t="str">
        <f t="shared" si="51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8" t="s">
        <v>153</v>
      </c>
      <c r="AP510" t="str">
        <f>IF(AND(AB510="XEQ",AC510="alpha"),"ITM_alpha",IF(AM510="ITM_NULL","ITM_NULL",VLOOKUP(AM510,'C43 Code'!$G:$J,4,0)))</f>
        <v>ITM_NULL</v>
      </c>
      <c r="AR510" s="41" t="str">
        <f t="shared" si="52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89" t="s">
        <v>438</v>
      </c>
      <c r="Y511" s="90">
        <v>3</v>
      </c>
      <c r="Z511" s="90">
        <v>2</v>
      </c>
      <c r="AA511" s="84" t="str">
        <f t="shared" si="49"/>
        <v>D47.32</v>
      </c>
      <c r="AB511" s="85" t="s">
        <v>8</v>
      </c>
      <c r="AC511" s="91" t="s">
        <v>61</v>
      </c>
      <c r="AD511" s="92" t="s">
        <v>62</v>
      </c>
      <c r="AE511" s="87"/>
      <c r="AF511" s="45" t="s">
        <v>40</v>
      </c>
      <c r="AG511" s="21"/>
      <c r="AH511" t="str">
        <f t="shared" si="51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8" t="s">
        <v>153</v>
      </c>
      <c r="AP511" t="str">
        <f>IF(AND(AB511="XEQ",AC511="alpha"),"ITM_alpha",IF(AM511="ITM_NULL","ITM_NULL",VLOOKUP(AM511,'C43 Code'!$G:$J,4,0)))</f>
        <v>ITM_HEX</v>
      </c>
      <c r="AR511" s="41" t="str">
        <f t="shared" si="52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89" t="s">
        <v>438</v>
      </c>
      <c r="Y512" s="90">
        <v>3</v>
      </c>
      <c r="Z512" s="90">
        <v>3</v>
      </c>
      <c r="AA512" s="84" t="str">
        <f t="shared" si="49"/>
        <v>D47.33</v>
      </c>
      <c r="AB512" s="85" t="s">
        <v>9</v>
      </c>
      <c r="AC512" s="91" t="s">
        <v>66</v>
      </c>
      <c r="AD512" s="92" t="s">
        <v>104</v>
      </c>
      <c r="AE512" s="87"/>
      <c r="AF512" s="45" t="s">
        <v>41</v>
      </c>
      <c r="AG512" s="21"/>
      <c r="AH512" t="str">
        <f t="shared" si="51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8" t="s">
        <v>153</v>
      </c>
      <c r="AP512" t="str">
        <f>IF(AND(AB512="XEQ",AC512="alpha"),"ITM_alpha",IF(AM512="ITM_NULL","ITM_NULL",VLOOKUP(AM512,'C43 Code'!$G:$J,4,0)))</f>
        <v>ITM_REG_I</v>
      </c>
      <c r="AR512" s="41" t="str">
        <f t="shared" si="52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89" t="s">
        <v>438</v>
      </c>
      <c r="Y513" s="90">
        <v>3</v>
      </c>
      <c r="Z513" s="90">
        <v>4</v>
      </c>
      <c r="AA513" s="84" t="str">
        <f t="shared" si="49"/>
        <v>D47.34</v>
      </c>
      <c r="AB513" s="85" t="s">
        <v>2</v>
      </c>
      <c r="AC513" s="91" t="s">
        <v>25</v>
      </c>
      <c r="AD513" s="92" t="s">
        <v>65</v>
      </c>
      <c r="AE513" s="87"/>
      <c r="AF513" s="45" t="s">
        <v>42</v>
      </c>
      <c r="AG513" s="21"/>
      <c r="AH513" t="str">
        <f t="shared" si="51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69" t="s">
        <v>153</v>
      </c>
      <c r="AP513" t="str">
        <f>IF(AND(AB513="XEQ",AC513="alpha"),"ITM_alpha",IF(AM513="ITM_NULL","ITM_NULL",VLOOKUP(AM513,'C43 Code'!$G:$J,4,0)))</f>
        <v>ITM_REG_J</v>
      </c>
      <c r="AR513" s="41" t="str">
        <f t="shared" si="52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89" t="s">
        <v>438</v>
      </c>
      <c r="Y514" s="90">
        <v>3</v>
      </c>
      <c r="Z514" s="90">
        <v>5</v>
      </c>
      <c r="AA514" s="84" t="str">
        <f t="shared" si="49"/>
        <v>D47.35</v>
      </c>
      <c r="AB514" s="93" t="s">
        <v>396</v>
      </c>
      <c r="AC514" s="94" t="s">
        <v>133</v>
      </c>
      <c r="AD514" s="94" t="s">
        <v>133</v>
      </c>
      <c r="AE514" s="87"/>
      <c r="AF514" s="95"/>
      <c r="AG514" s="21"/>
      <c r="AH514" t="str">
        <f t="shared" si="51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1" t="str">
        <f t="shared" si="52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89" t="s">
        <v>438</v>
      </c>
      <c r="Y515" s="90">
        <v>3</v>
      </c>
      <c r="Z515" s="90">
        <v>6</v>
      </c>
      <c r="AA515" s="84" t="str">
        <f t="shared" si="49"/>
        <v>D47.36</v>
      </c>
      <c r="AB515" s="93" t="s">
        <v>397</v>
      </c>
      <c r="AC515" s="94" t="s">
        <v>133</v>
      </c>
      <c r="AD515" s="94" t="s">
        <v>133</v>
      </c>
      <c r="AE515" s="87"/>
      <c r="AF515" s="95"/>
      <c r="AG515" s="21"/>
      <c r="AH515" t="str">
        <f t="shared" si="51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1" t="str">
        <f t="shared" si="52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89" t="s">
        <v>438</v>
      </c>
      <c r="Y516" s="83">
        <v>4</v>
      </c>
      <c r="Z516" s="83">
        <v>1</v>
      </c>
      <c r="AA516" s="84" t="str">
        <f t="shared" ref="AA516:AA540" si="53">X516&amp;"."&amp;Y516&amp;Z516</f>
        <v>D47.41</v>
      </c>
      <c r="AB516" s="85" t="s">
        <v>13</v>
      </c>
      <c r="AC516" s="91" t="s">
        <v>73</v>
      </c>
      <c r="AD516" s="92" t="s">
        <v>99</v>
      </c>
      <c r="AE516" s="87"/>
      <c r="AF516" s="95"/>
      <c r="AG516" s="21"/>
      <c r="AH516" t="str">
        <f t="shared" si="51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4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1" t="str">
        <f t="shared" si="52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89" t="s">
        <v>438</v>
      </c>
      <c r="Y517" s="90">
        <v>4</v>
      </c>
      <c r="Z517" s="90">
        <v>2</v>
      </c>
      <c r="AA517" s="84" t="str">
        <f t="shared" si="53"/>
        <v>D47.42</v>
      </c>
      <c r="AB517" s="85" t="s">
        <v>135</v>
      </c>
      <c r="AC517" s="91" t="s">
        <v>74</v>
      </c>
      <c r="AD517" s="92" t="s">
        <v>101</v>
      </c>
      <c r="AE517" s="87"/>
      <c r="AF517" s="45" t="s">
        <v>43</v>
      </c>
      <c r="AG517" s="21"/>
      <c r="AH517" t="str">
        <f t="shared" si="51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5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1" t="str">
        <f t="shared" si="52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89" t="s">
        <v>438</v>
      </c>
      <c r="Y518" s="90">
        <v>4</v>
      </c>
      <c r="Z518" s="90">
        <v>3</v>
      </c>
      <c r="AA518" s="84" t="str">
        <f t="shared" si="53"/>
        <v>D47.43</v>
      </c>
      <c r="AB518" s="85" t="s">
        <v>14</v>
      </c>
      <c r="AC518" s="91" t="s">
        <v>136</v>
      </c>
      <c r="AD518" s="92" t="s">
        <v>398</v>
      </c>
      <c r="AE518" s="87"/>
      <c r="AF518" s="45" t="s">
        <v>44</v>
      </c>
      <c r="AG518" s="21"/>
      <c r="AH518" t="str">
        <f t="shared" si="51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5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1" t="str">
        <f t="shared" si="52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89" t="s">
        <v>438</v>
      </c>
      <c r="Y519" s="90">
        <v>4</v>
      </c>
      <c r="Z519" s="90">
        <v>4</v>
      </c>
      <c r="AA519" s="84" t="str">
        <f t="shared" si="53"/>
        <v>D47.44</v>
      </c>
      <c r="AB519" s="85" t="s">
        <v>15</v>
      </c>
      <c r="AC519" s="91" t="s">
        <v>103</v>
      </c>
      <c r="AD519" s="92" t="s">
        <v>102</v>
      </c>
      <c r="AE519" s="87"/>
      <c r="AF519" s="45" t="s">
        <v>45</v>
      </c>
      <c r="AG519" s="21"/>
      <c r="AH519" t="str">
        <f t="shared" si="51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5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1" t="str">
        <f t="shared" si="52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89" t="s">
        <v>438</v>
      </c>
      <c r="Y520" s="90">
        <v>4</v>
      </c>
      <c r="Z520" s="90">
        <v>5</v>
      </c>
      <c r="AA520" s="84" t="str">
        <f t="shared" si="53"/>
        <v>D47.45</v>
      </c>
      <c r="AB520" s="85" t="s">
        <v>16</v>
      </c>
      <c r="AC520" s="91" t="s">
        <v>75</v>
      </c>
      <c r="AD520" s="92" t="s">
        <v>105</v>
      </c>
      <c r="AE520" s="87"/>
      <c r="AF520" s="95"/>
      <c r="AG520" s="21"/>
      <c r="AH520" t="str">
        <f t="shared" si="51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6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1" t="str">
        <f t="shared" si="52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89" t="s">
        <v>438</v>
      </c>
      <c r="Y521" s="83">
        <v>5</v>
      </c>
      <c r="Z521" s="83">
        <v>1</v>
      </c>
      <c r="AA521" s="84" t="str">
        <f t="shared" si="53"/>
        <v>D47.51</v>
      </c>
      <c r="AB521" s="85" t="s">
        <v>6</v>
      </c>
      <c r="AC521" s="91" t="s">
        <v>32</v>
      </c>
      <c r="AD521" s="92" t="s">
        <v>83</v>
      </c>
      <c r="AE521" s="87"/>
      <c r="AF521" s="95"/>
      <c r="AG521" s="21"/>
      <c r="AH521" t="str">
        <f t="shared" si="51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1" t="str">
        <f>IF(AND(AB521="XEQ",AC521="alpha"),"ITM_alpha",IF(AM521="ITM_NULL","ITM_NULL",VLOOKUP(AI521,'C43 Code'!$C:$J,7,0)))</f>
        <v>ITM_alpha</v>
      </c>
      <c r="AP521" s="61" t="str">
        <f>IF(AND(AB521="XEQ",AC521="alpha"),"ITM_alpha",IF(AM521="ITM_NULL","ITM_NULL",VLOOKUP(AI521,'C43 Code'!$C:$J,8,0)))</f>
        <v>ITM_alpha</v>
      </c>
      <c r="AR521" s="41" t="str">
        <f t="shared" si="52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89" t="s">
        <v>438</v>
      </c>
      <c r="Y522" s="90">
        <v>5</v>
      </c>
      <c r="Z522" s="90">
        <v>2</v>
      </c>
      <c r="AA522" s="84" t="str">
        <f t="shared" si="53"/>
        <v>D47.52</v>
      </c>
      <c r="AB522" s="85">
        <v>7</v>
      </c>
      <c r="AC522" s="91" t="s">
        <v>68</v>
      </c>
      <c r="AD522" s="92" t="s">
        <v>117</v>
      </c>
      <c r="AE522" s="87"/>
      <c r="AF522" s="45" t="s">
        <v>46</v>
      </c>
      <c r="AG522" s="21"/>
      <c r="AH522" t="str">
        <f t="shared" si="51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2" t="str">
        <f>IF(AND(AB522="XEQ",AC522="alpha"),"ITM_alpha",IF(AM522="ITM_NULL","ITM_NULL",VLOOKUP(AI522,'C43 Code'!$C:$J,7,0)))</f>
        <v>ITM_7</v>
      </c>
      <c r="AP522" s="62" t="str">
        <f>IF(AND(AB522="XEQ",AC522="alpha"),"ITM_alpha",IF(AM522="ITM_NULL","ITM_NULL",VLOOKUP(AI522,'C43 Code'!$C:$J,8,0)))</f>
        <v>ITM_7</v>
      </c>
      <c r="AR522" s="41" t="str">
        <f t="shared" si="52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89" t="s">
        <v>438</v>
      </c>
      <c r="Y523" s="90">
        <v>5</v>
      </c>
      <c r="Z523" s="90">
        <v>3</v>
      </c>
      <c r="AA523" s="84" t="str">
        <f t="shared" si="53"/>
        <v>D47.53</v>
      </c>
      <c r="AB523" s="85">
        <v>8</v>
      </c>
      <c r="AC523" s="96" t="s">
        <v>106</v>
      </c>
      <c r="AD523" s="92" t="s">
        <v>107</v>
      </c>
      <c r="AE523" s="87"/>
      <c r="AF523" s="45" t="s">
        <v>47</v>
      </c>
      <c r="AG523" s="21"/>
      <c r="AH523" t="str">
        <f t="shared" si="51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2" t="str">
        <f>IF(AND(AB523="XEQ",AC523="alpha"),"ITM_alpha",IF(AM523="ITM_NULL","ITM_NULL",VLOOKUP(AI523,'C43 Code'!$C:$J,7,0)))</f>
        <v>ITM_8</v>
      </c>
      <c r="AP523" s="62" t="str">
        <f>IF(AND(AB523="XEQ",AC523="alpha"),"ITM_alpha",IF(AM523="ITM_NULL","ITM_NULL",VLOOKUP(AI523,'C43 Code'!$C:$J,8,0)))</f>
        <v>ITM_8</v>
      </c>
      <c r="AR523" s="41" t="str">
        <f t="shared" si="52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89" t="s">
        <v>438</v>
      </c>
      <c r="Y524" s="90">
        <v>5</v>
      </c>
      <c r="Z524" s="90">
        <v>4</v>
      </c>
      <c r="AA524" s="84" t="str">
        <f t="shared" si="53"/>
        <v>D47.54</v>
      </c>
      <c r="AB524" s="85">
        <v>9</v>
      </c>
      <c r="AC524" s="91" t="s">
        <v>108</v>
      </c>
      <c r="AD524" s="92" t="s">
        <v>119</v>
      </c>
      <c r="AE524" s="87"/>
      <c r="AF524" s="45" t="s">
        <v>48</v>
      </c>
      <c r="AG524" s="21"/>
      <c r="AH524" t="str">
        <f t="shared" si="51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2" t="str">
        <f>IF(AND(AB524="XEQ",AC524="alpha"),"ITM_alpha",IF(AM524="ITM_NULL","ITM_NULL",VLOOKUP(AI524,'C43 Code'!$C:$J,7,0)))</f>
        <v>ITM_9</v>
      </c>
      <c r="AP524" s="62" t="str">
        <f>IF(AND(AB524="XEQ",AC524="alpha"),"ITM_alpha",IF(AM524="ITM_NULL","ITM_NULL",VLOOKUP(AI524,'C43 Code'!$C:$J,8,0)))</f>
        <v>ITM_9</v>
      </c>
      <c r="AR524" s="41" t="str">
        <f t="shared" si="52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89" t="s">
        <v>438</v>
      </c>
      <c r="Y525" s="90">
        <v>5</v>
      </c>
      <c r="Z525" s="90">
        <v>5</v>
      </c>
      <c r="AA525" s="84" t="str">
        <f t="shared" si="53"/>
        <v>D47.55</v>
      </c>
      <c r="AB525" s="93" t="s">
        <v>394</v>
      </c>
      <c r="AC525" s="91" t="s">
        <v>109</v>
      </c>
      <c r="AD525" s="92" t="s">
        <v>493</v>
      </c>
      <c r="AE525" s="87"/>
      <c r="AF525" s="45" t="s">
        <v>49</v>
      </c>
      <c r="AG525" s="21"/>
      <c r="AH525" t="str">
        <f t="shared" si="51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-MNU_PLOTTING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2" t="str">
        <f>IF(AND(AB525="XEQ",AC525="alpha"),"ITM_alpha",IF(AM525="ITM_NULL","ITM_NULL",VLOOKUP(AI525,'C43 Code'!$C:$J,7,0)))</f>
        <v>ITM_OBELUS</v>
      </c>
      <c r="AP525" s="62" t="str">
        <f>IF(AND(AB525="XEQ",AC525="alpha"),"ITM_alpha",IF(AM525="ITM_NULL","ITM_NULL",VLOOKUP(AI525,'C43 Code'!$C:$J,8,0)))</f>
        <v>ITM_DIV</v>
      </c>
      <c r="AR525" s="41" t="str">
        <f t="shared" si="52"/>
        <v>{55,                  ITM_DIV,              -MNU_STAT,            -MNU_PLOTTING,        ITM_OBELUS,           ITM_Q,                ITM_q,                ITM_OBELUS,           ITM_DIV             },</v>
      </c>
    </row>
    <row r="526" spans="24:44" ht="18" customHeight="1">
      <c r="X526" s="89" t="s">
        <v>438</v>
      </c>
      <c r="Y526" s="83">
        <v>6</v>
      </c>
      <c r="Z526" s="83">
        <v>1</v>
      </c>
      <c r="AA526" s="84" t="str">
        <f t="shared" si="53"/>
        <v>D47.61</v>
      </c>
      <c r="AB526" s="85" t="s">
        <v>18</v>
      </c>
      <c r="AC526" s="91" t="s">
        <v>76</v>
      </c>
      <c r="AD526" s="92" t="s">
        <v>77</v>
      </c>
      <c r="AE526" s="87"/>
      <c r="AF526" s="95"/>
      <c r="AG526" s="21"/>
      <c r="AH526" t="str">
        <f t="shared" si="51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2" t="str">
        <f>IF(AND(AB526="XEQ",AC526="alpha"),"ITM_alpha",IF(AM526="ITM_NULL","ITM_NULL",VLOOKUP(AI526,'C43 Code'!$C:$J,7,0)))</f>
        <v>ITM_UP_ARROW</v>
      </c>
      <c r="AP526" s="62" t="str">
        <f>IF(AND(AB526="XEQ",AC526="alpha"),"ITM_alpha",IF(AM526="ITM_NULL","ITM_NULL",VLOOKUP(AI526,'C43 Code'!$C:$J,8,0)))</f>
        <v>ITM_UP1</v>
      </c>
      <c r="AR526" s="41" t="str">
        <f t="shared" si="52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89" t="s">
        <v>438</v>
      </c>
      <c r="Y527" s="90">
        <v>6</v>
      </c>
      <c r="Z527" s="90">
        <v>2</v>
      </c>
      <c r="AA527" s="84" t="str">
        <f t="shared" si="53"/>
        <v>D47.62</v>
      </c>
      <c r="AB527" s="85">
        <v>4</v>
      </c>
      <c r="AC527" s="91" t="s">
        <v>128</v>
      </c>
      <c r="AD527" s="92" t="s">
        <v>114</v>
      </c>
      <c r="AE527" s="87"/>
      <c r="AF527" s="45" t="s">
        <v>50</v>
      </c>
      <c r="AG527" s="21"/>
      <c r="AH527" t="str">
        <f t="shared" si="51"/>
        <v>{62</v>
      </c>
      <c r="AI527" t="str">
        <f>VLOOKUP(AB527,Sheet3!$B:$C,2,0)</f>
        <v>ITM_4</v>
      </c>
      <c r="AJ527" t="str">
        <f>VLOOKUP(AC527,Sheet3!$B:$C,2,0)</f>
        <v>-MNU_ALPHAFN_C43</v>
      </c>
      <c r="AK527" t="str">
        <f>VLOOKUP(AD527,Sheet3!$B:$C,2,0)</f>
        <v>-MNU_PARTS_C43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2" t="str">
        <f>IF(AND(AB527="XEQ",AC527="alpha"),"ITM_alpha",IF(AM527="ITM_NULL","ITM_NULL",VLOOKUP(AI527,'C43 Code'!$C:$J,7,0)))</f>
        <v>ITM_4</v>
      </c>
      <c r="AP527" s="62" t="str">
        <f>IF(AND(AB527="XEQ",AC527="alpha"),"ITM_alpha",IF(AM527="ITM_NULL","ITM_NULL",VLOOKUP(AI527,'C43 Code'!$C:$J,8,0)))</f>
        <v>ITM_4</v>
      </c>
      <c r="AR527" s="41" t="str">
        <f t="shared" si="52"/>
        <v>{62,                  ITM_4,                -MNU_ALPHAFN_C43,     -MNU_PARTS_C43,       ITM_4,                ITM_R,                ITM_r,                ITM_4,                ITM_4               },</v>
      </c>
    </row>
    <row r="528" spans="24:44" ht="18" customHeight="1">
      <c r="X528" s="89" t="s">
        <v>438</v>
      </c>
      <c r="Y528" s="90">
        <v>6</v>
      </c>
      <c r="Z528" s="90">
        <v>3</v>
      </c>
      <c r="AA528" s="84" t="str">
        <f t="shared" si="53"/>
        <v>D47.63</v>
      </c>
      <c r="AB528" s="85">
        <v>5</v>
      </c>
      <c r="AC528" s="91" t="s">
        <v>124</v>
      </c>
      <c r="AD528" s="92" t="s">
        <v>123</v>
      </c>
      <c r="AE528" s="87"/>
      <c r="AF528" s="45" t="s">
        <v>51</v>
      </c>
      <c r="AG528" s="21"/>
      <c r="AH528" t="str">
        <f t="shared" ref="AH528:AH539" si="54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2" t="str">
        <f>IF(AND(AB528="XEQ",AC528="alpha"),"ITM_alpha",IF(AM528="ITM_NULL","ITM_NULL",VLOOKUP(AI528,'C43 Code'!$C:$J,7,0)))</f>
        <v>ITM_5</v>
      </c>
      <c r="AP528" s="62" t="str">
        <f>IF(AND(AB528="XEQ",AC528="alpha"),"ITM_alpha",IF(AM528="ITM_NULL","ITM_NULL",VLOOKUP(AI528,'C43 Code'!$C:$J,8,0)))</f>
        <v>ITM_5</v>
      </c>
      <c r="AR528" s="41" t="str">
        <f t="shared" ref="AR528:AR539" si="55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89" t="s">
        <v>438</v>
      </c>
      <c r="Y529" s="90">
        <v>6</v>
      </c>
      <c r="Z529" s="90">
        <v>4</v>
      </c>
      <c r="AA529" s="84" t="str">
        <f t="shared" si="53"/>
        <v>D47.64</v>
      </c>
      <c r="AB529" s="85">
        <v>6</v>
      </c>
      <c r="AC529" s="91" t="s">
        <v>110</v>
      </c>
      <c r="AD529" s="92" t="s">
        <v>112</v>
      </c>
      <c r="AE529" s="87"/>
      <c r="AF529" s="45" t="s">
        <v>52</v>
      </c>
      <c r="AG529" s="21"/>
      <c r="AH529" t="str">
        <f t="shared" si="54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-MNU_FLAGS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2" t="str">
        <f>IF(AND(AB529="XEQ",AC529="alpha"),"ITM_alpha",IF(AM529="ITM_NULL","ITM_NULL",VLOOKUP(AI529,'C43 Code'!$C:$J,7,0)))</f>
        <v>ITM_6</v>
      </c>
      <c r="AP529" s="62" t="str">
        <f>IF(AND(AB529="XEQ",AC529="alpha"),"ITM_alpha",IF(AM529="ITM_NULL","ITM_NULL",VLOOKUP(AI529,'C43 Code'!$C:$J,8,0)))</f>
        <v>ITM_6</v>
      </c>
      <c r="AR529" s="41" t="str">
        <f t="shared" si="55"/>
        <v>{64,                  ITM_6,                -MNU_BASE,            -MNU_FLAGS,           ITM_6,                ITM_T,                ITM_t,                ITM_6,                ITM_6               },</v>
      </c>
    </row>
    <row r="530" spans="24:44" ht="18" customHeight="1">
      <c r="X530" s="89" t="s">
        <v>438</v>
      </c>
      <c r="Y530" s="90">
        <v>6</v>
      </c>
      <c r="Z530" s="90">
        <v>5</v>
      </c>
      <c r="AA530" s="84" t="str">
        <f t="shared" si="53"/>
        <v>D47.65</v>
      </c>
      <c r="AB530" s="93" t="s">
        <v>393</v>
      </c>
      <c r="AC530" s="91" t="s">
        <v>113</v>
      </c>
      <c r="AD530" s="92" t="s">
        <v>115</v>
      </c>
      <c r="AE530" s="87"/>
      <c r="AF530" s="45" t="s">
        <v>53</v>
      </c>
      <c r="AG530" s="21"/>
      <c r="AH530" t="str">
        <f t="shared" si="54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-MNU_FIN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2" t="str">
        <f>IF(AND(AB530="XEQ",AC530="alpha"),"ITM_alpha",IF(AM530="ITM_NULL","ITM_NULL",VLOOKUP(AI530,'C43 Code'!$C:$J,7,0)))</f>
        <v>ITM_CROSS</v>
      </c>
      <c r="AP530" s="62" t="str">
        <f>IF(AND(AB530="XEQ",AC530="alpha"),"ITM_alpha",IF(AM530="ITM_NULL","ITM_NULL",VLOOKUP(AI530,'C43 Code'!$C:$J,8,0)))</f>
        <v>ITM_MULT</v>
      </c>
      <c r="AR530" s="41" t="str">
        <f t="shared" si="55"/>
        <v>{65,                  ITM_MULT,             -MNU_PROB,            -MNU_FIN,             ITM_CROSS,            ITM_U,                ITM_u,                ITM_CROSS,            ITM_MULT            },</v>
      </c>
    </row>
    <row r="531" spans="24:44" ht="18" customHeight="1">
      <c r="X531" s="89" t="s">
        <v>438</v>
      </c>
      <c r="Y531" s="83">
        <v>7</v>
      </c>
      <c r="Z531" s="83">
        <v>1</v>
      </c>
      <c r="AA531" s="84" t="str">
        <f t="shared" si="53"/>
        <v>D47.71</v>
      </c>
      <c r="AB531" s="85" t="s">
        <v>19</v>
      </c>
      <c r="AC531" s="91" t="s">
        <v>78</v>
      </c>
      <c r="AD531" s="92" t="s">
        <v>79</v>
      </c>
      <c r="AE531" s="87"/>
      <c r="AF531" s="95"/>
      <c r="AG531" s="21"/>
      <c r="AH531" t="str">
        <f t="shared" si="54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2" t="str">
        <f>IF(AND(AB531="XEQ",AC531="alpha"),"ITM_alpha",IF(AM531="ITM_NULL","ITM_NULL",VLOOKUP(AI531,'C43 Code'!$C:$J,7,0)))</f>
        <v>ITM_DOWN_ARROW</v>
      </c>
      <c r="AP531" s="62" t="str">
        <f>IF(AND(AB531="XEQ",AC531="alpha"),"ITM_alpha",IF(AM531="ITM_NULL","ITM_NULL",VLOOKUP(AI531,'C43 Code'!$C:$J,8,0)))</f>
        <v>ITM_DOWN1</v>
      </c>
      <c r="AR531" s="41" t="str">
        <f t="shared" si="55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89" t="s">
        <v>438</v>
      </c>
      <c r="Y532" s="90">
        <v>7</v>
      </c>
      <c r="Z532" s="90">
        <v>2</v>
      </c>
      <c r="AA532" s="84" t="str">
        <f t="shared" si="53"/>
        <v>D47.72</v>
      </c>
      <c r="AB532" s="85">
        <v>1</v>
      </c>
      <c r="AC532" s="91" t="s">
        <v>82</v>
      </c>
      <c r="AD532" s="92" t="s">
        <v>125</v>
      </c>
      <c r="AE532" s="87"/>
      <c r="AF532" s="45" t="s">
        <v>54</v>
      </c>
      <c r="AG532" s="21"/>
      <c r="AH532" t="str">
        <f t="shared" si="54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2" t="str">
        <f>IF(AND(AB532="XEQ",AC532="alpha"),"ITM_alpha",IF(AM532="ITM_NULL","ITM_NULL",VLOOKUP(AI532,'C43 Code'!$C:$J,7,0)))</f>
        <v>ITM_1</v>
      </c>
      <c r="AP532" s="62" t="str">
        <f>IF(AND(AB532="XEQ",AC532="alpha"),"ITM_alpha",IF(AM532="ITM_NULL","ITM_NULL",VLOOKUP(AI532,'C43 Code'!$C:$J,8,0)))</f>
        <v>ITM_1</v>
      </c>
      <c r="AR532" s="41" t="str">
        <f t="shared" si="55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89" t="s">
        <v>438</v>
      </c>
      <c r="Y533" s="90">
        <v>7</v>
      </c>
      <c r="Z533" s="90">
        <v>3</v>
      </c>
      <c r="AA533" s="84" t="str">
        <f t="shared" si="53"/>
        <v>D47.73</v>
      </c>
      <c r="AB533" s="85">
        <v>2</v>
      </c>
      <c r="AC533" s="96" t="s">
        <v>399</v>
      </c>
      <c r="AD533" s="92" t="s">
        <v>121</v>
      </c>
      <c r="AE533" s="87"/>
      <c r="AF533" s="45" t="s">
        <v>132</v>
      </c>
      <c r="AG533" s="21"/>
      <c r="AH533" t="str">
        <f t="shared" si="54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2" t="str">
        <f>IF(AND(AB533="XEQ",AC533="alpha"),"ITM_alpha",IF(AM533="ITM_NULL","ITM_NULL",VLOOKUP(AI533,'C43 Code'!$C:$J,7,0)))</f>
        <v>ITM_2</v>
      </c>
      <c r="AP533" s="62" t="str">
        <f>IF(AND(AB533="XEQ",AC533="alpha"),"ITM_alpha",IF(AM533="ITM_NULL","ITM_NULL",VLOOKUP(AI533,'C43 Code'!$C:$J,8,0)))</f>
        <v>ITM_2</v>
      </c>
      <c r="AR533" s="41" t="str">
        <f t="shared" si="55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89" t="s">
        <v>438</v>
      </c>
      <c r="Y534" s="90">
        <v>7</v>
      </c>
      <c r="Z534" s="90">
        <v>4</v>
      </c>
      <c r="AA534" s="84" t="str">
        <f t="shared" si="53"/>
        <v>D47.74</v>
      </c>
      <c r="AB534" s="85">
        <v>3</v>
      </c>
      <c r="AC534" s="91" t="s">
        <v>126</v>
      </c>
      <c r="AD534" s="92" t="s">
        <v>127</v>
      </c>
      <c r="AE534" s="87"/>
      <c r="AF534" s="45" t="s">
        <v>55</v>
      </c>
      <c r="AG534" s="21"/>
      <c r="AH534" t="str">
        <f t="shared" si="54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2" t="str">
        <f>IF(AND(AB534="XEQ",AC534="alpha"),"ITM_alpha",IF(AM534="ITM_NULL","ITM_NULL",VLOOKUP(AI534,'C43 Code'!$C:$J,7,0)))</f>
        <v>ITM_3</v>
      </c>
      <c r="AP534" s="62" t="str">
        <f>IF(AND(AB534="XEQ",AC534="alpha"),"ITM_alpha",IF(AM534="ITM_NULL","ITM_NULL",VLOOKUP(AI534,'C43 Code'!$C:$J,8,0)))</f>
        <v>ITM_3</v>
      </c>
      <c r="AR534" s="41" t="str">
        <f t="shared" si="55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89" t="s">
        <v>438</v>
      </c>
      <c r="Y535" s="90">
        <v>7</v>
      </c>
      <c r="Z535" s="90">
        <v>5</v>
      </c>
      <c r="AA535" s="84" t="str">
        <f t="shared" si="53"/>
        <v>D47.75</v>
      </c>
      <c r="AB535" s="85" t="s">
        <v>98</v>
      </c>
      <c r="AC535" s="91" t="s">
        <v>122</v>
      </c>
      <c r="AD535" s="92" t="s">
        <v>118</v>
      </c>
      <c r="AE535" s="87"/>
      <c r="AF535" s="45" t="s">
        <v>56</v>
      </c>
      <c r="AG535" s="21"/>
      <c r="AH535" t="str">
        <f t="shared" si="54"/>
        <v>{75</v>
      </c>
      <c r="AI535" t="str">
        <f>VLOOKUP(AB535,Sheet3!$B:$C,2,0)</f>
        <v>ITM_SUB</v>
      </c>
      <c r="AJ535" t="str">
        <f>VLOOKUP(AC535,Sheet3!$B:$C,2,0)</f>
        <v>-MNU_UNITCONV_C43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2" t="str">
        <f>IF(AND(AB535="XEQ",AC535="alpha"),"ITM_alpha",IF(AM535="ITM_NULL","ITM_NULL",VLOOKUP(AI535,'C43 Code'!$C:$J,7,0)))</f>
        <v>ITM_MINUS</v>
      </c>
      <c r="AP535" s="62" t="str">
        <f>IF(AND(AB535="XEQ",AC535="alpha"),"ITM_alpha",IF(AM535="ITM_NULL","ITM_NULL",VLOOKUP(AI535,'C43 Code'!$C:$J,8,0)))</f>
        <v>ITM_SUB</v>
      </c>
      <c r="AR535" s="41" t="str">
        <f t="shared" si="55"/>
        <v>{75,                  ITM_SUB,              -MNU_UNITCONV_C43,    -MNU_CONST,           ITM_MINUS,            ITM_Y,                ITM_y,                ITM_MINUS,            ITM_SUB             },</v>
      </c>
    </row>
    <row r="536" spans="24:44" ht="18" customHeight="1">
      <c r="X536" s="89" t="s">
        <v>438</v>
      </c>
      <c r="Y536" s="83">
        <v>8</v>
      </c>
      <c r="Z536" s="83">
        <v>1</v>
      </c>
      <c r="AA536" s="84" t="str">
        <f t="shared" si="53"/>
        <v>D47.81</v>
      </c>
      <c r="AB536" s="85" t="s">
        <v>21</v>
      </c>
      <c r="AC536" s="91" t="s">
        <v>84</v>
      </c>
      <c r="AD536" s="92" t="s">
        <v>85</v>
      </c>
      <c r="AE536" s="87"/>
      <c r="AF536" s="95"/>
      <c r="AG536" s="21"/>
      <c r="AH536" t="str">
        <f t="shared" ref="AH536" si="56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2" t="str">
        <f>IF(AND(AB536="XEQ",AC536="alpha"),"ITM_alpha",IF(AM536="ITM_NULL","ITM_NULL",VLOOKUP(AI536,'C43 Code'!$C:$J,7,0)))</f>
        <v>ITM_PRN</v>
      </c>
      <c r="AP536" s="62" t="str">
        <f>IF(AND(AB536="XEQ",AC536="alpha"),"ITM_alpha",IF(AM536="ITM_NULL","ITM_NULL",VLOOKUP(AI536,'C43 Code'!$C:$J,8,0)))</f>
        <v>ITM_EXIT1</v>
      </c>
      <c r="AR536" s="41" t="str">
        <f t="shared" ref="AR536" si="57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89" t="s">
        <v>438</v>
      </c>
      <c r="Y537" s="90">
        <v>8</v>
      </c>
      <c r="Z537" s="90">
        <v>2</v>
      </c>
      <c r="AA537" s="84" t="str">
        <f t="shared" si="53"/>
        <v>D47.82</v>
      </c>
      <c r="AB537" s="85">
        <v>0</v>
      </c>
      <c r="AC537" s="91" t="s">
        <v>86</v>
      </c>
      <c r="AD537" s="92" t="s">
        <v>87</v>
      </c>
      <c r="AE537" s="87"/>
      <c r="AF537" s="45" t="s">
        <v>57</v>
      </c>
      <c r="AG537" s="21"/>
      <c r="AH537" t="str">
        <f t="shared" si="54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3" t="str">
        <f>IF(AND(AB537="XEQ",AC537="alpha"),"ITM_alpha",IF(AM537="ITM_NULL","ITM_NULL",VLOOKUP(AI537,'C43 Code'!$C:$J,7,0)))</f>
        <v>ITM_0</v>
      </c>
      <c r="AP537" s="63" t="str">
        <f>IF(AND(AB537="XEQ",AC537="alpha"),"ITM_alpha",IF(AM537="ITM_NULL","ITM_NULL",VLOOKUP(AI537,'C43 Code'!$C:$J,8,0)))</f>
        <v>ITM_0</v>
      </c>
      <c r="AR537" s="41" t="str">
        <f t="shared" si="55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89" t="s">
        <v>438</v>
      </c>
      <c r="Y538" s="90">
        <v>8</v>
      </c>
      <c r="Z538" s="90">
        <v>3</v>
      </c>
      <c r="AA538" s="84" t="str">
        <f t="shared" si="53"/>
        <v>D47.83</v>
      </c>
      <c r="AB538" s="85" t="s">
        <v>22</v>
      </c>
      <c r="AC538" s="91" t="s">
        <v>88</v>
      </c>
      <c r="AD538" s="92" t="s">
        <v>129</v>
      </c>
      <c r="AE538" s="87"/>
      <c r="AF538" s="45" t="s">
        <v>59</v>
      </c>
      <c r="AG538" s="21"/>
      <c r="AH538" t="str">
        <f t="shared" si="54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1" t="str">
        <f t="shared" si="55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89" t="s">
        <v>438</v>
      </c>
      <c r="Y539" s="90">
        <v>8</v>
      </c>
      <c r="Z539" s="90">
        <v>4</v>
      </c>
      <c r="AA539" s="84" t="str">
        <f t="shared" si="53"/>
        <v>D47.84</v>
      </c>
      <c r="AB539" s="85" t="s">
        <v>23</v>
      </c>
      <c r="AC539" s="91" t="s">
        <v>89</v>
      </c>
      <c r="AD539" s="92" t="s">
        <v>130</v>
      </c>
      <c r="AE539" s="87"/>
      <c r="AF539" s="97" t="s">
        <v>395</v>
      </c>
      <c r="AG539" s="21"/>
      <c r="AH539" t="str">
        <f t="shared" si="54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1" t="str">
        <f t="shared" si="55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89" t="s">
        <v>438</v>
      </c>
      <c r="Y540" s="90">
        <v>8</v>
      </c>
      <c r="Z540" s="90">
        <v>5</v>
      </c>
      <c r="AA540" s="84" t="str">
        <f t="shared" si="53"/>
        <v>D47.85</v>
      </c>
      <c r="AB540" s="85" t="s">
        <v>1</v>
      </c>
      <c r="AC540" s="91" t="s">
        <v>116</v>
      </c>
      <c r="AD540" s="92" t="s">
        <v>131</v>
      </c>
      <c r="AE540" s="87"/>
      <c r="AF540" s="45" t="s">
        <v>60</v>
      </c>
      <c r="AG540" s="21"/>
      <c r="AH540" t="str">
        <f t="shared" ref="AH540" si="58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0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1"/>
      <c r="AH541"/>
      <c r="AI541"/>
      <c r="AJ541"/>
      <c r="AK541"/>
      <c r="AL541" s="7"/>
      <c r="AM541"/>
      <c r="AN541"/>
      <c r="AP541"/>
      <c r="AR541" s="54" t="s">
        <v>409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1" t="s">
        <v>411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1"/>
    </row>
    <row r="544" spans="24:44" ht="18" customHeight="1">
      <c r="AH544"/>
      <c r="AI544"/>
      <c r="AJ544"/>
      <c r="AK544"/>
      <c r="AL544" s="7"/>
      <c r="AM544"/>
      <c r="AN544"/>
      <c r="AP544"/>
      <c r="AR544" s="41"/>
    </row>
    <row r="545" spans="34:44" ht="18" customHeight="1">
      <c r="AH545"/>
      <c r="AI545"/>
      <c r="AJ545"/>
      <c r="AK545"/>
      <c r="AL545" s="7"/>
      <c r="AM545"/>
      <c r="AN545"/>
      <c r="AP545"/>
      <c r="AR545" s="41"/>
    </row>
    <row r="546" spans="34:44" ht="18" customHeight="1">
      <c r="AH546"/>
      <c r="AI546"/>
      <c r="AJ546"/>
      <c r="AK546"/>
      <c r="AL546" s="7"/>
      <c r="AM546"/>
      <c r="AN546"/>
      <c r="AP546"/>
      <c r="AR546" s="41"/>
    </row>
    <row r="547" spans="34:44" ht="18" customHeight="1">
      <c r="AH547"/>
      <c r="AI547"/>
      <c r="AJ547"/>
      <c r="AK547"/>
      <c r="AL547" s="7"/>
      <c r="AM547"/>
      <c r="AN547"/>
      <c r="AP547"/>
      <c r="AR547" s="41"/>
    </row>
    <row r="548" spans="34:44" ht="18" customHeight="1">
      <c r="AH548"/>
      <c r="AI548"/>
      <c r="AJ548"/>
      <c r="AK548"/>
      <c r="AL548" s="7"/>
      <c r="AM548"/>
      <c r="AN548"/>
      <c r="AP548"/>
      <c r="AR548" s="41"/>
    </row>
    <row r="549" spans="34:44" ht="18" customHeight="1">
      <c r="AH549"/>
      <c r="AI549"/>
      <c r="AJ549"/>
      <c r="AK549"/>
      <c r="AL549" s="7"/>
      <c r="AM549"/>
      <c r="AN549"/>
      <c r="AP549"/>
      <c r="AR549" s="41"/>
    </row>
    <row r="550" spans="34:44" ht="18" customHeight="1">
      <c r="AH550"/>
      <c r="AI550"/>
      <c r="AJ550"/>
      <c r="AK550"/>
      <c r="AL550" s="7"/>
      <c r="AM550"/>
      <c r="AN550"/>
      <c r="AP550"/>
      <c r="AR550" s="41"/>
    </row>
    <row r="551" spans="34:44" ht="18" customHeight="1">
      <c r="AH551"/>
      <c r="AI551"/>
      <c r="AJ551"/>
      <c r="AK551"/>
      <c r="AL551" s="7"/>
      <c r="AM551"/>
      <c r="AN551"/>
      <c r="AP551"/>
      <c r="AR551" s="41"/>
    </row>
    <row r="552" spans="34:44" ht="18" customHeight="1">
      <c r="AH552"/>
      <c r="AI552"/>
      <c r="AJ552"/>
      <c r="AK552"/>
      <c r="AL552" s="7"/>
      <c r="AM552"/>
      <c r="AN552"/>
      <c r="AP552"/>
      <c r="AR552" s="41"/>
    </row>
    <row r="553" spans="34:44" ht="18" customHeight="1">
      <c r="AH553"/>
      <c r="AI553"/>
      <c r="AJ553"/>
      <c r="AK553"/>
      <c r="AL553" s="7"/>
      <c r="AM553"/>
      <c r="AN553"/>
      <c r="AP553"/>
      <c r="AR553" s="41"/>
    </row>
    <row r="554" spans="34:44" ht="18" customHeight="1">
      <c r="AH554"/>
      <c r="AI554"/>
      <c r="AJ554"/>
      <c r="AK554"/>
      <c r="AL554" s="7"/>
      <c r="AM554"/>
      <c r="AN554"/>
      <c r="AP554"/>
      <c r="AR554" s="41"/>
    </row>
    <row r="555" spans="34:44" ht="18" customHeight="1">
      <c r="AH555"/>
      <c r="AI555"/>
      <c r="AJ555"/>
      <c r="AK555"/>
      <c r="AL555" s="7"/>
      <c r="AM555"/>
      <c r="AN555"/>
      <c r="AP555"/>
      <c r="AR555" s="41"/>
    </row>
    <row r="556" spans="34:44" ht="18" customHeight="1">
      <c r="AH556"/>
      <c r="AI556"/>
      <c r="AJ556"/>
      <c r="AK556"/>
      <c r="AL556" s="7"/>
      <c r="AM556"/>
      <c r="AN556"/>
      <c r="AP556"/>
      <c r="AR556" s="41"/>
    </row>
    <row r="557" spans="34:44" ht="18" customHeight="1">
      <c r="AH557"/>
      <c r="AI557"/>
      <c r="AJ557"/>
      <c r="AK557"/>
      <c r="AL557" s="7"/>
      <c r="AM557"/>
      <c r="AN557"/>
      <c r="AP557"/>
      <c r="AR557" s="41"/>
    </row>
    <row r="558" spans="34:44" ht="18" customHeight="1">
      <c r="AH558"/>
      <c r="AI558"/>
      <c r="AJ558"/>
      <c r="AK558"/>
      <c r="AL558" s="7"/>
      <c r="AM558"/>
      <c r="AN558"/>
      <c r="AP558"/>
      <c r="AR558" s="41"/>
    </row>
    <row r="559" spans="34:44" ht="18" customHeight="1">
      <c r="AH559"/>
      <c r="AI559"/>
      <c r="AJ559"/>
      <c r="AK559"/>
      <c r="AL559" s="7"/>
      <c r="AM559"/>
      <c r="AN559"/>
      <c r="AP559"/>
      <c r="AR559" s="41"/>
    </row>
    <row r="560" spans="34:44" ht="18" customHeight="1">
      <c r="AH560"/>
      <c r="AI560"/>
      <c r="AJ560"/>
      <c r="AK560"/>
      <c r="AL560" s="7"/>
      <c r="AM560"/>
      <c r="AN560"/>
      <c r="AP560"/>
      <c r="AR560" s="41"/>
    </row>
    <row r="561" spans="34:44" ht="18" customHeight="1">
      <c r="AH561"/>
      <c r="AI561"/>
      <c r="AJ561"/>
      <c r="AK561"/>
      <c r="AL561" s="7"/>
      <c r="AM561"/>
      <c r="AN561"/>
      <c r="AP561"/>
      <c r="AR561" s="41"/>
    </row>
    <row r="562" spans="34:44" ht="18" customHeight="1">
      <c r="AH562"/>
      <c r="AI562"/>
      <c r="AJ562"/>
      <c r="AK562"/>
      <c r="AL562" s="7"/>
      <c r="AM562"/>
      <c r="AN562"/>
      <c r="AP562"/>
      <c r="AR562" s="41"/>
    </row>
    <row r="563" spans="34:44" ht="18" customHeight="1">
      <c r="AH563"/>
      <c r="AI563"/>
      <c r="AJ563"/>
      <c r="AK563"/>
      <c r="AL563" s="7"/>
      <c r="AM563"/>
      <c r="AN563"/>
      <c r="AP563"/>
      <c r="AR563" s="41"/>
    </row>
    <row r="564" spans="34:44" ht="18" customHeight="1">
      <c r="AH564"/>
      <c r="AI564"/>
      <c r="AJ564"/>
      <c r="AK564"/>
      <c r="AL564" s="7"/>
      <c r="AM564"/>
      <c r="AN564"/>
      <c r="AP564"/>
      <c r="AR564" s="41"/>
    </row>
    <row r="565" spans="34:44" ht="18" customHeight="1">
      <c r="AH565"/>
      <c r="AI565"/>
      <c r="AJ565"/>
      <c r="AK565"/>
      <c r="AL565" s="7"/>
      <c r="AM565"/>
      <c r="AN565"/>
      <c r="AP565"/>
      <c r="AR565" s="41"/>
    </row>
    <row r="566" spans="34:44" ht="18" customHeight="1">
      <c r="AH566"/>
      <c r="AI566"/>
      <c r="AJ566"/>
      <c r="AK566"/>
      <c r="AL566" s="7"/>
      <c r="AM566"/>
      <c r="AN566"/>
      <c r="AP566"/>
      <c r="AR566" s="41"/>
    </row>
    <row r="567" spans="34:44" ht="18" customHeight="1">
      <c r="AH567"/>
      <c r="AI567"/>
      <c r="AJ567"/>
      <c r="AK567"/>
      <c r="AL567" s="7"/>
      <c r="AM567"/>
      <c r="AN567"/>
      <c r="AP567"/>
      <c r="AR567" s="41"/>
    </row>
    <row r="568" spans="34:44" ht="18" customHeight="1">
      <c r="AH568"/>
      <c r="AI568"/>
      <c r="AJ568"/>
      <c r="AK568"/>
      <c r="AL568" s="7"/>
      <c r="AM568"/>
      <c r="AN568"/>
      <c r="AP568"/>
      <c r="AR568" s="41"/>
    </row>
    <row r="569" spans="34:44" ht="18" customHeight="1">
      <c r="AH569"/>
      <c r="AI569"/>
      <c r="AJ569"/>
      <c r="AK569"/>
      <c r="AL569" s="7"/>
      <c r="AM569"/>
      <c r="AN569"/>
      <c r="AP569"/>
      <c r="AR569" s="41"/>
    </row>
    <row r="570" spans="34:44" ht="18" customHeight="1">
      <c r="AH570"/>
      <c r="AI570"/>
      <c r="AJ570"/>
      <c r="AK570"/>
      <c r="AL570" s="7"/>
      <c r="AM570"/>
      <c r="AN570"/>
      <c r="AP570"/>
      <c r="AR570" s="41"/>
    </row>
    <row r="571" spans="34:44" ht="18" customHeight="1">
      <c r="AH571"/>
      <c r="AI571"/>
      <c r="AJ571"/>
      <c r="AK571"/>
      <c r="AL571" s="7"/>
      <c r="AM571"/>
      <c r="AN571"/>
      <c r="AP571"/>
      <c r="AR571" s="41"/>
    </row>
    <row r="572" spans="34:44" ht="18" customHeight="1">
      <c r="AH572"/>
      <c r="AI572"/>
      <c r="AJ572"/>
      <c r="AK572"/>
      <c r="AL572" s="7"/>
      <c r="AM572"/>
      <c r="AN572"/>
      <c r="AP572"/>
      <c r="AR572" s="41"/>
    </row>
    <row r="573" spans="34:44" ht="18" customHeight="1">
      <c r="AH573"/>
      <c r="AI573"/>
      <c r="AJ573"/>
      <c r="AK573"/>
      <c r="AL573" s="7"/>
      <c r="AM573"/>
      <c r="AN573"/>
      <c r="AP573"/>
      <c r="AR573" s="41"/>
    </row>
    <row r="574" spans="34:44" ht="18" customHeight="1">
      <c r="AH574"/>
      <c r="AI574"/>
      <c r="AJ574"/>
      <c r="AK574"/>
      <c r="AL574" s="7"/>
      <c r="AM574"/>
      <c r="AN574"/>
      <c r="AP574"/>
      <c r="AR574" s="41"/>
    </row>
    <row r="575" spans="34:44" ht="18" customHeight="1">
      <c r="AH575"/>
      <c r="AI575"/>
      <c r="AJ575"/>
      <c r="AK575"/>
      <c r="AL575" s="7"/>
      <c r="AM575"/>
      <c r="AN575"/>
      <c r="AP575"/>
      <c r="AR575" s="41"/>
    </row>
    <row r="576" spans="34:44" ht="18" customHeight="1">
      <c r="AH576"/>
      <c r="AI576"/>
      <c r="AJ576"/>
      <c r="AK576"/>
      <c r="AL576" s="7"/>
      <c r="AM576"/>
      <c r="AN576"/>
      <c r="AP576"/>
      <c r="AR576" s="41"/>
    </row>
    <row r="577" spans="34:44" ht="18" customHeight="1">
      <c r="AH577"/>
      <c r="AI577"/>
      <c r="AJ577"/>
      <c r="AK577"/>
      <c r="AL577" s="7"/>
      <c r="AM577"/>
      <c r="AN577"/>
      <c r="AP577"/>
      <c r="AR577" s="41"/>
    </row>
    <row r="578" spans="34:44" ht="18" customHeight="1">
      <c r="AH578"/>
      <c r="AI578"/>
      <c r="AJ578"/>
      <c r="AK578"/>
      <c r="AL578" s="7"/>
      <c r="AM578"/>
      <c r="AN578"/>
      <c r="AP578"/>
      <c r="AR578" s="41"/>
    </row>
    <row r="579" spans="34:44" ht="18" customHeight="1">
      <c r="AH579"/>
      <c r="AI579"/>
      <c r="AJ579"/>
      <c r="AK579"/>
      <c r="AL579" s="7"/>
      <c r="AM579"/>
      <c r="AN579"/>
      <c r="AP579"/>
      <c r="AR579" s="41"/>
    </row>
    <row r="580" spans="34:44" ht="18" customHeight="1">
      <c r="AH580"/>
      <c r="AI580"/>
      <c r="AJ580"/>
      <c r="AK580"/>
      <c r="AL580" s="7"/>
      <c r="AM580"/>
      <c r="AN580"/>
      <c r="AP580"/>
      <c r="AR580" s="41"/>
    </row>
    <row r="581" spans="34:44" ht="18" customHeight="1">
      <c r="AH581"/>
      <c r="AI581"/>
      <c r="AJ581"/>
      <c r="AK581"/>
      <c r="AL581" s="7"/>
      <c r="AM581"/>
      <c r="AN581"/>
      <c r="AP581"/>
      <c r="AR581" s="41"/>
    </row>
    <row r="582" spans="34:44" ht="18" customHeight="1">
      <c r="AH582"/>
      <c r="AI582"/>
      <c r="AJ582"/>
      <c r="AK582"/>
      <c r="AL582" s="7"/>
      <c r="AM582"/>
      <c r="AN582"/>
      <c r="AP582"/>
      <c r="AR582" s="41"/>
    </row>
    <row r="583" spans="34:44" ht="18" customHeight="1">
      <c r="AH583"/>
      <c r="AI583"/>
      <c r="AJ583"/>
      <c r="AK583"/>
      <c r="AL583" s="7"/>
      <c r="AM583"/>
      <c r="AN583"/>
      <c r="AP583"/>
      <c r="AR583" s="41"/>
    </row>
    <row r="584" spans="34:44" ht="18" customHeight="1">
      <c r="AH584"/>
      <c r="AI584"/>
      <c r="AJ584"/>
      <c r="AK584"/>
      <c r="AL584" s="7"/>
      <c r="AM584"/>
      <c r="AN584"/>
      <c r="AP584"/>
      <c r="AR584" s="41"/>
    </row>
    <row r="585" spans="34:44" ht="18" customHeight="1">
      <c r="AH585"/>
      <c r="AI585"/>
      <c r="AJ585"/>
      <c r="AK585"/>
      <c r="AL585" s="7"/>
      <c r="AM585"/>
      <c r="AN585"/>
      <c r="AP585"/>
      <c r="AR585" s="41"/>
    </row>
    <row r="586" spans="34:44" ht="18" customHeight="1">
      <c r="AH586"/>
      <c r="AI586"/>
      <c r="AJ586"/>
      <c r="AK586"/>
      <c r="AL586" s="7"/>
      <c r="AM586"/>
      <c r="AN586"/>
      <c r="AP586"/>
      <c r="AR586" s="41"/>
    </row>
    <row r="587" spans="34:44" ht="18" customHeight="1">
      <c r="AH587"/>
      <c r="AI587"/>
      <c r="AJ587"/>
      <c r="AK587"/>
      <c r="AL587" s="7"/>
      <c r="AM587"/>
      <c r="AN587"/>
      <c r="AP587"/>
      <c r="AR587" s="41"/>
    </row>
    <row r="588" spans="34:44" ht="18" customHeight="1">
      <c r="AH588"/>
      <c r="AI588"/>
      <c r="AJ588"/>
      <c r="AK588"/>
      <c r="AL588" s="7"/>
      <c r="AM588"/>
      <c r="AN588"/>
      <c r="AP588"/>
      <c r="AR588" s="41"/>
    </row>
    <row r="589" spans="34:44" ht="18" customHeight="1">
      <c r="AH589"/>
      <c r="AI589"/>
      <c r="AJ589"/>
      <c r="AK589"/>
      <c r="AL589" s="7"/>
      <c r="AM589"/>
      <c r="AN589"/>
      <c r="AP589"/>
      <c r="AR589" s="41"/>
    </row>
    <row r="590" spans="34:44" ht="18" customHeight="1">
      <c r="AH590"/>
      <c r="AI590"/>
      <c r="AJ590"/>
      <c r="AK590"/>
      <c r="AL590" s="7"/>
      <c r="AM590"/>
      <c r="AN590"/>
      <c r="AP590"/>
      <c r="AR590" s="41"/>
    </row>
    <row r="591" spans="34:44" ht="18" customHeight="1">
      <c r="AH591"/>
      <c r="AI591"/>
      <c r="AJ591"/>
      <c r="AK591"/>
      <c r="AL591" s="7"/>
      <c r="AM591"/>
      <c r="AN591"/>
      <c r="AP591"/>
      <c r="AR591" s="41"/>
    </row>
    <row r="592" spans="34:44" ht="18" customHeight="1">
      <c r="AH592"/>
      <c r="AI592"/>
      <c r="AJ592"/>
      <c r="AK592"/>
      <c r="AL592" s="7"/>
      <c r="AM592"/>
      <c r="AN592"/>
      <c r="AP592"/>
      <c r="AR592" s="41"/>
    </row>
    <row r="593" spans="34:44" ht="18" customHeight="1">
      <c r="AH593"/>
      <c r="AI593"/>
      <c r="AJ593"/>
      <c r="AK593"/>
      <c r="AL593" s="7"/>
      <c r="AM593"/>
      <c r="AN593"/>
      <c r="AP593"/>
      <c r="AR593" s="41"/>
    </row>
    <row r="594" spans="34:44" ht="18" customHeight="1">
      <c r="AH594"/>
      <c r="AI594"/>
      <c r="AJ594"/>
      <c r="AK594"/>
      <c r="AL594" s="7"/>
      <c r="AM594"/>
      <c r="AN594"/>
      <c r="AP594"/>
      <c r="AR594" s="41"/>
    </row>
    <row r="595" spans="34:44" ht="18" customHeight="1">
      <c r="AH595"/>
      <c r="AI595"/>
      <c r="AJ595"/>
      <c r="AK595"/>
      <c r="AL595" s="7"/>
      <c r="AM595"/>
      <c r="AN595"/>
      <c r="AP595"/>
      <c r="AR595" s="41"/>
    </row>
    <row r="596" spans="34:44" ht="18" customHeight="1">
      <c r="AH596"/>
      <c r="AI596"/>
      <c r="AJ596"/>
      <c r="AK596"/>
      <c r="AL596" s="7"/>
      <c r="AM596"/>
      <c r="AN596"/>
      <c r="AP596"/>
      <c r="AR596" s="41"/>
    </row>
    <row r="597" spans="34:44" ht="18" customHeight="1">
      <c r="AH597"/>
      <c r="AI597"/>
      <c r="AJ597"/>
      <c r="AK597"/>
      <c r="AL597" s="7"/>
      <c r="AM597"/>
      <c r="AN597"/>
      <c r="AP597"/>
      <c r="AR597" s="41"/>
    </row>
    <row r="598" spans="34:44" ht="18" customHeight="1">
      <c r="AH598"/>
      <c r="AI598"/>
      <c r="AJ598"/>
      <c r="AK598"/>
      <c r="AL598" s="7"/>
      <c r="AM598"/>
      <c r="AN598"/>
      <c r="AP598"/>
      <c r="AR598" s="41"/>
    </row>
    <row r="599" spans="34:44" ht="18" customHeight="1">
      <c r="AH599"/>
      <c r="AI599"/>
      <c r="AJ599"/>
      <c r="AK599"/>
      <c r="AL599" s="7"/>
      <c r="AM599"/>
      <c r="AN599"/>
      <c r="AP599"/>
      <c r="AR599" s="41"/>
    </row>
    <row r="600" spans="34:44" ht="18" customHeight="1">
      <c r="AH600"/>
      <c r="AI600"/>
      <c r="AJ600"/>
      <c r="AK600"/>
      <c r="AL600" s="7"/>
      <c r="AM600"/>
      <c r="AN600"/>
      <c r="AP600"/>
      <c r="AR600" s="41"/>
    </row>
    <row r="601" spans="34:44" ht="18" customHeight="1">
      <c r="AH601"/>
      <c r="AI601"/>
      <c r="AJ601"/>
      <c r="AK601"/>
      <c r="AL601" s="7"/>
      <c r="AM601"/>
      <c r="AN601"/>
      <c r="AP601"/>
      <c r="AR601" s="41"/>
    </row>
    <row r="602" spans="34:44" ht="18" customHeight="1">
      <c r="AH602"/>
      <c r="AI602"/>
      <c r="AJ602"/>
      <c r="AK602"/>
      <c r="AL602" s="7"/>
      <c r="AM602"/>
      <c r="AN602"/>
      <c r="AP602"/>
      <c r="AR602" s="41"/>
    </row>
    <row r="603" spans="34:44" ht="18" customHeight="1">
      <c r="AH603"/>
      <c r="AI603"/>
      <c r="AJ603"/>
      <c r="AK603"/>
      <c r="AL603" s="7"/>
      <c r="AM603"/>
      <c r="AN603"/>
      <c r="AP603"/>
      <c r="AR603" s="41"/>
    </row>
    <row r="604" spans="34:44" ht="18" customHeight="1">
      <c r="AH604"/>
      <c r="AI604"/>
      <c r="AJ604"/>
      <c r="AK604"/>
      <c r="AL604" s="7"/>
      <c r="AM604"/>
      <c r="AN604"/>
      <c r="AP604"/>
      <c r="AR604" s="41"/>
    </row>
    <row r="605" spans="34:44" ht="18" customHeight="1">
      <c r="AH605"/>
      <c r="AI605"/>
      <c r="AJ605"/>
      <c r="AK605"/>
      <c r="AL605" s="7"/>
      <c r="AM605"/>
      <c r="AN605"/>
      <c r="AP605"/>
      <c r="AR605" s="41"/>
    </row>
    <row r="606" spans="34:44" ht="18" customHeight="1">
      <c r="AH606"/>
      <c r="AI606"/>
      <c r="AJ606"/>
      <c r="AK606"/>
      <c r="AL606" s="7"/>
      <c r="AM606"/>
      <c r="AN606"/>
      <c r="AP606"/>
      <c r="AR606" s="41"/>
    </row>
    <row r="607" spans="34:44" ht="18" customHeight="1">
      <c r="AH607"/>
      <c r="AI607"/>
      <c r="AJ607"/>
      <c r="AK607"/>
      <c r="AL607" s="7"/>
      <c r="AM607"/>
      <c r="AN607"/>
      <c r="AP607"/>
      <c r="AR607" s="41"/>
    </row>
    <row r="608" spans="34:44" ht="18" customHeight="1">
      <c r="AH608"/>
      <c r="AI608"/>
      <c r="AJ608"/>
      <c r="AK608"/>
      <c r="AL608" s="7"/>
      <c r="AM608"/>
      <c r="AN608"/>
      <c r="AP608"/>
      <c r="AR608" s="41"/>
    </row>
    <row r="609" spans="34:44" ht="18" customHeight="1">
      <c r="AH609"/>
      <c r="AI609"/>
      <c r="AJ609"/>
      <c r="AK609"/>
      <c r="AL609" s="7"/>
      <c r="AM609"/>
      <c r="AN609"/>
      <c r="AP609"/>
      <c r="AR609" s="41"/>
    </row>
    <row r="610" spans="34:44" ht="18" customHeight="1">
      <c r="AH610"/>
      <c r="AI610"/>
      <c r="AJ610"/>
      <c r="AK610"/>
      <c r="AL610" s="7"/>
      <c r="AM610"/>
      <c r="AN610"/>
      <c r="AP610"/>
      <c r="AR610" s="41"/>
    </row>
    <row r="611" spans="34:44" ht="18" customHeight="1">
      <c r="AH611"/>
      <c r="AI611"/>
      <c r="AJ611"/>
      <c r="AK611"/>
      <c r="AL611" s="7"/>
      <c r="AM611"/>
      <c r="AN611"/>
      <c r="AP611"/>
      <c r="AR611" s="41"/>
    </row>
    <row r="612" spans="34:44" ht="18" customHeight="1">
      <c r="AH612"/>
      <c r="AI612"/>
      <c r="AJ612"/>
      <c r="AK612"/>
      <c r="AL612" s="7"/>
      <c r="AM612"/>
      <c r="AN612"/>
      <c r="AP612"/>
      <c r="AR612" s="41"/>
    </row>
    <row r="613" spans="34:44" ht="18" customHeight="1">
      <c r="AH613"/>
      <c r="AI613"/>
      <c r="AJ613"/>
      <c r="AK613"/>
      <c r="AL613" s="7"/>
      <c r="AM613"/>
      <c r="AN613"/>
      <c r="AP613"/>
      <c r="AR613" s="41"/>
    </row>
    <row r="614" spans="34:44" ht="18" customHeight="1">
      <c r="AH614"/>
      <c r="AI614"/>
      <c r="AJ614"/>
      <c r="AK614"/>
      <c r="AL614" s="7"/>
      <c r="AM614"/>
      <c r="AN614"/>
      <c r="AP614"/>
      <c r="AR614" s="41"/>
    </row>
    <row r="615" spans="34:44" ht="18" customHeight="1">
      <c r="AH615"/>
      <c r="AI615"/>
      <c r="AJ615"/>
      <c r="AK615"/>
      <c r="AL615" s="7"/>
      <c r="AM615"/>
      <c r="AN615"/>
      <c r="AP615"/>
      <c r="AR615" s="41"/>
    </row>
    <row r="616" spans="34:44" ht="18" customHeight="1">
      <c r="AH616"/>
      <c r="AI616"/>
      <c r="AJ616"/>
      <c r="AK616"/>
      <c r="AL616" s="7"/>
      <c r="AM616"/>
      <c r="AN616"/>
      <c r="AP616"/>
      <c r="AR616" s="41"/>
    </row>
    <row r="617" spans="34:44" ht="18" customHeight="1">
      <c r="AH617"/>
      <c r="AI617"/>
      <c r="AJ617"/>
      <c r="AK617"/>
      <c r="AL617" s="7"/>
      <c r="AM617"/>
      <c r="AN617"/>
      <c r="AP617"/>
      <c r="AR617" s="41"/>
    </row>
    <row r="618" spans="34:44" ht="18" customHeight="1">
      <c r="AH618"/>
      <c r="AI618"/>
      <c r="AJ618"/>
      <c r="AK618"/>
      <c r="AL618" s="7"/>
      <c r="AM618"/>
      <c r="AN618"/>
      <c r="AP618"/>
      <c r="AR618" s="41"/>
    </row>
    <row r="619" spans="34:44" ht="18" customHeight="1">
      <c r="AH619"/>
      <c r="AI619"/>
      <c r="AJ619"/>
      <c r="AK619"/>
      <c r="AL619" s="7"/>
      <c r="AM619"/>
      <c r="AN619"/>
      <c r="AP619"/>
      <c r="AR619" s="41"/>
    </row>
    <row r="620" spans="34:44" ht="18" customHeight="1">
      <c r="AH620"/>
      <c r="AI620"/>
      <c r="AJ620"/>
      <c r="AK620"/>
      <c r="AL620" s="7"/>
      <c r="AM620"/>
      <c r="AN620"/>
      <c r="AP620"/>
      <c r="AR620" s="41"/>
    </row>
    <row r="621" spans="34:44" ht="18" customHeight="1">
      <c r="AH621"/>
      <c r="AI621"/>
      <c r="AJ621"/>
      <c r="AK621"/>
      <c r="AL621" s="7"/>
      <c r="AM621"/>
      <c r="AN621"/>
      <c r="AP621"/>
      <c r="AR621" s="41"/>
    </row>
    <row r="622" spans="34:44" ht="18" customHeight="1">
      <c r="AH622"/>
      <c r="AI622"/>
      <c r="AJ622"/>
      <c r="AK622"/>
      <c r="AL622" s="7"/>
      <c r="AM622"/>
      <c r="AN622"/>
      <c r="AP622"/>
      <c r="AR622" s="41"/>
    </row>
    <row r="623" spans="34:44" ht="18" customHeight="1">
      <c r="AH623"/>
      <c r="AI623"/>
      <c r="AJ623"/>
      <c r="AK623"/>
      <c r="AL623" s="7"/>
      <c r="AM623"/>
      <c r="AN623"/>
      <c r="AP623"/>
      <c r="AR623" s="41"/>
    </row>
    <row r="624" spans="34:44" ht="18" customHeight="1">
      <c r="AH624"/>
      <c r="AI624"/>
      <c r="AJ624"/>
      <c r="AK624"/>
      <c r="AL624" s="7"/>
      <c r="AM624"/>
      <c r="AN624"/>
      <c r="AP624"/>
      <c r="AR624" s="41"/>
    </row>
    <row r="625" spans="34:44" ht="18" customHeight="1">
      <c r="AH625"/>
      <c r="AI625"/>
      <c r="AJ625"/>
      <c r="AK625"/>
      <c r="AL625" s="7"/>
      <c r="AM625"/>
      <c r="AN625"/>
      <c r="AP625"/>
      <c r="AR625" s="41"/>
    </row>
    <row r="626" spans="34:44" ht="18" customHeight="1">
      <c r="AH626"/>
      <c r="AI626"/>
      <c r="AJ626"/>
      <c r="AK626"/>
      <c r="AL626" s="7"/>
      <c r="AM626"/>
      <c r="AN626"/>
      <c r="AP626"/>
      <c r="AR626" s="41"/>
    </row>
    <row r="627" spans="34:44" ht="18" customHeight="1">
      <c r="AH627"/>
      <c r="AI627"/>
      <c r="AJ627"/>
      <c r="AK627"/>
      <c r="AL627" s="7"/>
      <c r="AM627"/>
      <c r="AN627"/>
      <c r="AP627"/>
      <c r="AR627" s="41"/>
    </row>
    <row r="628" spans="34:44" ht="18" customHeight="1">
      <c r="AH628"/>
      <c r="AI628"/>
      <c r="AJ628"/>
      <c r="AK628"/>
      <c r="AL628" s="7"/>
      <c r="AM628"/>
      <c r="AN628"/>
      <c r="AP628"/>
      <c r="AR628" s="41"/>
    </row>
    <row r="629" spans="34:44" ht="18" customHeight="1">
      <c r="AH629"/>
      <c r="AI629"/>
      <c r="AJ629"/>
      <c r="AK629"/>
      <c r="AL629" s="7"/>
      <c r="AM629"/>
      <c r="AN629"/>
      <c r="AP629"/>
      <c r="AR629" s="41"/>
    </row>
    <row r="630" spans="34:44" ht="18" customHeight="1">
      <c r="AH630"/>
      <c r="AI630"/>
      <c r="AJ630"/>
      <c r="AK630"/>
      <c r="AL630" s="7"/>
      <c r="AM630"/>
      <c r="AN630"/>
      <c r="AP630"/>
      <c r="AR630" s="41"/>
    </row>
    <row r="631" spans="34:44" ht="18" customHeight="1">
      <c r="AH631"/>
      <c r="AI631"/>
      <c r="AJ631"/>
      <c r="AK631"/>
      <c r="AL631" s="7"/>
      <c r="AM631"/>
      <c r="AN631"/>
      <c r="AP631"/>
      <c r="AR631" s="41"/>
    </row>
    <row r="632" spans="34:44" ht="18" customHeight="1">
      <c r="AH632"/>
      <c r="AI632"/>
      <c r="AJ632"/>
      <c r="AK632"/>
      <c r="AL632" s="7"/>
      <c r="AM632"/>
      <c r="AN632"/>
      <c r="AP632"/>
      <c r="AR632" s="41"/>
    </row>
    <row r="633" spans="34:44" ht="18" customHeight="1">
      <c r="AH633"/>
      <c r="AI633"/>
      <c r="AJ633"/>
      <c r="AK633"/>
      <c r="AL633" s="7"/>
      <c r="AM633"/>
      <c r="AN633"/>
      <c r="AP633"/>
      <c r="AR633" s="41"/>
    </row>
    <row r="634" spans="34:44" ht="18" customHeight="1">
      <c r="AH634"/>
      <c r="AI634"/>
      <c r="AJ634"/>
      <c r="AK634"/>
      <c r="AL634" s="7"/>
      <c r="AM634"/>
      <c r="AN634"/>
      <c r="AP634"/>
      <c r="AR634" s="41"/>
    </row>
    <row r="635" spans="34:44" ht="18" customHeight="1">
      <c r="AH635"/>
      <c r="AI635"/>
      <c r="AJ635"/>
      <c r="AK635"/>
      <c r="AL635" s="7"/>
      <c r="AM635"/>
      <c r="AN635"/>
      <c r="AP635"/>
      <c r="AR635" s="41"/>
    </row>
    <row r="636" spans="34:44" ht="18" customHeight="1">
      <c r="AH636"/>
      <c r="AI636"/>
      <c r="AJ636"/>
      <c r="AK636"/>
      <c r="AL636" s="7"/>
      <c r="AM636"/>
      <c r="AN636"/>
      <c r="AP636"/>
      <c r="AR636" s="41"/>
    </row>
    <row r="637" spans="34:44" ht="18" customHeight="1">
      <c r="AH637"/>
      <c r="AI637"/>
      <c r="AJ637"/>
      <c r="AK637"/>
      <c r="AL637" s="7"/>
      <c r="AM637"/>
      <c r="AN637"/>
      <c r="AP637"/>
      <c r="AR637" s="41"/>
    </row>
    <row r="638" spans="34:44" ht="18" customHeight="1">
      <c r="AH638"/>
      <c r="AI638"/>
      <c r="AJ638"/>
      <c r="AK638"/>
      <c r="AL638" s="7"/>
      <c r="AM638"/>
      <c r="AN638"/>
      <c r="AP638"/>
      <c r="AR638" s="41"/>
    </row>
    <row r="639" spans="34:44" ht="18" customHeight="1">
      <c r="AH639"/>
      <c r="AI639"/>
      <c r="AJ639"/>
      <c r="AK639"/>
      <c r="AL639" s="7"/>
      <c r="AM639"/>
      <c r="AN639"/>
      <c r="AP639"/>
      <c r="AR639" s="41"/>
    </row>
    <row r="640" spans="34:44" ht="18" customHeight="1">
      <c r="AH640"/>
      <c r="AI640"/>
      <c r="AJ640"/>
      <c r="AK640"/>
      <c r="AL640" s="7"/>
      <c r="AM640"/>
      <c r="AN640"/>
      <c r="AP640"/>
      <c r="AR640" s="41"/>
    </row>
    <row r="641" spans="34:44" ht="18" customHeight="1">
      <c r="AH641"/>
      <c r="AI641"/>
      <c r="AJ641"/>
      <c r="AK641"/>
      <c r="AL641" s="7"/>
      <c r="AM641"/>
      <c r="AN641"/>
      <c r="AP641"/>
      <c r="AR641" s="41"/>
    </row>
    <row r="642" spans="34:44" ht="18" customHeight="1">
      <c r="AH642"/>
      <c r="AI642"/>
      <c r="AJ642"/>
      <c r="AK642"/>
      <c r="AL642" s="7"/>
      <c r="AM642"/>
      <c r="AN642"/>
      <c r="AP642"/>
      <c r="AR642" s="41"/>
    </row>
    <row r="643" spans="34:44" ht="18" customHeight="1">
      <c r="AH643"/>
      <c r="AI643"/>
      <c r="AJ643"/>
      <c r="AK643"/>
      <c r="AL643" s="7"/>
      <c r="AM643"/>
      <c r="AN643"/>
      <c r="AP643"/>
      <c r="AR643" s="41"/>
    </row>
    <row r="644" spans="34:44" ht="18" customHeight="1">
      <c r="AH644"/>
      <c r="AI644"/>
      <c r="AJ644"/>
      <c r="AK644"/>
      <c r="AL644" s="7"/>
      <c r="AM644"/>
      <c r="AN644"/>
      <c r="AP644"/>
      <c r="AR644" s="41"/>
    </row>
    <row r="645" spans="34:44" ht="18" customHeight="1">
      <c r="AH645"/>
      <c r="AI645"/>
      <c r="AJ645"/>
      <c r="AK645"/>
      <c r="AL645" s="7"/>
      <c r="AM645"/>
      <c r="AN645"/>
      <c r="AP645"/>
      <c r="AR645" s="41"/>
    </row>
    <row r="646" spans="34:44" ht="18" customHeight="1">
      <c r="AH646"/>
      <c r="AI646"/>
      <c r="AJ646"/>
      <c r="AK646"/>
      <c r="AL646" s="7"/>
      <c r="AM646"/>
      <c r="AN646"/>
      <c r="AP646"/>
      <c r="AR646" s="41"/>
    </row>
    <row r="647" spans="34:44" ht="18" customHeight="1">
      <c r="AH647"/>
      <c r="AI647"/>
      <c r="AJ647"/>
      <c r="AK647"/>
      <c r="AL647" s="7"/>
      <c r="AM647"/>
      <c r="AN647"/>
      <c r="AP647"/>
      <c r="AR647" s="41"/>
    </row>
    <row r="648" spans="34:44" ht="18" customHeight="1">
      <c r="AH648"/>
      <c r="AI648"/>
      <c r="AJ648"/>
      <c r="AK648"/>
      <c r="AL648" s="7"/>
      <c r="AM648"/>
      <c r="AN648"/>
      <c r="AP648"/>
      <c r="AR648" s="41"/>
    </row>
    <row r="649" spans="34:44" ht="18" customHeight="1">
      <c r="AH649"/>
      <c r="AI649"/>
      <c r="AJ649"/>
      <c r="AK649"/>
      <c r="AL649" s="7"/>
      <c r="AM649"/>
      <c r="AN649"/>
      <c r="AP649"/>
      <c r="AR649" s="41"/>
    </row>
    <row r="650" spans="34:44" ht="18" customHeight="1">
      <c r="AH650"/>
      <c r="AI650"/>
      <c r="AJ650"/>
      <c r="AK650"/>
      <c r="AL650" s="7"/>
      <c r="AM650"/>
      <c r="AN650"/>
      <c r="AP650"/>
      <c r="AR650" s="41"/>
    </row>
    <row r="651" spans="34:44" ht="18" customHeight="1">
      <c r="AH651"/>
      <c r="AI651"/>
      <c r="AJ651"/>
      <c r="AK651"/>
      <c r="AL651" s="7"/>
      <c r="AM651"/>
      <c r="AN651"/>
      <c r="AP651"/>
      <c r="AR651" s="41"/>
    </row>
    <row r="652" spans="34:44" ht="18" customHeight="1">
      <c r="AH652"/>
      <c r="AI652"/>
      <c r="AJ652"/>
      <c r="AK652"/>
      <c r="AL652" s="7"/>
      <c r="AM652"/>
      <c r="AN652"/>
      <c r="AP652"/>
      <c r="AR652" s="41"/>
    </row>
    <row r="653" spans="34:44" ht="18" customHeight="1">
      <c r="AH653"/>
      <c r="AI653"/>
      <c r="AJ653"/>
      <c r="AK653"/>
      <c r="AL653" s="7"/>
      <c r="AM653"/>
      <c r="AN653"/>
      <c r="AP653"/>
      <c r="AR653" s="41"/>
    </row>
    <row r="654" spans="34:44" ht="18" customHeight="1">
      <c r="AH654"/>
      <c r="AI654"/>
      <c r="AJ654"/>
      <c r="AK654"/>
      <c r="AL654" s="7"/>
      <c r="AM654"/>
      <c r="AN654"/>
      <c r="AP654"/>
      <c r="AR654" s="41"/>
    </row>
    <row r="655" spans="34:44" ht="18" customHeight="1">
      <c r="AH655"/>
      <c r="AI655"/>
      <c r="AJ655"/>
      <c r="AK655"/>
      <c r="AL655" s="7"/>
      <c r="AM655"/>
      <c r="AN655"/>
      <c r="AP655"/>
      <c r="AR655" s="41"/>
    </row>
    <row r="656" spans="34:44" ht="18" customHeight="1">
      <c r="AH656"/>
      <c r="AI656"/>
      <c r="AJ656"/>
      <c r="AK656"/>
      <c r="AL656" s="7"/>
      <c r="AM656"/>
      <c r="AN656"/>
      <c r="AP656"/>
      <c r="AR656" s="41"/>
    </row>
    <row r="657" spans="34:44" ht="18" customHeight="1">
      <c r="AH657"/>
      <c r="AI657"/>
      <c r="AJ657"/>
      <c r="AK657"/>
      <c r="AL657" s="7"/>
      <c r="AM657"/>
      <c r="AN657"/>
      <c r="AP657"/>
      <c r="AR657" s="41"/>
    </row>
    <row r="658" spans="34:44" ht="18" customHeight="1">
      <c r="AH658"/>
      <c r="AI658"/>
      <c r="AJ658"/>
      <c r="AK658"/>
      <c r="AL658" s="7"/>
      <c r="AM658"/>
      <c r="AN658"/>
      <c r="AP658"/>
      <c r="AR658" s="41"/>
    </row>
    <row r="659" spans="34:44" ht="18" customHeight="1">
      <c r="AH659"/>
      <c r="AI659"/>
      <c r="AJ659"/>
      <c r="AK659"/>
      <c r="AL659" s="7"/>
      <c r="AM659"/>
      <c r="AN659"/>
      <c r="AP659"/>
      <c r="AR659" s="41"/>
    </row>
    <row r="660" spans="34:44" ht="18" customHeight="1">
      <c r="AH660"/>
      <c r="AI660"/>
      <c r="AJ660"/>
      <c r="AK660"/>
      <c r="AL660" s="7"/>
      <c r="AM660"/>
      <c r="AN660"/>
      <c r="AP660"/>
      <c r="AR660" s="41"/>
    </row>
    <row r="661" spans="34:44" ht="18" customHeight="1">
      <c r="AH661"/>
      <c r="AI661"/>
      <c r="AJ661"/>
      <c r="AK661"/>
      <c r="AL661" s="7"/>
      <c r="AM661"/>
      <c r="AN661"/>
      <c r="AP661"/>
      <c r="AR661" s="41"/>
    </row>
    <row r="662" spans="34:44" ht="18" customHeight="1">
      <c r="AH662"/>
      <c r="AI662"/>
      <c r="AJ662"/>
      <c r="AK662"/>
      <c r="AL662" s="7"/>
      <c r="AM662"/>
      <c r="AN662"/>
      <c r="AP662"/>
      <c r="AR662" s="41"/>
    </row>
    <row r="663" spans="34:44" ht="18" customHeight="1">
      <c r="AH663"/>
      <c r="AI663"/>
      <c r="AJ663"/>
      <c r="AK663"/>
      <c r="AL663" s="7"/>
      <c r="AM663"/>
      <c r="AN663"/>
      <c r="AP663"/>
      <c r="AR663" s="41"/>
    </row>
    <row r="664" spans="34:44" ht="18" customHeight="1">
      <c r="AH664"/>
      <c r="AI664"/>
      <c r="AJ664"/>
      <c r="AK664"/>
      <c r="AL664" s="7"/>
      <c r="AM664"/>
      <c r="AN664"/>
      <c r="AP664"/>
      <c r="AR664" s="41"/>
    </row>
    <row r="665" spans="34:44" ht="18" customHeight="1">
      <c r="AH665"/>
      <c r="AI665"/>
      <c r="AJ665"/>
      <c r="AK665"/>
      <c r="AL665" s="7"/>
      <c r="AM665"/>
      <c r="AN665"/>
      <c r="AP665"/>
      <c r="AR665" s="41"/>
    </row>
    <row r="666" spans="34:44" ht="18" customHeight="1">
      <c r="AH666"/>
      <c r="AI666"/>
      <c r="AJ666"/>
      <c r="AK666"/>
      <c r="AL666" s="7"/>
      <c r="AM666"/>
      <c r="AN666"/>
      <c r="AP666"/>
      <c r="AR666" s="41"/>
    </row>
    <row r="667" spans="34:44" ht="18" customHeight="1">
      <c r="AH667"/>
      <c r="AI667"/>
      <c r="AJ667"/>
      <c r="AK667"/>
      <c r="AL667" s="7"/>
      <c r="AM667"/>
      <c r="AN667"/>
      <c r="AP667"/>
      <c r="AR667" s="41"/>
    </row>
    <row r="668" spans="34:44" ht="18" customHeight="1">
      <c r="AH668"/>
      <c r="AI668"/>
      <c r="AJ668"/>
      <c r="AK668"/>
      <c r="AL668" s="7"/>
      <c r="AM668"/>
      <c r="AN668"/>
      <c r="AP668"/>
      <c r="AR668" s="41"/>
    </row>
    <row r="669" spans="34:44" ht="18" customHeight="1">
      <c r="AH669"/>
      <c r="AI669"/>
      <c r="AJ669"/>
      <c r="AK669"/>
      <c r="AL669" s="7"/>
      <c r="AM669"/>
      <c r="AN669"/>
      <c r="AP669"/>
      <c r="AR669" s="41"/>
    </row>
    <row r="670" spans="34:44" ht="18" customHeight="1">
      <c r="AH670"/>
      <c r="AI670"/>
      <c r="AJ670"/>
      <c r="AK670"/>
      <c r="AL670" s="7"/>
      <c r="AM670"/>
      <c r="AN670"/>
      <c r="AP670"/>
      <c r="AR670" s="41"/>
    </row>
    <row r="671" spans="34:44" ht="18" customHeight="1">
      <c r="AH671"/>
      <c r="AI671"/>
      <c r="AJ671"/>
      <c r="AK671"/>
      <c r="AL671" s="7"/>
      <c r="AM671"/>
      <c r="AN671"/>
      <c r="AP671"/>
      <c r="AR671" s="41"/>
    </row>
    <row r="672" spans="34:44" ht="18" customHeight="1">
      <c r="AH672"/>
      <c r="AI672"/>
      <c r="AJ672"/>
      <c r="AK672"/>
      <c r="AL672" s="7"/>
      <c r="AM672"/>
      <c r="AN672"/>
      <c r="AP672"/>
      <c r="AR672" s="41"/>
    </row>
    <row r="673" spans="34:44" ht="18" customHeight="1">
      <c r="AH673"/>
      <c r="AI673"/>
      <c r="AJ673"/>
      <c r="AK673"/>
      <c r="AL673" s="7"/>
      <c r="AM673"/>
      <c r="AN673"/>
      <c r="AP673"/>
      <c r="AR673" s="41"/>
    </row>
    <row r="674" spans="34:44" ht="18" customHeight="1">
      <c r="AH674"/>
      <c r="AI674"/>
      <c r="AJ674"/>
      <c r="AK674"/>
      <c r="AL674" s="7"/>
      <c r="AM674"/>
      <c r="AN674"/>
      <c r="AP674"/>
      <c r="AR674" s="41"/>
    </row>
    <row r="675" spans="34:44" ht="18" customHeight="1">
      <c r="AH675"/>
      <c r="AI675"/>
      <c r="AJ675"/>
      <c r="AK675"/>
      <c r="AL675" s="7"/>
      <c r="AM675"/>
      <c r="AN675"/>
      <c r="AP675"/>
      <c r="AR675" s="41"/>
    </row>
    <row r="676" spans="34:44" ht="18" customHeight="1">
      <c r="AH676"/>
      <c r="AI676"/>
      <c r="AJ676"/>
      <c r="AK676"/>
      <c r="AL676" s="7"/>
      <c r="AM676"/>
      <c r="AN676"/>
      <c r="AP676"/>
      <c r="AR676" s="41"/>
    </row>
    <row r="677" spans="34:44" ht="18" customHeight="1">
      <c r="AH677"/>
      <c r="AI677"/>
      <c r="AJ677"/>
      <c r="AK677"/>
      <c r="AL677" s="7"/>
      <c r="AM677"/>
      <c r="AN677"/>
      <c r="AP677"/>
      <c r="AR677" s="41"/>
    </row>
    <row r="678" spans="34:44" ht="18" customHeight="1">
      <c r="AH678"/>
      <c r="AI678"/>
      <c r="AJ678"/>
      <c r="AK678"/>
      <c r="AL678" s="7"/>
      <c r="AM678"/>
      <c r="AN678"/>
      <c r="AP678"/>
      <c r="AR678" s="41"/>
    </row>
    <row r="679" spans="34:44" ht="18" customHeight="1">
      <c r="AH679"/>
      <c r="AI679"/>
      <c r="AJ679"/>
      <c r="AK679"/>
      <c r="AL679" s="7"/>
      <c r="AM679"/>
      <c r="AN679"/>
      <c r="AP679"/>
      <c r="AR679" s="41"/>
    </row>
    <row r="680" spans="34:44" ht="18" customHeight="1">
      <c r="AH680"/>
      <c r="AI680"/>
      <c r="AJ680"/>
      <c r="AK680"/>
      <c r="AL680" s="7"/>
      <c r="AM680"/>
      <c r="AN680"/>
      <c r="AP680"/>
      <c r="AR680" s="41"/>
    </row>
    <row r="681" spans="34:44" ht="18" customHeight="1">
      <c r="AH681"/>
      <c r="AI681"/>
      <c r="AJ681"/>
      <c r="AK681"/>
      <c r="AL681" s="7"/>
      <c r="AM681"/>
      <c r="AN681"/>
      <c r="AP681"/>
      <c r="AR681" s="41"/>
    </row>
    <row r="682" spans="34:44" ht="18" customHeight="1">
      <c r="AH682"/>
      <c r="AI682"/>
      <c r="AJ682"/>
      <c r="AK682"/>
      <c r="AL682" s="7"/>
      <c r="AM682"/>
      <c r="AN682"/>
      <c r="AP682"/>
      <c r="AR682" s="41"/>
    </row>
    <row r="683" spans="34:44" ht="18" customHeight="1">
      <c r="AH683"/>
      <c r="AI683"/>
      <c r="AJ683"/>
      <c r="AK683"/>
      <c r="AL683" s="7"/>
      <c r="AM683"/>
      <c r="AN683"/>
      <c r="AP683"/>
      <c r="AR683" s="41"/>
    </row>
    <row r="684" spans="34:44" ht="18" customHeight="1">
      <c r="AH684"/>
      <c r="AI684"/>
      <c r="AJ684"/>
      <c r="AK684"/>
      <c r="AL684" s="7"/>
      <c r="AM684"/>
      <c r="AN684"/>
      <c r="AP684"/>
      <c r="AR684" s="41"/>
    </row>
    <row r="685" spans="34:44" ht="18" customHeight="1">
      <c r="AH685"/>
      <c r="AI685"/>
      <c r="AJ685"/>
      <c r="AK685"/>
      <c r="AL685" s="7"/>
      <c r="AM685"/>
      <c r="AN685"/>
      <c r="AP685"/>
      <c r="AR685" s="41"/>
    </row>
    <row r="686" spans="34:44" ht="18" customHeight="1">
      <c r="AH686"/>
      <c r="AI686"/>
      <c r="AJ686"/>
      <c r="AK686"/>
      <c r="AL686" s="7"/>
      <c r="AM686"/>
      <c r="AN686"/>
      <c r="AP686"/>
      <c r="AR686" s="41"/>
    </row>
    <row r="687" spans="34:44" ht="18" customHeight="1">
      <c r="AH687"/>
      <c r="AI687"/>
      <c r="AJ687"/>
      <c r="AK687"/>
      <c r="AL687" s="7"/>
      <c r="AM687"/>
      <c r="AN687"/>
      <c r="AP687"/>
      <c r="AR687" s="41"/>
    </row>
    <row r="688" spans="34:44" ht="18" customHeight="1">
      <c r="AH688"/>
      <c r="AI688"/>
      <c r="AJ688"/>
      <c r="AK688"/>
      <c r="AL688" s="7"/>
      <c r="AM688"/>
      <c r="AN688"/>
      <c r="AP688"/>
      <c r="AR688" s="41"/>
    </row>
    <row r="689" spans="34:44" ht="18" customHeight="1">
      <c r="AH689"/>
      <c r="AI689"/>
      <c r="AJ689"/>
      <c r="AK689"/>
      <c r="AL689" s="7"/>
      <c r="AM689"/>
      <c r="AN689"/>
      <c r="AP689"/>
      <c r="AR689" s="41"/>
    </row>
    <row r="690" spans="34:44" ht="18" customHeight="1">
      <c r="AH690"/>
      <c r="AI690"/>
      <c r="AJ690"/>
      <c r="AK690"/>
      <c r="AL690" s="7"/>
      <c r="AM690"/>
      <c r="AN690"/>
      <c r="AP690"/>
      <c r="AR690" s="41"/>
    </row>
    <row r="691" spans="34:44" ht="18" customHeight="1">
      <c r="AH691"/>
      <c r="AI691"/>
      <c r="AJ691"/>
      <c r="AK691"/>
      <c r="AL691" s="7"/>
      <c r="AM691"/>
      <c r="AN691"/>
      <c r="AP691"/>
      <c r="AR691" s="41"/>
    </row>
    <row r="692" spans="34:44" ht="18" customHeight="1">
      <c r="AH692"/>
      <c r="AI692"/>
      <c r="AJ692"/>
      <c r="AK692"/>
      <c r="AL692" s="7"/>
      <c r="AM692"/>
      <c r="AN692"/>
      <c r="AP692"/>
      <c r="AR692" s="41"/>
    </row>
    <row r="693" spans="34:44" ht="18" customHeight="1">
      <c r="AH693"/>
      <c r="AI693"/>
      <c r="AJ693"/>
      <c r="AK693"/>
      <c r="AL693" s="7"/>
      <c r="AM693"/>
      <c r="AN693"/>
      <c r="AP693"/>
      <c r="AR693" s="41"/>
    </row>
    <row r="694" spans="34:44" ht="18" customHeight="1">
      <c r="AH694"/>
      <c r="AI694"/>
      <c r="AJ694"/>
      <c r="AK694"/>
      <c r="AL694" s="7"/>
      <c r="AM694"/>
      <c r="AN694"/>
      <c r="AP694"/>
      <c r="AR694" s="41"/>
    </row>
    <row r="695" spans="34:44" ht="18" customHeight="1">
      <c r="AH695"/>
      <c r="AI695"/>
      <c r="AJ695"/>
      <c r="AK695"/>
      <c r="AL695" s="7"/>
      <c r="AM695"/>
      <c r="AN695"/>
      <c r="AP695"/>
      <c r="AR695" s="41"/>
    </row>
    <row r="696" spans="34:44" ht="18" customHeight="1">
      <c r="AH696"/>
      <c r="AI696"/>
      <c r="AJ696"/>
      <c r="AK696"/>
      <c r="AL696" s="7"/>
      <c r="AM696"/>
      <c r="AN696"/>
      <c r="AP696"/>
      <c r="AR696" s="41"/>
    </row>
    <row r="697" spans="34:44" ht="18" customHeight="1">
      <c r="AH697"/>
      <c r="AI697"/>
      <c r="AJ697"/>
      <c r="AK697"/>
      <c r="AL697" s="7"/>
      <c r="AM697"/>
      <c r="AN697"/>
      <c r="AP697"/>
      <c r="AR697" s="41"/>
    </row>
    <row r="698" spans="34:44" ht="18" customHeight="1">
      <c r="AH698"/>
      <c r="AI698"/>
      <c r="AJ698"/>
      <c r="AK698"/>
      <c r="AL698" s="7"/>
      <c r="AM698"/>
      <c r="AN698"/>
      <c r="AP698"/>
      <c r="AR698" s="41"/>
    </row>
    <row r="699" spans="34:44" ht="18" customHeight="1">
      <c r="AH699"/>
      <c r="AI699"/>
      <c r="AJ699"/>
      <c r="AK699"/>
      <c r="AL699" s="7"/>
      <c r="AM699"/>
      <c r="AN699"/>
      <c r="AP699"/>
      <c r="AR699" s="41"/>
    </row>
    <row r="700" spans="34:44" ht="18" customHeight="1">
      <c r="AH700"/>
      <c r="AI700"/>
      <c r="AJ700"/>
      <c r="AK700"/>
      <c r="AL700" s="7"/>
      <c r="AM700"/>
      <c r="AN700"/>
      <c r="AP700"/>
      <c r="AR700" s="41"/>
    </row>
    <row r="701" spans="34:44" ht="18" customHeight="1">
      <c r="AH701"/>
      <c r="AI701"/>
      <c r="AJ701"/>
      <c r="AK701"/>
      <c r="AL701" s="7"/>
      <c r="AM701"/>
      <c r="AN701"/>
      <c r="AP701"/>
      <c r="AR701" s="41"/>
    </row>
    <row r="702" spans="34:44" ht="18" customHeight="1">
      <c r="AH702"/>
      <c r="AI702"/>
      <c r="AJ702"/>
      <c r="AK702"/>
      <c r="AL702" s="7"/>
      <c r="AM702"/>
      <c r="AN702"/>
      <c r="AP702"/>
      <c r="AR702" s="41"/>
    </row>
    <row r="703" spans="34:44" ht="18" customHeight="1">
      <c r="AH703"/>
      <c r="AI703"/>
      <c r="AJ703"/>
      <c r="AK703"/>
      <c r="AL703" s="7"/>
      <c r="AM703"/>
      <c r="AN703"/>
      <c r="AP703"/>
      <c r="AR703" s="41"/>
    </row>
    <row r="704" spans="34:44" ht="18" customHeight="1">
      <c r="AH704"/>
      <c r="AI704"/>
      <c r="AJ704"/>
      <c r="AK704"/>
      <c r="AL704" s="7"/>
      <c r="AM704"/>
      <c r="AN704"/>
      <c r="AP704"/>
      <c r="AR704" s="41"/>
    </row>
    <row r="705" spans="34:44" ht="18" customHeight="1">
      <c r="AH705"/>
      <c r="AI705"/>
      <c r="AJ705"/>
      <c r="AK705"/>
      <c r="AL705" s="7"/>
      <c r="AM705"/>
      <c r="AN705"/>
      <c r="AP705"/>
      <c r="AR705" s="41"/>
    </row>
    <row r="706" spans="34:44" ht="18" customHeight="1">
      <c r="AH706"/>
      <c r="AI706"/>
      <c r="AJ706"/>
      <c r="AK706"/>
      <c r="AL706" s="7"/>
      <c r="AM706"/>
      <c r="AN706"/>
      <c r="AP706"/>
      <c r="AR706" s="41"/>
    </row>
    <row r="707" spans="34:44" ht="18" customHeight="1">
      <c r="AH707"/>
      <c r="AI707"/>
      <c r="AJ707"/>
      <c r="AK707"/>
      <c r="AL707" s="7"/>
      <c r="AM707"/>
      <c r="AN707"/>
      <c r="AP707"/>
      <c r="AR707" s="41"/>
    </row>
    <row r="708" spans="34:44" ht="18" customHeight="1">
      <c r="AH708"/>
      <c r="AI708"/>
      <c r="AJ708"/>
      <c r="AK708"/>
      <c r="AL708" s="7"/>
      <c r="AM708"/>
      <c r="AN708"/>
      <c r="AP708"/>
      <c r="AR708" s="41"/>
    </row>
    <row r="709" spans="34:44" ht="18" customHeight="1">
      <c r="AH709"/>
      <c r="AI709"/>
      <c r="AJ709"/>
      <c r="AK709"/>
      <c r="AL709" s="7"/>
      <c r="AM709"/>
      <c r="AN709"/>
      <c r="AP709"/>
      <c r="AR709" s="41"/>
    </row>
    <row r="710" spans="34:44" ht="18" customHeight="1">
      <c r="AH710"/>
      <c r="AI710"/>
      <c r="AJ710"/>
      <c r="AK710"/>
      <c r="AL710" s="7"/>
      <c r="AM710"/>
      <c r="AN710"/>
      <c r="AP710"/>
      <c r="AR710" s="41"/>
    </row>
    <row r="711" spans="34:44" ht="18" customHeight="1">
      <c r="AH711"/>
      <c r="AI711"/>
      <c r="AJ711"/>
      <c r="AK711"/>
      <c r="AL711" s="7"/>
      <c r="AM711"/>
      <c r="AN711"/>
      <c r="AP711"/>
      <c r="AR711" s="41"/>
    </row>
    <row r="712" spans="34:44" ht="18" customHeight="1">
      <c r="AH712"/>
      <c r="AI712"/>
      <c r="AJ712"/>
      <c r="AK712"/>
      <c r="AL712" s="7"/>
      <c r="AM712"/>
      <c r="AN712"/>
      <c r="AP712"/>
      <c r="AR712" s="41"/>
    </row>
    <row r="713" spans="34:44" ht="18" customHeight="1">
      <c r="AH713"/>
      <c r="AI713"/>
      <c r="AJ713"/>
      <c r="AK713"/>
      <c r="AL713" s="7"/>
      <c r="AM713"/>
      <c r="AN713"/>
      <c r="AP713"/>
      <c r="AR713" s="41"/>
    </row>
    <row r="714" spans="34:44" ht="18" customHeight="1">
      <c r="AH714"/>
      <c r="AI714"/>
      <c r="AJ714"/>
      <c r="AK714"/>
      <c r="AL714" s="7"/>
      <c r="AM714"/>
      <c r="AN714"/>
      <c r="AP714"/>
      <c r="AR714" s="41"/>
    </row>
    <row r="715" spans="34:44" ht="18" customHeight="1">
      <c r="AH715"/>
      <c r="AI715"/>
      <c r="AJ715"/>
      <c r="AK715"/>
      <c r="AL715" s="7"/>
      <c r="AM715"/>
      <c r="AN715"/>
      <c r="AP715"/>
      <c r="AR715" s="41"/>
    </row>
    <row r="716" spans="34:44" ht="18" customHeight="1">
      <c r="AH716"/>
      <c r="AI716"/>
      <c r="AJ716"/>
      <c r="AK716"/>
      <c r="AL716" s="7"/>
      <c r="AM716"/>
      <c r="AN716"/>
      <c r="AP716"/>
      <c r="AR716" s="41"/>
    </row>
    <row r="717" spans="34:44" ht="18" customHeight="1">
      <c r="AH717"/>
      <c r="AI717"/>
      <c r="AJ717"/>
      <c r="AK717"/>
      <c r="AL717" s="7"/>
      <c r="AM717"/>
      <c r="AN717"/>
      <c r="AP717"/>
      <c r="AR717" s="41"/>
    </row>
    <row r="718" spans="34:44" ht="18" customHeight="1">
      <c r="AH718"/>
      <c r="AI718"/>
      <c r="AJ718"/>
      <c r="AK718"/>
      <c r="AL718" s="7"/>
      <c r="AM718"/>
      <c r="AN718"/>
      <c r="AP718"/>
      <c r="AR718" s="41"/>
    </row>
    <row r="719" spans="34:44" ht="18" customHeight="1">
      <c r="AH719"/>
      <c r="AI719"/>
      <c r="AJ719"/>
      <c r="AK719"/>
      <c r="AL719" s="7"/>
      <c r="AM719"/>
      <c r="AN719"/>
      <c r="AP719"/>
      <c r="AR719" s="41"/>
    </row>
    <row r="720" spans="34:44" ht="18" customHeight="1">
      <c r="AH720"/>
      <c r="AI720"/>
      <c r="AJ720"/>
      <c r="AK720"/>
      <c r="AL720" s="7"/>
      <c r="AM720"/>
      <c r="AN720"/>
      <c r="AP720"/>
      <c r="AR720" s="41"/>
    </row>
    <row r="721" spans="34:44" ht="18" customHeight="1">
      <c r="AH721"/>
      <c r="AI721"/>
      <c r="AJ721"/>
      <c r="AK721"/>
      <c r="AL721" s="7"/>
      <c r="AM721"/>
      <c r="AN721"/>
      <c r="AP721"/>
      <c r="AR721" s="41"/>
    </row>
    <row r="722" spans="34:44" ht="18" customHeight="1">
      <c r="AH722"/>
      <c r="AI722"/>
      <c r="AJ722"/>
      <c r="AK722"/>
      <c r="AL722" s="7"/>
      <c r="AM722"/>
      <c r="AN722"/>
      <c r="AP722"/>
      <c r="AR722" s="41"/>
    </row>
    <row r="723" spans="34:44" ht="18" customHeight="1">
      <c r="AH723"/>
      <c r="AI723"/>
      <c r="AJ723"/>
      <c r="AK723"/>
      <c r="AL723" s="7"/>
      <c r="AM723"/>
      <c r="AN723"/>
      <c r="AP723"/>
      <c r="AR723" s="41"/>
    </row>
    <row r="724" spans="34:44" ht="18" customHeight="1">
      <c r="AH724"/>
      <c r="AI724"/>
      <c r="AJ724"/>
      <c r="AK724"/>
      <c r="AL724" s="7"/>
      <c r="AM724"/>
      <c r="AN724"/>
      <c r="AP724"/>
      <c r="AR724" s="41"/>
    </row>
    <row r="725" spans="34:44" ht="18" customHeight="1">
      <c r="AH725"/>
      <c r="AI725"/>
      <c r="AJ725"/>
      <c r="AK725"/>
      <c r="AL725" s="7"/>
      <c r="AM725"/>
      <c r="AN725"/>
      <c r="AP725"/>
      <c r="AR725" s="41"/>
    </row>
    <row r="726" spans="34:44" ht="18" customHeight="1">
      <c r="AH726"/>
      <c r="AI726"/>
      <c r="AJ726"/>
      <c r="AK726"/>
      <c r="AL726" s="7"/>
      <c r="AM726"/>
      <c r="AN726"/>
      <c r="AP726"/>
      <c r="AR726" s="41"/>
    </row>
    <row r="727" spans="34:44" ht="18" customHeight="1">
      <c r="AH727"/>
      <c r="AI727"/>
      <c r="AJ727"/>
      <c r="AK727"/>
      <c r="AL727" s="7"/>
      <c r="AM727"/>
      <c r="AN727"/>
      <c r="AP727"/>
      <c r="AR727" s="41"/>
    </row>
    <row r="728" spans="34:44" ht="18" customHeight="1">
      <c r="AH728"/>
      <c r="AI728"/>
      <c r="AJ728"/>
      <c r="AK728"/>
      <c r="AL728" s="7"/>
      <c r="AM728"/>
      <c r="AN728"/>
      <c r="AP728"/>
      <c r="AR728" s="41"/>
    </row>
    <row r="729" spans="34:44" ht="18" customHeight="1">
      <c r="AH729"/>
      <c r="AI729"/>
      <c r="AJ729"/>
      <c r="AK729"/>
      <c r="AL729" s="7"/>
      <c r="AM729"/>
      <c r="AN729"/>
      <c r="AP729"/>
      <c r="AR729" s="41"/>
    </row>
    <row r="730" spans="34:44" ht="18" customHeight="1">
      <c r="AH730"/>
      <c r="AI730"/>
      <c r="AJ730"/>
      <c r="AK730"/>
      <c r="AL730" s="7"/>
      <c r="AM730"/>
      <c r="AN730"/>
      <c r="AP730"/>
      <c r="AR730" s="41"/>
    </row>
    <row r="731" spans="34:44" ht="18" customHeight="1">
      <c r="AH731"/>
      <c r="AI731"/>
      <c r="AJ731"/>
      <c r="AK731"/>
      <c r="AL731" s="7"/>
      <c r="AM731"/>
      <c r="AN731"/>
      <c r="AP731"/>
      <c r="AR731" s="41"/>
    </row>
    <row r="732" spans="34:44" ht="18" customHeight="1">
      <c r="AH732"/>
      <c r="AI732"/>
      <c r="AJ732"/>
      <c r="AK732"/>
      <c r="AL732" s="7"/>
      <c r="AM732"/>
      <c r="AN732"/>
      <c r="AP732"/>
      <c r="AR732" s="41"/>
    </row>
    <row r="733" spans="34:44" ht="18" customHeight="1">
      <c r="AH733"/>
      <c r="AI733"/>
      <c r="AJ733"/>
      <c r="AK733"/>
      <c r="AL733" s="7"/>
      <c r="AM733"/>
      <c r="AN733"/>
      <c r="AP733"/>
      <c r="AR733" s="41"/>
    </row>
    <row r="734" spans="34:44" ht="18" customHeight="1">
      <c r="AH734"/>
      <c r="AI734"/>
      <c r="AJ734"/>
      <c r="AK734"/>
      <c r="AL734" s="7"/>
      <c r="AM734"/>
      <c r="AN734"/>
      <c r="AP734"/>
      <c r="AR734" s="41"/>
    </row>
    <row r="735" spans="34:44" ht="18" customHeight="1">
      <c r="AH735"/>
      <c r="AI735"/>
      <c r="AJ735"/>
      <c r="AK735"/>
      <c r="AL735" s="7"/>
      <c r="AM735"/>
      <c r="AN735"/>
      <c r="AP735"/>
      <c r="AR735" s="41"/>
    </row>
    <row r="736" spans="34:44" ht="18" customHeight="1">
      <c r="AH736"/>
      <c r="AI736"/>
      <c r="AJ736"/>
      <c r="AK736"/>
      <c r="AL736" s="7"/>
      <c r="AM736"/>
      <c r="AN736"/>
      <c r="AP736"/>
      <c r="AR736" s="41"/>
    </row>
    <row r="737" spans="34:44" ht="18" customHeight="1">
      <c r="AH737"/>
      <c r="AI737"/>
      <c r="AJ737"/>
      <c r="AK737"/>
      <c r="AL737" s="7"/>
      <c r="AM737"/>
      <c r="AN737"/>
      <c r="AP737"/>
      <c r="AR737" s="41"/>
    </row>
    <row r="738" spans="34:44" ht="18" customHeight="1">
      <c r="AH738"/>
      <c r="AI738"/>
      <c r="AJ738"/>
      <c r="AK738"/>
      <c r="AL738" s="7"/>
      <c r="AM738"/>
      <c r="AN738"/>
      <c r="AP738"/>
      <c r="AR738" s="41"/>
    </row>
    <row r="739" spans="34:44" ht="18" customHeight="1">
      <c r="AH739"/>
      <c r="AI739"/>
      <c r="AJ739"/>
      <c r="AK739"/>
      <c r="AL739" s="7"/>
      <c r="AM739"/>
      <c r="AN739"/>
      <c r="AP739"/>
      <c r="AR739" s="41"/>
    </row>
    <row r="740" spans="34:44" ht="18" customHeight="1">
      <c r="AH740"/>
      <c r="AI740"/>
      <c r="AJ740"/>
      <c r="AK740"/>
      <c r="AL740" s="7"/>
      <c r="AM740"/>
      <c r="AN740"/>
      <c r="AP740"/>
      <c r="AR740" s="41"/>
    </row>
    <row r="741" spans="34:44" ht="18" customHeight="1">
      <c r="AH741"/>
      <c r="AI741"/>
      <c r="AJ741"/>
      <c r="AK741"/>
      <c r="AL741" s="7"/>
      <c r="AM741"/>
      <c r="AN741"/>
      <c r="AP741"/>
      <c r="AR741" s="41"/>
    </row>
    <row r="742" spans="34:44" ht="18" customHeight="1">
      <c r="AH742"/>
      <c r="AI742"/>
      <c r="AJ742"/>
      <c r="AK742"/>
      <c r="AL742" s="7"/>
      <c r="AM742"/>
      <c r="AN742"/>
      <c r="AP742"/>
      <c r="AR742" s="41"/>
    </row>
    <row r="743" spans="34:44" ht="18" customHeight="1">
      <c r="AH743"/>
      <c r="AI743"/>
      <c r="AJ743"/>
      <c r="AK743"/>
      <c r="AL743" s="7"/>
      <c r="AM743"/>
      <c r="AN743"/>
      <c r="AP743"/>
      <c r="AR743" s="41"/>
    </row>
    <row r="744" spans="34:44" ht="18" customHeight="1">
      <c r="AH744"/>
      <c r="AI744"/>
      <c r="AJ744"/>
      <c r="AK744"/>
      <c r="AL744" s="7"/>
      <c r="AM744"/>
      <c r="AN744"/>
      <c r="AP744"/>
      <c r="AR744" s="41"/>
    </row>
    <row r="745" spans="34:44" ht="18" customHeight="1">
      <c r="AH745"/>
      <c r="AI745"/>
      <c r="AJ745"/>
      <c r="AK745"/>
      <c r="AL745" s="7"/>
      <c r="AM745"/>
      <c r="AN745"/>
      <c r="AP745"/>
      <c r="AR745" s="41"/>
    </row>
    <row r="746" spans="34:44" ht="18" customHeight="1">
      <c r="AH746"/>
      <c r="AI746"/>
      <c r="AJ746"/>
      <c r="AK746"/>
      <c r="AL746" s="7"/>
      <c r="AM746"/>
      <c r="AN746"/>
      <c r="AP746"/>
      <c r="AR746" s="41"/>
    </row>
    <row r="747" spans="34:44" ht="18" customHeight="1">
      <c r="AH747"/>
      <c r="AI747"/>
      <c r="AJ747"/>
      <c r="AK747"/>
      <c r="AL747" s="7"/>
      <c r="AM747"/>
      <c r="AN747"/>
      <c r="AP747"/>
      <c r="AR747" s="41"/>
    </row>
    <row r="748" spans="34:44" ht="18" customHeight="1">
      <c r="AH748"/>
      <c r="AI748"/>
      <c r="AJ748"/>
      <c r="AK748"/>
      <c r="AL748" s="7"/>
      <c r="AM748"/>
      <c r="AN748"/>
      <c r="AP748"/>
      <c r="AR748" s="41"/>
    </row>
    <row r="749" spans="34:44" ht="18" customHeight="1">
      <c r="AH749"/>
      <c r="AI749"/>
      <c r="AJ749"/>
      <c r="AK749"/>
      <c r="AL749" s="7"/>
      <c r="AM749"/>
      <c r="AN749"/>
      <c r="AP749"/>
      <c r="AR749" s="41"/>
    </row>
    <row r="750" spans="34:44" ht="18" customHeight="1">
      <c r="AH750"/>
      <c r="AI750"/>
      <c r="AJ750"/>
      <c r="AK750"/>
      <c r="AL750" s="7"/>
      <c r="AM750"/>
      <c r="AN750"/>
      <c r="AP750"/>
      <c r="AR750" s="41"/>
    </row>
    <row r="751" spans="34:44" ht="18" customHeight="1">
      <c r="AH751"/>
      <c r="AI751"/>
      <c r="AJ751"/>
      <c r="AK751"/>
      <c r="AL751" s="7"/>
      <c r="AM751"/>
      <c r="AN751"/>
      <c r="AP751"/>
      <c r="AR751" s="41"/>
    </row>
    <row r="752" spans="34:44" ht="18" customHeight="1">
      <c r="AH752"/>
      <c r="AI752"/>
      <c r="AJ752"/>
      <c r="AK752"/>
      <c r="AL752" s="7"/>
      <c r="AM752"/>
      <c r="AN752"/>
      <c r="AP752"/>
      <c r="AR752" s="41"/>
    </row>
    <row r="753" spans="34:44" ht="18" customHeight="1">
      <c r="AH753"/>
      <c r="AI753"/>
      <c r="AJ753"/>
      <c r="AK753"/>
      <c r="AL753" s="7"/>
      <c r="AM753"/>
      <c r="AN753"/>
      <c r="AP753"/>
      <c r="AR753" s="41"/>
    </row>
    <row r="754" spans="34:44" ht="18" customHeight="1">
      <c r="AH754"/>
      <c r="AI754"/>
      <c r="AJ754"/>
      <c r="AK754"/>
      <c r="AL754" s="7"/>
      <c r="AM754"/>
      <c r="AN754"/>
      <c r="AP754"/>
      <c r="AR754" s="41"/>
    </row>
    <row r="755" spans="34:44" ht="18" customHeight="1">
      <c r="AH755"/>
      <c r="AI755"/>
      <c r="AJ755"/>
      <c r="AK755"/>
      <c r="AL755" s="7"/>
      <c r="AM755"/>
      <c r="AN755"/>
      <c r="AP755"/>
      <c r="AR755" s="41"/>
    </row>
    <row r="756" spans="34:44" ht="18" customHeight="1">
      <c r="AH756"/>
      <c r="AI756"/>
      <c r="AJ756"/>
      <c r="AK756"/>
      <c r="AL756" s="7"/>
      <c r="AM756"/>
      <c r="AN756"/>
      <c r="AP756"/>
      <c r="AR756" s="41"/>
    </row>
    <row r="757" spans="34:44" ht="18" customHeight="1">
      <c r="AH757"/>
      <c r="AI757"/>
      <c r="AJ757"/>
      <c r="AK757"/>
      <c r="AL757" s="7"/>
      <c r="AM757"/>
      <c r="AN757"/>
      <c r="AP757"/>
      <c r="AR757" s="41"/>
    </row>
    <row r="758" spans="34:44" ht="18" customHeight="1">
      <c r="AH758"/>
      <c r="AI758"/>
      <c r="AJ758"/>
      <c r="AK758"/>
      <c r="AL758" s="7"/>
      <c r="AM758"/>
      <c r="AN758"/>
      <c r="AP758"/>
      <c r="AR758" s="41"/>
    </row>
    <row r="759" spans="34:44" ht="18" customHeight="1">
      <c r="AH759"/>
      <c r="AI759"/>
      <c r="AJ759"/>
      <c r="AK759"/>
      <c r="AL759" s="7"/>
      <c r="AM759"/>
      <c r="AN759"/>
      <c r="AP759"/>
      <c r="AR759" s="41"/>
    </row>
    <row r="760" spans="34:44" ht="18" customHeight="1">
      <c r="AH760"/>
      <c r="AI760"/>
      <c r="AJ760"/>
      <c r="AK760"/>
      <c r="AL760" s="7"/>
      <c r="AM760"/>
      <c r="AN760"/>
      <c r="AP760"/>
      <c r="AR760" s="41"/>
    </row>
    <row r="761" spans="34:44" ht="18" customHeight="1">
      <c r="AH761"/>
      <c r="AI761"/>
      <c r="AJ761"/>
      <c r="AK761"/>
      <c r="AL761" s="7"/>
      <c r="AM761"/>
      <c r="AN761"/>
      <c r="AP761"/>
      <c r="AR761" s="41"/>
    </row>
    <row r="762" spans="34:44" ht="18" customHeight="1">
      <c r="AH762"/>
      <c r="AI762"/>
      <c r="AJ762"/>
      <c r="AK762"/>
      <c r="AL762" s="7"/>
      <c r="AM762"/>
      <c r="AN762"/>
      <c r="AP762"/>
      <c r="AR762" s="41"/>
    </row>
    <row r="763" spans="34:44" ht="18" customHeight="1">
      <c r="AH763"/>
      <c r="AI763"/>
      <c r="AJ763"/>
      <c r="AK763"/>
      <c r="AL763" s="7"/>
      <c r="AM763"/>
      <c r="AN763"/>
      <c r="AP763"/>
      <c r="AR763" s="41"/>
    </row>
    <row r="764" spans="34:44" ht="18" customHeight="1">
      <c r="AH764"/>
      <c r="AI764"/>
      <c r="AJ764"/>
      <c r="AK764"/>
      <c r="AL764" s="7"/>
      <c r="AM764"/>
      <c r="AN764"/>
      <c r="AP764"/>
      <c r="AR764" s="41"/>
    </row>
    <row r="765" spans="34:44" ht="18" customHeight="1">
      <c r="AH765"/>
      <c r="AI765"/>
      <c r="AJ765"/>
      <c r="AK765"/>
      <c r="AL765" s="7"/>
      <c r="AM765"/>
      <c r="AN765"/>
      <c r="AP765"/>
      <c r="AR765" s="41"/>
    </row>
    <row r="766" spans="34:44" ht="18" customHeight="1">
      <c r="AH766"/>
      <c r="AI766"/>
      <c r="AJ766"/>
      <c r="AK766"/>
      <c r="AL766" s="7"/>
      <c r="AM766"/>
      <c r="AN766"/>
      <c r="AP766"/>
      <c r="AR766" s="41"/>
    </row>
    <row r="767" spans="34:44" ht="18" customHeight="1">
      <c r="AH767"/>
      <c r="AI767"/>
      <c r="AJ767"/>
      <c r="AK767"/>
      <c r="AL767" s="7"/>
      <c r="AM767"/>
      <c r="AN767"/>
      <c r="AP767"/>
      <c r="AR767" s="41"/>
    </row>
    <row r="768" spans="34:44" ht="18" customHeight="1">
      <c r="AH768"/>
      <c r="AI768"/>
      <c r="AJ768"/>
      <c r="AK768"/>
      <c r="AL768" s="7"/>
      <c r="AM768"/>
      <c r="AN768"/>
      <c r="AP768"/>
      <c r="AR768" s="41"/>
    </row>
    <row r="769" spans="34:44" ht="18" customHeight="1">
      <c r="AH769"/>
      <c r="AI769"/>
      <c r="AJ769"/>
      <c r="AK769"/>
      <c r="AL769" s="7"/>
      <c r="AM769"/>
      <c r="AN769"/>
      <c r="AP769"/>
      <c r="AR769" s="41"/>
    </row>
    <row r="770" spans="34:44" ht="18" customHeight="1">
      <c r="AH770"/>
      <c r="AI770"/>
      <c r="AJ770"/>
      <c r="AK770"/>
      <c r="AL770" s="7"/>
      <c r="AM770"/>
      <c r="AN770"/>
      <c r="AP770"/>
      <c r="AR770" s="41"/>
    </row>
    <row r="771" spans="34:44" ht="18" customHeight="1">
      <c r="AH771"/>
      <c r="AI771"/>
      <c r="AJ771"/>
      <c r="AK771"/>
      <c r="AL771" s="7"/>
      <c r="AM771"/>
      <c r="AN771"/>
      <c r="AP771"/>
      <c r="AR771" s="41"/>
    </row>
    <row r="772" spans="34:44" ht="18" customHeight="1">
      <c r="AH772"/>
      <c r="AI772"/>
      <c r="AJ772"/>
      <c r="AK772"/>
      <c r="AL772" s="7"/>
      <c r="AM772"/>
      <c r="AN772"/>
      <c r="AP772"/>
      <c r="AR772" s="41"/>
    </row>
    <row r="773" spans="34:44" ht="18" customHeight="1">
      <c r="AH773"/>
      <c r="AI773"/>
      <c r="AJ773"/>
      <c r="AK773"/>
      <c r="AL773" s="7"/>
      <c r="AM773"/>
      <c r="AN773"/>
      <c r="AP773"/>
      <c r="AR773" s="41"/>
    </row>
    <row r="774" spans="34:44" ht="18" customHeight="1">
      <c r="AH774"/>
      <c r="AI774"/>
      <c r="AJ774"/>
      <c r="AK774"/>
      <c r="AL774" s="7"/>
      <c r="AM774"/>
      <c r="AN774"/>
      <c r="AP774"/>
      <c r="AR774" s="41"/>
    </row>
    <row r="775" spans="34:44" ht="18" customHeight="1">
      <c r="AH775"/>
      <c r="AI775"/>
      <c r="AJ775"/>
      <c r="AK775"/>
      <c r="AL775" s="7"/>
      <c r="AM775"/>
      <c r="AN775"/>
      <c r="AP775"/>
      <c r="AR775" s="41"/>
    </row>
    <row r="776" spans="34:44" ht="18" customHeight="1">
      <c r="AH776"/>
      <c r="AI776"/>
      <c r="AJ776"/>
      <c r="AK776"/>
      <c r="AL776" s="7"/>
      <c r="AM776"/>
      <c r="AN776"/>
      <c r="AP776"/>
      <c r="AR776" s="41"/>
    </row>
    <row r="777" spans="34:44" ht="18" customHeight="1">
      <c r="AH777"/>
      <c r="AI777"/>
      <c r="AJ777"/>
      <c r="AK777"/>
      <c r="AL777" s="7"/>
      <c r="AM777"/>
      <c r="AN777"/>
      <c r="AP777"/>
      <c r="AR777" s="41"/>
    </row>
    <row r="778" spans="34:44" ht="18" customHeight="1">
      <c r="AH778"/>
      <c r="AI778"/>
      <c r="AJ778"/>
      <c r="AK778"/>
      <c r="AL778" s="7"/>
      <c r="AM778"/>
      <c r="AN778"/>
      <c r="AP778"/>
      <c r="AR778" s="41"/>
    </row>
    <row r="779" spans="34:44" ht="18" customHeight="1">
      <c r="AH779"/>
      <c r="AI779"/>
      <c r="AJ779"/>
      <c r="AK779"/>
      <c r="AL779" s="7"/>
      <c r="AM779"/>
      <c r="AN779"/>
      <c r="AP779"/>
      <c r="AR779" s="41"/>
    </row>
    <row r="780" spans="34:44" ht="18" customHeight="1">
      <c r="AH780"/>
      <c r="AI780"/>
      <c r="AJ780"/>
      <c r="AK780"/>
      <c r="AL780" s="7"/>
      <c r="AM780"/>
      <c r="AN780"/>
      <c r="AP780"/>
      <c r="AR780" s="41"/>
    </row>
    <row r="781" spans="34:44" ht="18" customHeight="1">
      <c r="AH781"/>
      <c r="AI781"/>
      <c r="AJ781"/>
      <c r="AK781"/>
      <c r="AL781" s="7"/>
      <c r="AM781"/>
      <c r="AN781"/>
      <c r="AP781"/>
      <c r="AR781" s="41"/>
    </row>
    <row r="782" spans="34:44" ht="18" customHeight="1">
      <c r="AH782"/>
      <c r="AI782"/>
      <c r="AJ782"/>
      <c r="AK782"/>
      <c r="AL782" s="7"/>
      <c r="AM782"/>
      <c r="AN782"/>
      <c r="AP782"/>
      <c r="AR782" s="41"/>
    </row>
    <row r="783" spans="34:44" ht="18" customHeight="1">
      <c r="AH783"/>
      <c r="AI783"/>
      <c r="AJ783"/>
      <c r="AK783"/>
      <c r="AL783" s="7"/>
      <c r="AM783"/>
      <c r="AN783"/>
      <c r="AP783"/>
      <c r="AR783" s="41"/>
    </row>
    <row r="784" spans="34:44" ht="18" customHeight="1">
      <c r="AH784"/>
      <c r="AI784"/>
      <c r="AJ784"/>
      <c r="AK784"/>
      <c r="AL784" s="7"/>
      <c r="AM784"/>
      <c r="AN784"/>
      <c r="AP784"/>
      <c r="AR784" s="41"/>
    </row>
    <row r="785" spans="34:44" ht="18" customHeight="1">
      <c r="AH785"/>
      <c r="AI785"/>
      <c r="AJ785"/>
      <c r="AK785"/>
      <c r="AL785" s="7"/>
      <c r="AM785"/>
      <c r="AN785"/>
      <c r="AP785"/>
      <c r="AR785" s="41"/>
    </row>
    <row r="786" spans="34:44" ht="18" customHeight="1">
      <c r="AH786"/>
      <c r="AI786"/>
      <c r="AJ786"/>
      <c r="AK786"/>
      <c r="AL786" s="7"/>
      <c r="AM786"/>
      <c r="AN786"/>
      <c r="AP786"/>
      <c r="AR786" s="41"/>
    </row>
    <row r="787" spans="34:44" ht="18" customHeight="1">
      <c r="AH787"/>
      <c r="AI787"/>
      <c r="AJ787"/>
      <c r="AK787"/>
      <c r="AL787" s="7"/>
      <c r="AM787"/>
      <c r="AN787"/>
      <c r="AP787"/>
      <c r="AR787" s="41"/>
    </row>
    <row r="788" spans="34:44" ht="18" customHeight="1">
      <c r="AH788"/>
      <c r="AI788"/>
      <c r="AJ788"/>
      <c r="AK788"/>
      <c r="AL788" s="7"/>
      <c r="AM788"/>
      <c r="AN788"/>
      <c r="AP788"/>
      <c r="AR788" s="41"/>
    </row>
    <row r="789" spans="34:44" ht="18" customHeight="1">
      <c r="AH789"/>
      <c r="AI789"/>
      <c r="AJ789"/>
      <c r="AK789"/>
      <c r="AL789" s="7"/>
      <c r="AM789"/>
      <c r="AN789"/>
      <c r="AP789"/>
      <c r="AR789" s="41"/>
    </row>
    <row r="790" spans="34:44" ht="18" customHeight="1">
      <c r="AH790"/>
      <c r="AI790"/>
      <c r="AJ790"/>
      <c r="AK790"/>
      <c r="AL790" s="7"/>
      <c r="AM790"/>
      <c r="AN790"/>
      <c r="AP790"/>
      <c r="AR790" s="41"/>
    </row>
    <row r="791" spans="34:44" ht="18" customHeight="1">
      <c r="AH791"/>
      <c r="AI791"/>
      <c r="AJ791"/>
      <c r="AK791"/>
      <c r="AL791" s="7"/>
      <c r="AM791"/>
      <c r="AN791"/>
      <c r="AP791"/>
      <c r="AR791" s="41"/>
    </row>
    <row r="792" spans="34:44" ht="18" customHeight="1">
      <c r="AH792"/>
      <c r="AI792"/>
      <c r="AJ792"/>
      <c r="AK792"/>
      <c r="AL792" s="7"/>
      <c r="AM792"/>
      <c r="AN792"/>
      <c r="AP792"/>
      <c r="AR792" s="41"/>
    </row>
    <row r="793" spans="34:44" ht="18" customHeight="1">
      <c r="AH793"/>
      <c r="AI793"/>
      <c r="AJ793"/>
      <c r="AK793"/>
      <c r="AL793" s="7"/>
      <c r="AM793"/>
      <c r="AN793"/>
      <c r="AP793"/>
      <c r="AR793" s="41"/>
    </row>
    <row r="794" spans="34:44" ht="18" customHeight="1">
      <c r="AH794"/>
      <c r="AI794"/>
      <c r="AJ794"/>
      <c r="AK794"/>
      <c r="AL794" s="7"/>
      <c r="AM794"/>
      <c r="AN794"/>
      <c r="AP794"/>
      <c r="AR794" s="41"/>
    </row>
    <row r="795" spans="34:44" ht="18" customHeight="1">
      <c r="AH795"/>
      <c r="AI795"/>
      <c r="AJ795"/>
      <c r="AK795"/>
      <c r="AL795" s="7"/>
      <c r="AM795"/>
      <c r="AN795"/>
      <c r="AP795"/>
      <c r="AR795" s="41"/>
    </row>
    <row r="796" spans="34:44" ht="18" customHeight="1">
      <c r="AH796"/>
      <c r="AI796"/>
      <c r="AJ796"/>
      <c r="AK796"/>
      <c r="AL796" s="7"/>
      <c r="AM796"/>
      <c r="AN796"/>
      <c r="AP796"/>
      <c r="AR796" s="41"/>
    </row>
    <row r="797" spans="34:44" ht="18" customHeight="1">
      <c r="AH797"/>
      <c r="AI797"/>
      <c r="AJ797"/>
      <c r="AK797"/>
      <c r="AL797" s="7"/>
      <c r="AM797"/>
      <c r="AN797"/>
      <c r="AP797"/>
      <c r="AR797" s="41"/>
    </row>
    <row r="798" spans="34:44" ht="18" customHeight="1">
      <c r="AH798"/>
      <c r="AI798"/>
      <c r="AJ798"/>
      <c r="AK798"/>
      <c r="AL798" s="7"/>
      <c r="AM798"/>
      <c r="AN798"/>
      <c r="AP798"/>
      <c r="AR798" s="41"/>
    </row>
    <row r="799" spans="34:44" ht="18" customHeight="1">
      <c r="AH799"/>
      <c r="AI799"/>
      <c r="AJ799"/>
      <c r="AK799"/>
      <c r="AL799" s="7"/>
      <c r="AM799"/>
      <c r="AN799"/>
      <c r="AP799"/>
      <c r="AR799" s="41"/>
    </row>
    <row r="800" spans="34:44" ht="18" customHeight="1">
      <c r="AH800"/>
      <c r="AI800"/>
      <c r="AJ800"/>
      <c r="AK800"/>
      <c r="AL800" s="7"/>
      <c r="AM800"/>
      <c r="AN800"/>
      <c r="AP800"/>
      <c r="AR800" s="41"/>
    </row>
    <row r="801" spans="34:44" ht="18" customHeight="1">
      <c r="AH801"/>
      <c r="AI801"/>
      <c r="AJ801"/>
      <c r="AK801"/>
      <c r="AL801" s="7"/>
      <c r="AM801"/>
      <c r="AN801"/>
      <c r="AP801"/>
      <c r="AR801" s="41"/>
    </row>
    <row r="802" spans="34:44" ht="18" customHeight="1">
      <c r="AH802"/>
      <c r="AI802"/>
      <c r="AJ802"/>
      <c r="AK802"/>
      <c r="AL802" s="7"/>
      <c r="AM802"/>
      <c r="AN802"/>
      <c r="AP802"/>
      <c r="AR802" s="41"/>
    </row>
    <row r="803" spans="34:44" ht="18" customHeight="1">
      <c r="AH803"/>
      <c r="AI803"/>
      <c r="AJ803"/>
      <c r="AK803"/>
      <c r="AL803" s="7"/>
      <c r="AM803"/>
      <c r="AN803"/>
      <c r="AP803"/>
      <c r="AR803" s="41"/>
    </row>
    <row r="804" spans="34:44" ht="18" customHeight="1">
      <c r="AH804"/>
      <c r="AI804"/>
      <c r="AJ804"/>
      <c r="AK804"/>
      <c r="AL804" s="7"/>
      <c r="AM804"/>
      <c r="AN804"/>
      <c r="AP804"/>
      <c r="AR804" s="41"/>
    </row>
    <row r="805" spans="34:44" ht="18" customHeight="1">
      <c r="AH805"/>
      <c r="AI805"/>
      <c r="AJ805"/>
      <c r="AK805"/>
      <c r="AL805" s="7"/>
      <c r="AM805"/>
      <c r="AN805"/>
      <c r="AP805"/>
      <c r="AR805" s="41"/>
    </row>
    <row r="806" spans="34:44" ht="18" customHeight="1">
      <c r="AH806"/>
      <c r="AI806"/>
      <c r="AJ806"/>
      <c r="AK806"/>
      <c r="AL806" s="7"/>
      <c r="AM806"/>
      <c r="AN806"/>
      <c r="AP806"/>
      <c r="AR806" s="41"/>
    </row>
    <row r="807" spans="34:44" ht="18" customHeight="1">
      <c r="AH807"/>
      <c r="AI807"/>
      <c r="AJ807"/>
      <c r="AK807"/>
      <c r="AL807" s="7"/>
      <c r="AM807"/>
      <c r="AN807"/>
      <c r="AP807"/>
      <c r="AR807" s="41"/>
    </row>
    <row r="808" spans="34:44" ht="18" customHeight="1">
      <c r="AH808"/>
      <c r="AI808"/>
      <c r="AJ808"/>
      <c r="AK808"/>
      <c r="AL808" s="7"/>
      <c r="AM808"/>
      <c r="AN808"/>
      <c r="AP808"/>
      <c r="AR808" s="41"/>
    </row>
    <row r="809" spans="34:44" ht="18" customHeight="1">
      <c r="AH809"/>
      <c r="AI809"/>
      <c r="AJ809"/>
      <c r="AK809"/>
      <c r="AL809" s="7"/>
      <c r="AM809"/>
      <c r="AN809"/>
      <c r="AP809"/>
      <c r="AR809" s="41"/>
    </row>
    <row r="810" spans="34:44" ht="18" customHeight="1">
      <c r="AH810"/>
      <c r="AI810"/>
      <c r="AJ810"/>
      <c r="AK810"/>
      <c r="AL810" s="7"/>
      <c r="AM810"/>
      <c r="AN810"/>
      <c r="AP810"/>
      <c r="AR810" s="41"/>
    </row>
    <row r="811" spans="34:44" ht="18" customHeight="1">
      <c r="AH811"/>
      <c r="AI811"/>
      <c r="AJ811"/>
      <c r="AK811"/>
      <c r="AL811" s="7"/>
      <c r="AM811"/>
      <c r="AN811"/>
      <c r="AP811"/>
      <c r="AR811" s="41"/>
    </row>
    <row r="812" spans="34:44" ht="18" customHeight="1">
      <c r="AH812"/>
      <c r="AI812"/>
      <c r="AJ812"/>
      <c r="AK812"/>
      <c r="AL812" s="7"/>
      <c r="AM812"/>
      <c r="AN812"/>
      <c r="AP812"/>
      <c r="AR812" s="41"/>
    </row>
    <row r="813" spans="34:44" ht="18" customHeight="1">
      <c r="AH813"/>
      <c r="AI813"/>
      <c r="AJ813"/>
      <c r="AK813"/>
      <c r="AL813" s="7"/>
      <c r="AM813"/>
      <c r="AN813"/>
      <c r="AP813"/>
      <c r="AR813" s="41"/>
    </row>
    <row r="814" spans="34:44" ht="18" customHeight="1">
      <c r="AH814"/>
      <c r="AI814"/>
      <c r="AJ814"/>
      <c r="AK814"/>
      <c r="AL814" s="7"/>
      <c r="AM814"/>
      <c r="AN814"/>
      <c r="AP814"/>
      <c r="AR814" s="41"/>
    </row>
    <row r="815" spans="34:44" ht="18" customHeight="1">
      <c r="AH815"/>
      <c r="AI815"/>
      <c r="AJ815"/>
      <c r="AK815"/>
      <c r="AL815" s="7"/>
      <c r="AM815"/>
      <c r="AN815"/>
      <c r="AP815"/>
      <c r="AR815" s="41"/>
    </row>
    <row r="816" spans="34:44" ht="18" customHeight="1">
      <c r="AH816"/>
      <c r="AI816"/>
      <c r="AJ816"/>
      <c r="AK816"/>
      <c r="AL816" s="7"/>
      <c r="AM816"/>
      <c r="AN816"/>
      <c r="AP816"/>
      <c r="AR816" s="41"/>
    </row>
    <row r="817" spans="34:44" ht="18" customHeight="1">
      <c r="AH817"/>
      <c r="AI817"/>
      <c r="AJ817"/>
      <c r="AK817"/>
      <c r="AL817" s="7"/>
      <c r="AM817"/>
      <c r="AN817"/>
      <c r="AP817"/>
      <c r="AR817" s="41"/>
    </row>
    <row r="818" spans="34:44" ht="18" customHeight="1">
      <c r="AH818"/>
      <c r="AI818"/>
      <c r="AJ818"/>
      <c r="AK818"/>
      <c r="AL818" s="7"/>
      <c r="AM818"/>
      <c r="AN818"/>
      <c r="AP818"/>
      <c r="AR818" s="41"/>
    </row>
    <row r="819" spans="34:44" ht="18" customHeight="1">
      <c r="AH819"/>
      <c r="AI819"/>
      <c r="AJ819"/>
      <c r="AK819"/>
      <c r="AL819" s="7"/>
      <c r="AM819"/>
      <c r="AN819"/>
      <c r="AP819"/>
      <c r="AR819" s="41"/>
    </row>
    <row r="820" spans="34:44" ht="18" customHeight="1">
      <c r="AH820"/>
      <c r="AI820"/>
      <c r="AJ820"/>
      <c r="AK820"/>
      <c r="AL820" s="7"/>
      <c r="AM820"/>
      <c r="AN820"/>
      <c r="AP820"/>
      <c r="AR820" s="41"/>
    </row>
    <row r="821" spans="34:44" ht="18" customHeight="1">
      <c r="AH821"/>
      <c r="AI821"/>
      <c r="AJ821"/>
      <c r="AK821"/>
      <c r="AL821" s="7"/>
      <c r="AM821"/>
      <c r="AN821"/>
      <c r="AP821"/>
      <c r="AR821" s="41"/>
    </row>
    <row r="822" spans="34:44" ht="18" customHeight="1">
      <c r="AH822"/>
      <c r="AI822"/>
      <c r="AJ822"/>
      <c r="AK822"/>
      <c r="AL822" s="7"/>
      <c r="AM822"/>
      <c r="AN822"/>
      <c r="AP822"/>
      <c r="AR822" s="41"/>
    </row>
    <row r="823" spans="34:44" ht="18" customHeight="1">
      <c r="AH823"/>
      <c r="AI823"/>
      <c r="AJ823"/>
      <c r="AK823"/>
      <c r="AL823" s="7"/>
      <c r="AM823"/>
      <c r="AN823"/>
      <c r="AP823"/>
      <c r="AR823" s="41"/>
    </row>
    <row r="824" spans="34:44" ht="18" customHeight="1">
      <c r="AH824"/>
      <c r="AI824"/>
      <c r="AJ824"/>
      <c r="AK824"/>
      <c r="AL824" s="7"/>
      <c r="AM824"/>
      <c r="AN824"/>
      <c r="AP824"/>
      <c r="AR824" s="41"/>
    </row>
    <row r="825" spans="34:44" ht="18" customHeight="1">
      <c r="AH825"/>
      <c r="AI825"/>
      <c r="AJ825"/>
      <c r="AK825"/>
      <c r="AL825" s="7"/>
      <c r="AM825"/>
      <c r="AN825"/>
      <c r="AP825"/>
      <c r="AR825" s="41"/>
    </row>
    <row r="826" spans="34:44" ht="18" customHeight="1">
      <c r="AH826"/>
      <c r="AI826"/>
      <c r="AJ826"/>
      <c r="AK826"/>
      <c r="AL826" s="7"/>
      <c r="AM826"/>
      <c r="AN826"/>
      <c r="AP826"/>
      <c r="AR826" s="41"/>
    </row>
    <row r="827" spans="34:44" ht="18" customHeight="1">
      <c r="AH827"/>
      <c r="AI827"/>
      <c r="AJ827"/>
      <c r="AK827"/>
      <c r="AL827" s="7"/>
      <c r="AM827"/>
      <c r="AN827"/>
      <c r="AP827"/>
      <c r="AR827" s="41"/>
    </row>
    <row r="828" spans="34:44" ht="18" customHeight="1">
      <c r="AH828"/>
      <c r="AI828"/>
      <c r="AJ828"/>
      <c r="AK828"/>
      <c r="AL828" s="7"/>
      <c r="AM828"/>
      <c r="AN828"/>
      <c r="AP828"/>
      <c r="AR828" s="41"/>
    </row>
    <row r="829" spans="34:44" ht="18" customHeight="1">
      <c r="AH829"/>
      <c r="AI829"/>
      <c r="AJ829"/>
      <c r="AK829"/>
      <c r="AL829" s="7"/>
      <c r="AM829"/>
      <c r="AN829"/>
      <c r="AP829"/>
      <c r="AR829" s="41"/>
    </row>
    <row r="830" spans="34:44" ht="18" customHeight="1">
      <c r="AH830"/>
      <c r="AI830"/>
      <c r="AJ830"/>
      <c r="AK830"/>
      <c r="AL830" s="7"/>
      <c r="AM830"/>
      <c r="AN830"/>
      <c r="AP830"/>
      <c r="AR830" s="41"/>
    </row>
    <row r="831" spans="34:44" ht="18" customHeight="1">
      <c r="AH831"/>
      <c r="AI831"/>
      <c r="AJ831"/>
      <c r="AK831"/>
      <c r="AL831" s="7"/>
      <c r="AM831"/>
      <c r="AN831"/>
      <c r="AP831"/>
      <c r="AR831" s="41"/>
    </row>
    <row r="832" spans="34:44" ht="18" customHeight="1">
      <c r="AH832"/>
      <c r="AI832"/>
      <c r="AJ832"/>
      <c r="AK832"/>
      <c r="AL832" s="7"/>
      <c r="AM832"/>
      <c r="AN832"/>
      <c r="AP832"/>
      <c r="AR832" s="41"/>
    </row>
    <row r="833" spans="34:44" ht="18" customHeight="1">
      <c r="AH833"/>
      <c r="AI833"/>
      <c r="AJ833"/>
      <c r="AK833"/>
      <c r="AL833" s="7"/>
      <c r="AM833"/>
      <c r="AN833"/>
      <c r="AP833"/>
      <c r="AR833" s="41"/>
    </row>
    <row r="834" spans="34:44" ht="18" customHeight="1">
      <c r="AH834"/>
      <c r="AI834"/>
      <c r="AJ834"/>
      <c r="AK834"/>
      <c r="AL834" s="7"/>
      <c r="AM834"/>
      <c r="AN834"/>
      <c r="AP834"/>
      <c r="AR834" s="41"/>
    </row>
    <row r="835" spans="34:44" ht="18" customHeight="1">
      <c r="AH835"/>
      <c r="AI835"/>
      <c r="AJ835"/>
      <c r="AK835"/>
      <c r="AL835" s="7"/>
      <c r="AM835"/>
      <c r="AN835"/>
      <c r="AP835"/>
      <c r="AR835" s="41"/>
    </row>
    <row r="836" spans="34:44" ht="18" customHeight="1">
      <c r="AH836"/>
      <c r="AI836"/>
      <c r="AJ836"/>
      <c r="AK836"/>
      <c r="AL836" s="7"/>
      <c r="AM836"/>
      <c r="AN836"/>
      <c r="AP836"/>
      <c r="AR836" s="41"/>
    </row>
    <row r="837" spans="34:44" ht="18" customHeight="1">
      <c r="AH837"/>
      <c r="AI837"/>
      <c r="AJ837"/>
      <c r="AK837"/>
      <c r="AL837" s="7"/>
      <c r="AM837"/>
      <c r="AN837"/>
      <c r="AP837"/>
      <c r="AR837" s="41"/>
    </row>
    <row r="838" spans="34:44" ht="18" customHeight="1">
      <c r="AH838"/>
      <c r="AI838"/>
      <c r="AJ838"/>
      <c r="AK838"/>
      <c r="AL838" s="7"/>
      <c r="AM838"/>
      <c r="AN838"/>
      <c r="AP838"/>
      <c r="AR838" s="41"/>
    </row>
    <row r="839" spans="34:44" ht="18" customHeight="1">
      <c r="AH839"/>
      <c r="AI839"/>
      <c r="AJ839"/>
      <c r="AK839"/>
      <c r="AL839" s="7"/>
      <c r="AM839"/>
      <c r="AN839"/>
      <c r="AP839"/>
      <c r="AR839" s="41"/>
    </row>
    <row r="840" spans="34:44" ht="18" customHeight="1">
      <c r="AH840"/>
      <c r="AI840"/>
      <c r="AJ840"/>
      <c r="AK840"/>
      <c r="AL840" s="7"/>
      <c r="AM840"/>
      <c r="AN840"/>
      <c r="AP840"/>
      <c r="AR840" s="41"/>
    </row>
    <row r="841" spans="34:44" ht="18" customHeight="1">
      <c r="AH841"/>
      <c r="AI841"/>
      <c r="AJ841"/>
      <c r="AK841"/>
      <c r="AL841" s="7"/>
      <c r="AM841"/>
      <c r="AN841"/>
      <c r="AP841"/>
      <c r="AR841" s="41"/>
    </row>
    <row r="842" spans="34:44" ht="18" customHeight="1">
      <c r="AH842"/>
      <c r="AI842"/>
      <c r="AJ842"/>
      <c r="AK842"/>
      <c r="AL842" s="7"/>
      <c r="AM842"/>
      <c r="AN842"/>
      <c r="AP842"/>
      <c r="AR842" s="41"/>
    </row>
    <row r="843" spans="34:44" ht="18" customHeight="1">
      <c r="AH843"/>
      <c r="AI843"/>
      <c r="AJ843"/>
      <c r="AK843"/>
      <c r="AL843" s="7"/>
      <c r="AM843"/>
      <c r="AN843"/>
      <c r="AP843"/>
      <c r="AR843" s="41"/>
    </row>
    <row r="844" spans="34:44" ht="18" customHeight="1">
      <c r="AH844"/>
      <c r="AI844"/>
      <c r="AJ844"/>
      <c r="AK844"/>
      <c r="AL844" s="7"/>
      <c r="AM844"/>
      <c r="AN844"/>
      <c r="AP844"/>
      <c r="AR844" s="41"/>
    </row>
    <row r="845" spans="34:44" ht="18" customHeight="1">
      <c r="AH845"/>
      <c r="AI845"/>
      <c r="AJ845"/>
      <c r="AK845"/>
      <c r="AL845" s="7"/>
      <c r="AM845"/>
      <c r="AN845"/>
      <c r="AP845"/>
      <c r="AR845" s="41"/>
    </row>
    <row r="846" spans="34:44" ht="18" customHeight="1">
      <c r="AH846"/>
      <c r="AI846"/>
      <c r="AJ846"/>
      <c r="AK846"/>
      <c r="AL846" s="7"/>
      <c r="AM846"/>
      <c r="AN846"/>
      <c r="AP846"/>
      <c r="AR846" s="41"/>
    </row>
    <row r="847" spans="34:44" ht="18" customHeight="1">
      <c r="AH847"/>
      <c r="AI847"/>
      <c r="AJ847"/>
      <c r="AK847"/>
      <c r="AL847" s="7"/>
      <c r="AM847"/>
      <c r="AN847"/>
      <c r="AP847"/>
      <c r="AR847" s="41"/>
    </row>
    <row r="848" spans="34:44" ht="18" customHeight="1">
      <c r="AH848"/>
      <c r="AI848"/>
      <c r="AJ848"/>
      <c r="AK848"/>
      <c r="AL848" s="7"/>
      <c r="AM848"/>
      <c r="AN848"/>
      <c r="AP848"/>
      <c r="AR848" s="41"/>
    </row>
    <row r="849" spans="34:44" ht="18" customHeight="1">
      <c r="AH849"/>
      <c r="AI849"/>
      <c r="AJ849"/>
      <c r="AK849"/>
      <c r="AL849" s="7"/>
      <c r="AM849"/>
      <c r="AN849"/>
      <c r="AP849"/>
      <c r="AR849" s="41"/>
    </row>
    <row r="850" spans="34:44" ht="18" customHeight="1">
      <c r="AH850"/>
      <c r="AI850"/>
      <c r="AJ850"/>
      <c r="AK850"/>
      <c r="AL850" s="7"/>
      <c r="AM850"/>
      <c r="AN850"/>
      <c r="AP850"/>
      <c r="AR850" s="41"/>
    </row>
    <row r="851" spans="34:44" ht="18" customHeight="1">
      <c r="AH851"/>
      <c r="AI851"/>
      <c r="AJ851"/>
      <c r="AK851"/>
      <c r="AL851" s="7"/>
      <c r="AM851"/>
      <c r="AN851"/>
      <c r="AP851"/>
      <c r="AR851" s="41"/>
    </row>
    <row r="852" spans="34:44" ht="18" customHeight="1">
      <c r="AH852"/>
      <c r="AI852"/>
      <c r="AJ852"/>
      <c r="AK852"/>
      <c r="AL852" s="7"/>
      <c r="AM852"/>
      <c r="AN852"/>
      <c r="AP852"/>
      <c r="AR852" s="41"/>
    </row>
    <row r="853" spans="34:44" ht="18" customHeight="1">
      <c r="AH853"/>
      <c r="AI853"/>
      <c r="AJ853"/>
      <c r="AK853"/>
      <c r="AL853" s="7"/>
      <c r="AM853"/>
      <c r="AN853"/>
      <c r="AP853"/>
      <c r="AR853" s="41"/>
    </row>
    <row r="854" spans="34:44" ht="18" customHeight="1">
      <c r="AH854"/>
      <c r="AI854"/>
      <c r="AJ854"/>
      <c r="AK854"/>
      <c r="AL854" s="7"/>
      <c r="AM854"/>
      <c r="AN854"/>
      <c r="AP854"/>
      <c r="AR854" s="41"/>
    </row>
    <row r="855" spans="34:44" ht="18" customHeight="1">
      <c r="AH855"/>
      <c r="AI855"/>
      <c r="AJ855"/>
      <c r="AK855"/>
      <c r="AL855" s="7"/>
      <c r="AM855"/>
      <c r="AN855"/>
      <c r="AP855"/>
      <c r="AR855" s="41"/>
    </row>
    <row r="856" spans="34:44" ht="18" customHeight="1">
      <c r="AH856"/>
      <c r="AI856"/>
      <c r="AJ856"/>
      <c r="AK856"/>
      <c r="AL856" s="7"/>
      <c r="AM856"/>
      <c r="AN856"/>
      <c r="AP856"/>
      <c r="AR856" s="41"/>
    </row>
    <row r="857" spans="34:44" ht="18" customHeight="1">
      <c r="AH857"/>
      <c r="AI857"/>
      <c r="AJ857"/>
      <c r="AK857"/>
      <c r="AL857" s="7"/>
      <c r="AM857"/>
      <c r="AN857"/>
      <c r="AP857"/>
      <c r="AR857" s="41"/>
    </row>
    <row r="858" spans="34:44" ht="18" customHeight="1">
      <c r="AH858"/>
      <c r="AI858"/>
      <c r="AJ858"/>
      <c r="AK858"/>
      <c r="AL858" s="7"/>
      <c r="AM858"/>
      <c r="AN858"/>
      <c r="AP858"/>
      <c r="AR858" s="41"/>
    </row>
    <row r="859" spans="34:44" ht="18" customHeight="1">
      <c r="AH859"/>
      <c r="AI859"/>
      <c r="AJ859"/>
      <c r="AK859"/>
      <c r="AL859" s="7"/>
      <c r="AM859"/>
      <c r="AN859"/>
      <c r="AP859"/>
      <c r="AR859" s="41"/>
    </row>
    <row r="860" spans="34:44" ht="18" customHeight="1">
      <c r="AH860"/>
      <c r="AI860"/>
      <c r="AJ860"/>
      <c r="AK860"/>
      <c r="AL860" s="7"/>
      <c r="AM860"/>
      <c r="AN860"/>
      <c r="AP860"/>
      <c r="AR860" s="41"/>
    </row>
    <row r="861" spans="34:44" ht="18" customHeight="1">
      <c r="AH861"/>
      <c r="AI861"/>
      <c r="AJ861"/>
      <c r="AK861"/>
      <c r="AL861" s="7"/>
      <c r="AM861"/>
      <c r="AN861"/>
      <c r="AP861"/>
      <c r="AR861" s="41"/>
    </row>
    <row r="862" spans="34:44" ht="18" customHeight="1">
      <c r="AH862"/>
      <c r="AI862"/>
      <c r="AJ862"/>
      <c r="AK862"/>
      <c r="AL862" s="7"/>
      <c r="AM862"/>
      <c r="AN862"/>
      <c r="AP862"/>
      <c r="AR862" s="41"/>
    </row>
    <row r="863" spans="34:44" ht="18" customHeight="1">
      <c r="AH863"/>
      <c r="AI863"/>
      <c r="AJ863"/>
      <c r="AK863"/>
      <c r="AL863" s="7"/>
      <c r="AM863"/>
      <c r="AN863"/>
      <c r="AP863"/>
      <c r="AR863" s="41"/>
    </row>
    <row r="864" spans="34:44" ht="18" customHeight="1">
      <c r="AH864"/>
      <c r="AI864"/>
      <c r="AJ864"/>
      <c r="AK864"/>
      <c r="AL864" s="7"/>
      <c r="AM864"/>
      <c r="AN864"/>
      <c r="AP864"/>
      <c r="AR864" s="41"/>
    </row>
    <row r="865" spans="34:44" ht="18" customHeight="1">
      <c r="AH865"/>
      <c r="AI865"/>
      <c r="AJ865"/>
      <c r="AK865"/>
      <c r="AL865" s="7"/>
      <c r="AM865"/>
      <c r="AN865"/>
      <c r="AP865"/>
      <c r="AR865" s="41"/>
    </row>
    <row r="866" spans="34:44" ht="18" customHeight="1">
      <c r="AH866"/>
      <c r="AI866"/>
      <c r="AJ866"/>
      <c r="AK866"/>
      <c r="AL866" s="7"/>
      <c r="AM866"/>
      <c r="AN866"/>
      <c r="AP866"/>
      <c r="AR866" s="41"/>
    </row>
    <row r="867" spans="34:44" ht="18" customHeight="1">
      <c r="AH867"/>
      <c r="AI867"/>
      <c r="AJ867"/>
      <c r="AK867"/>
      <c r="AL867" s="7"/>
      <c r="AM867"/>
      <c r="AN867"/>
      <c r="AP867"/>
      <c r="AR867" s="41"/>
    </row>
    <row r="868" spans="34:44" ht="18" customHeight="1">
      <c r="AH868"/>
      <c r="AI868"/>
      <c r="AJ868"/>
      <c r="AK868"/>
      <c r="AL868" s="7"/>
      <c r="AM868"/>
      <c r="AN868"/>
      <c r="AP868"/>
      <c r="AR868" s="41"/>
    </row>
    <row r="869" spans="34:44" ht="18" customHeight="1">
      <c r="AH869"/>
      <c r="AI869"/>
      <c r="AJ869"/>
      <c r="AK869"/>
      <c r="AL869" s="7"/>
      <c r="AM869"/>
      <c r="AN869"/>
      <c r="AP869"/>
      <c r="AR869" s="41"/>
    </row>
    <row r="870" spans="34:44" ht="18" customHeight="1">
      <c r="AH870"/>
      <c r="AI870"/>
      <c r="AJ870"/>
      <c r="AK870"/>
      <c r="AL870" s="7"/>
      <c r="AM870"/>
      <c r="AN870"/>
      <c r="AP870"/>
      <c r="AR870" s="41"/>
    </row>
    <row r="871" spans="34:44" ht="18" customHeight="1">
      <c r="AH871"/>
      <c r="AI871"/>
      <c r="AJ871"/>
      <c r="AK871"/>
      <c r="AL871" s="7"/>
      <c r="AM871"/>
      <c r="AN871"/>
      <c r="AP871"/>
      <c r="AR871" s="41"/>
    </row>
    <row r="872" spans="34:44" ht="18" customHeight="1">
      <c r="AH872"/>
      <c r="AI872"/>
      <c r="AJ872"/>
      <c r="AK872"/>
      <c r="AL872" s="7"/>
      <c r="AM872"/>
      <c r="AN872"/>
      <c r="AP872"/>
      <c r="AR872" s="41"/>
    </row>
    <row r="873" spans="34:44" ht="18" customHeight="1">
      <c r="AH873"/>
      <c r="AI873"/>
      <c r="AJ873"/>
      <c r="AK873"/>
      <c r="AL873" s="7"/>
      <c r="AM873"/>
      <c r="AN873"/>
      <c r="AP873"/>
      <c r="AR873" s="41"/>
    </row>
    <row r="874" spans="34:44" ht="18" customHeight="1">
      <c r="AH874"/>
      <c r="AI874"/>
      <c r="AJ874"/>
      <c r="AK874"/>
      <c r="AL874" s="7"/>
      <c r="AM874"/>
      <c r="AN874"/>
      <c r="AP874"/>
      <c r="AR874" s="41"/>
    </row>
    <row r="875" spans="34:44" ht="18" customHeight="1">
      <c r="AH875"/>
      <c r="AI875"/>
      <c r="AJ875"/>
      <c r="AK875"/>
      <c r="AL875" s="7"/>
      <c r="AM875"/>
      <c r="AN875"/>
      <c r="AP875"/>
      <c r="AR875" s="41"/>
    </row>
    <row r="876" spans="34:44" ht="18" customHeight="1">
      <c r="AH876"/>
      <c r="AI876"/>
      <c r="AJ876"/>
      <c r="AK876"/>
      <c r="AL876" s="7"/>
      <c r="AM876"/>
      <c r="AN876"/>
      <c r="AP876"/>
      <c r="AR876" s="41"/>
    </row>
    <row r="877" spans="34:44" ht="18" customHeight="1">
      <c r="AH877"/>
      <c r="AI877"/>
      <c r="AJ877"/>
      <c r="AK877"/>
      <c r="AL877" s="7"/>
      <c r="AM877"/>
      <c r="AN877"/>
      <c r="AP877"/>
      <c r="AR877" s="41"/>
    </row>
    <row r="878" spans="34:44" ht="18" customHeight="1">
      <c r="AH878"/>
      <c r="AI878"/>
      <c r="AJ878"/>
      <c r="AK878"/>
      <c r="AL878" s="7"/>
      <c r="AM878"/>
      <c r="AN878"/>
      <c r="AP878"/>
      <c r="AR878" s="41"/>
    </row>
    <row r="879" spans="34:44" ht="18" customHeight="1">
      <c r="AH879"/>
      <c r="AI879"/>
      <c r="AJ879"/>
      <c r="AK879"/>
      <c r="AL879" s="7"/>
      <c r="AM879"/>
      <c r="AN879"/>
      <c r="AP879"/>
      <c r="AR879" s="41"/>
    </row>
    <row r="880" spans="34:44" ht="18" customHeight="1">
      <c r="AH880"/>
      <c r="AI880"/>
      <c r="AJ880"/>
      <c r="AK880"/>
      <c r="AL880" s="7"/>
      <c r="AM880"/>
      <c r="AN880"/>
      <c r="AP880"/>
      <c r="AR880" s="41"/>
    </row>
    <row r="881" spans="34:44" ht="18" customHeight="1">
      <c r="AH881"/>
      <c r="AI881"/>
      <c r="AJ881"/>
      <c r="AK881"/>
      <c r="AL881" s="7"/>
      <c r="AM881"/>
      <c r="AN881"/>
      <c r="AP881"/>
      <c r="AR881" s="41"/>
    </row>
    <row r="882" spans="34:44" ht="18" customHeight="1">
      <c r="AH882"/>
      <c r="AI882"/>
      <c r="AJ882"/>
      <c r="AK882"/>
      <c r="AL882" s="7"/>
      <c r="AM882"/>
      <c r="AN882"/>
      <c r="AP882"/>
      <c r="AR882" s="41"/>
    </row>
    <row r="883" spans="34:44" ht="18" customHeight="1">
      <c r="AH883"/>
      <c r="AI883"/>
      <c r="AJ883"/>
      <c r="AK883"/>
      <c r="AL883" s="7"/>
      <c r="AM883"/>
      <c r="AN883"/>
      <c r="AP883"/>
      <c r="AR883" s="41"/>
    </row>
    <row r="884" spans="34:44" ht="18" customHeight="1">
      <c r="AH884"/>
      <c r="AI884"/>
      <c r="AJ884"/>
      <c r="AK884"/>
      <c r="AL884" s="7"/>
      <c r="AM884"/>
      <c r="AN884"/>
      <c r="AP884"/>
      <c r="AR884" s="41"/>
    </row>
    <row r="885" spans="34:44" ht="18" customHeight="1">
      <c r="AH885"/>
      <c r="AI885"/>
      <c r="AJ885"/>
      <c r="AK885"/>
      <c r="AL885" s="7"/>
      <c r="AM885"/>
      <c r="AN885"/>
      <c r="AP885"/>
      <c r="AR885" s="41"/>
    </row>
    <row r="886" spans="34:44" ht="18" customHeight="1">
      <c r="AH886"/>
      <c r="AI886"/>
      <c r="AJ886"/>
      <c r="AK886"/>
      <c r="AL886" s="7"/>
      <c r="AM886"/>
      <c r="AN886"/>
      <c r="AP886"/>
      <c r="AR886" s="41"/>
    </row>
    <row r="887" spans="34:44" ht="18" customHeight="1">
      <c r="AH887"/>
      <c r="AI887"/>
      <c r="AJ887"/>
      <c r="AK887"/>
      <c r="AL887" s="7"/>
      <c r="AM887"/>
      <c r="AN887"/>
      <c r="AP887"/>
      <c r="AR887" s="41"/>
    </row>
    <row r="888" spans="34:44" ht="18" customHeight="1">
      <c r="AH888"/>
      <c r="AI888"/>
      <c r="AJ888"/>
      <c r="AK888"/>
      <c r="AL888" s="7"/>
      <c r="AM888"/>
      <c r="AN888"/>
      <c r="AP888"/>
      <c r="AR888" s="41"/>
    </row>
    <row r="889" spans="34:44" ht="18" customHeight="1">
      <c r="AH889"/>
      <c r="AI889"/>
      <c r="AJ889"/>
      <c r="AK889"/>
      <c r="AL889" s="7"/>
      <c r="AM889"/>
      <c r="AN889"/>
      <c r="AP889"/>
      <c r="AR889" s="41"/>
    </row>
    <row r="890" spans="34:44" ht="18" customHeight="1">
      <c r="AH890"/>
      <c r="AI890"/>
      <c r="AJ890"/>
      <c r="AK890"/>
      <c r="AL890" s="7"/>
      <c r="AM890"/>
      <c r="AN890"/>
      <c r="AP890"/>
      <c r="AR890" s="41"/>
    </row>
    <row r="891" spans="34:44" ht="18" customHeight="1">
      <c r="AH891"/>
      <c r="AI891"/>
      <c r="AJ891"/>
      <c r="AK891"/>
      <c r="AL891" s="7"/>
      <c r="AM891"/>
      <c r="AN891"/>
      <c r="AP891"/>
      <c r="AR891" s="41"/>
    </row>
    <row r="892" spans="34:44" ht="18" customHeight="1">
      <c r="AH892"/>
      <c r="AI892"/>
      <c r="AJ892"/>
      <c r="AK892"/>
      <c r="AL892" s="7"/>
      <c r="AM892"/>
      <c r="AN892"/>
      <c r="AP892"/>
      <c r="AR892" s="41"/>
    </row>
    <row r="893" spans="34:44" ht="18" customHeight="1">
      <c r="AH893"/>
      <c r="AI893"/>
      <c r="AJ893"/>
      <c r="AK893"/>
      <c r="AL893" s="7"/>
      <c r="AM893"/>
      <c r="AN893"/>
      <c r="AP893"/>
      <c r="AR893" s="41"/>
    </row>
    <row r="894" spans="34:44" ht="18" customHeight="1">
      <c r="AH894"/>
      <c r="AI894"/>
      <c r="AJ894"/>
      <c r="AK894"/>
      <c r="AL894" s="7"/>
      <c r="AM894"/>
      <c r="AN894"/>
      <c r="AP894"/>
      <c r="AR894" s="41"/>
    </row>
    <row r="895" spans="34:44" ht="18" customHeight="1">
      <c r="AH895"/>
      <c r="AI895"/>
      <c r="AJ895"/>
      <c r="AK895"/>
      <c r="AL895" s="7"/>
      <c r="AM895"/>
      <c r="AN895"/>
      <c r="AP895"/>
      <c r="AR895" s="41"/>
    </row>
    <row r="896" spans="34:44" ht="18" customHeight="1">
      <c r="AH896"/>
      <c r="AI896"/>
      <c r="AJ896"/>
      <c r="AK896"/>
      <c r="AL896" s="7"/>
      <c r="AM896"/>
      <c r="AN896"/>
      <c r="AP896"/>
      <c r="AR896" s="41"/>
    </row>
    <row r="897" spans="34:44" ht="18" customHeight="1">
      <c r="AH897"/>
      <c r="AI897"/>
      <c r="AJ897"/>
      <c r="AK897"/>
      <c r="AL897" s="7"/>
      <c r="AM897"/>
      <c r="AN897"/>
      <c r="AP897"/>
      <c r="AR897" s="41"/>
    </row>
    <row r="898" spans="34:44" ht="18" customHeight="1">
      <c r="AH898"/>
      <c r="AI898"/>
      <c r="AJ898"/>
      <c r="AK898"/>
      <c r="AL898" s="7"/>
      <c r="AM898"/>
      <c r="AN898"/>
      <c r="AP898"/>
      <c r="AR898" s="41"/>
    </row>
    <row r="899" spans="34:44" ht="18" customHeight="1">
      <c r="AH899"/>
      <c r="AI899"/>
      <c r="AJ899"/>
      <c r="AK899"/>
      <c r="AL899" s="7"/>
      <c r="AM899"/>
      <c r="AN899"/>
      <c r="AP899"/>
      <c r="AR899" s="41"/>
    </row>
    <row r="900" spans="34:44" ht="18" customHeight="1">
      <c r="AH900"/>
      <c r="AI900"/>
      <c r="AJ900"/>
      <c r="AK900"/>
      <c r="AL900" s="7"/>
      <c r="AM900"/>
      <c r="AN900"/>
      <c r="AP900"/>
      <c r="AR900" s="41"/>
    </row>
    <row r="901" spans="34:44" ht="18" customHeight="1">
      <c r="AH901"/>
      <c r="AI901"/>
      <c r="AJ901"/>
      <c r="AK901"/>
      <c r="AL901" s="7"/>
      <c r="AM901"/>
      <c r="AN901"/>
      <c r="AP901"/>
      <c r="AR901" s="41"/>
    </row>
    <row r="902" spans="34:44" ht="18" customHeight="1">
      <c r="AH902"/>
      <c r="AI902"/>
      <c r="AJ902"/>
      <c r="AK902"/>
      <c r="AL902" s="7"/>
      <c r="AM902"/>
      <c r="AN902"/>
      <c r="AP902"/>
      <c r="AR902" s="41"/>
    </row>
    <row r="903" spans="34:44" ht="18" customHeight="1">
      <c r="AH903"/>
      <c r="AI903"/>
      <c r="AJ903"/>
      <c r="AK903"/>
      <c r="AL903" s="7"/>
      <c r="AM903"/>
      <c r="AN903"/>
      <c r="AP903"/>
      <c r="AR903" s="41"/>
    </row>
    <row r="904" spans="34:44" ht="18" customHeight="1">
      <c r="AH904"/>
      <c r="AI904"/>
      <c r="AJ904"/>
      <c r="AK904"/>
      <c r="AL904" s="7"/>
      <c r="AM904"/>
      <c r="AN904"/>
      <c r="AP904"/>
      <c r="AR904" s="41"/>
    </row>
    <row r="905" spans="34:44" ht="18" customHeight="1">
      <c r="AH905"/>
      <c r="AI905"/>
      <c r="AJ905"/>
      <c r="AK905"/>
      <c r="AL905" s="7"/>
      <c r="AM905"/>
      <c r="AN905"/>
      <c r="AP905"/>
      <c r="AR905" s="41"/>
    </row>
    <row r="906" spans="34:44" ht="18" customHeight="1">
      <c r="AH906"/>
      <c r="AI906"/>
      <c r="AJ906"/>
      <c r="AK906"/>
      <c r="AL906" s="7"/>
      <c r="AM906"/>
      <c r="AN906"/>
      <c r="AP906"/>
      <c r="AR906" s="41"/>
    </row>
    <row r="907" spans="34:44" ht="18" customHeight="1">
      <c r="AH907"/>
      <c r="AI907"/>
      <c r="AJ907"/>
      <c r="AK907"/>
      <c r="AL907" s="7"/>
      <c r="AM907"/>
      <c r="AN907"/>
      <c r="AP907"/>
      <c r="AR907" s="41"/>
    </row>
    <row r="908" spans="34:44" ht="18" customHeight="1">
      <c r="AH908"/>
      <c r="AI908"/>
      <c r="AJ908"/>
      <c r="AK908"/>
      <c r="AL908" s="7"/>
      <c r="AM908"/>
      <c r="AN908"/>
      <c r="AP908"/>
      <c r="AR908" s="41"/>
    </row>
    <row r="909" spans="34:44" ht="18" customHeight="1">
      <c r="AH909"/>
      <c r="AI909"/>
      <c r="AJ909"/>
      <c r="AK909"/>
      <c r="AL909" s="7"/>
      <c r="AM909"/>
      <c r="AN909"/>
      <c r="AP909"/>
      <c r="AR909" s="41"/>
    </row>
    <row r="910" spans="34:44" ht="18" customHeight="1">
      <c r="AH910"/>
      <c r="AI910"/>
      <c r="AJ910"/>
      <c r="AK910"/>
      <c r="AL910" s="7"/>
      <c r="AM910"/>
      <c r="AN910"/>
      <c r="AP910"/>
      <c r="AR910" s="41"/>
    </row>
    <row r="911" spans="34:44" ht="18" customHeight="1">
      <c r="AH911"/>
      <c r="AI911"/>
      <c r="AJ911"/>
      <c r="AK911"/>
      <c r="AL911" s="7"/>
      <c r="AM911"/>
      <c r="AN911"/>
      <c r="AP911"/>
      <c r="AR911" s="41"/>
    </row>
    <row r="912" spans="34:44" ht="18" customHeight="1">
      <c r="AH912"/>
      <c r="AI912"/>
      <c r="AJ912"/>
      <c r="AK912"/>
      <c r="AL912" s="7"/>
      <c r="AM912"/>
      <c r="AN912"/>
      <c r="AP912"/>
      <c r="AR912" s="41"/>
    </row>
    <row r="913" spans="34:44" ht="18" customHeight="1">
      <c r="AH913"/>
      <c r="AI913"/>
      <c r="AJ913"/>
      <c r="AK913"/>
      <c r="AL913" s="7"/>
      <c r="AM913"/>
      <c r="AN913"/>
      <c r="AP913"/>
      <c r="AR913" s="41"/>
    </row>
    <row r="914" spans="34:44" ht="18" customHeight="1">
      <c r="AH914"/>
      <c r="AI914"/>
      <c r="AJ914"/>
      <c r="AK914"/>
      <c r="AL914" s="7"/>
      <c r="AM914"/>
      <c r="AN914"/>
      <c r="AP914"/>
      <c r="AR914" s="41"/>
    </row>
    <row r="915" spans="34:44" ht="18" customHeight="1">
      <c r="AH915"/>
      <c r="AI915"/>
      <c r="AJ915"/>
      <c r="AK915"/>
      <c r="AL915" s="7"/>
      <c r="AM915"/>
      <c r="AN915"/>
      <c r="AP915"/>
      <c r="AR915" s="41"/>
    </row>
    <row r="916" spans="34:44" ht="18" customHeight="1">
      <c r="AH916"/>
      <c r="AI916"/>
      <c r="AJ916"/>
      <c r="AK916"/>
      <c r="AL916" s="7"/>
      <c r="AM916"/>
      <c r="AN916"/>
      <c r="AP916"/>
      <c r="AR916" s="41"/>
    </row>
    <row r="917" spans="34:44" ht="18" customHeight="1">
      <c r="AH917"/>
      <c r="AI917"/>
      <c r="AJ917"/>
      <c r="AK917"/>
      <c r="AL917" s="7"/>
      <c r="AM917"/>
      <c r="AN917"/>
      <c r="AP917"/>
      <c r="AR917" s="41"/>
    </row>
    <row r="918" spans="34:44" ht="18" customHeight="1">
      <c r="AH918"/>
      <c r="AI918"/>
      <c r="AJ918"/>
      <c r="AK918"/>
      <c r="AL918" s="7"/>
      <c r="AM918"/>
      <c r="AN918"/>
      <c r="AP918"/>
      <c r="AR918" s="41"/>
    </row>
    <row r="919" spans="34:44" ht="18" customHeight="1">
      <c r="AH919"/>
      <c r="AI919"/>
      <c r="AJ919"/>
      <c r="AK919"/>
      <c r="AL919" s="7"/>
      <c r="AM919"/>
      <c r="AN919"/>
      <c r="AP919"/>
      <c r="AR919" s="41"/>
    </row>
    <row r="920" spans="34:44" ht="18" customHeight="1">
      <c r="AH920"/>
      <c r="AI920"/>
      <c r="AJ920"/>
      <c r="AK920"/>
      <c r="AL920" s="7"/>
      <c r="AM920"/>
      <c r="AN920"/>
      <c r="AP920"/>
      <c r="AR920" s="41"/>
    </row>
    <row r="921" spans="34:44" ht="18" customHeight="1">
      <c r="AH921"/>
      <c r="AI921"/>
      <c r="AJ921"/>
      <c r="AK921"/>
      <c r="AL921" s="7"/>
      <c r="AM921"/>
      <c r="AN921"/>
      <c r="AP921"/>
      <c r="AR921" s="41"/>
    </row>
    <row r="922" spans="34:44" ht="18" customHeight="1">
      <c r="AH922"/>
      <c r="AI922"/>
      <c r="AJ922"/>
      <c r="AK922"/>
      <c r="AL922" s="7"/>
      <c r="AM922"/>
      <c r="AN922"/>
      <c r="AP922"/>
      <c r="AR922" s="41"/>
    </row>
    <row r="923" spans="34:44" ht="18" customHeight="1">
      <c r="AH923"/>
      <c r="AI923"/>
      <c r="AJ923"/>
      <c r="AK923"/>
      <c r="AL923" s="7"/>
      <c r="AM923"/>
      <c r="AN923"/>
      <c r="AP923"/>
      <c r="AR923" s="41"/>
    </row>
    <row r="924" spans="34:44" ht="18" customHeight="1">
      <c r="AH924"/>
      <c r="AI924"/>
      <c r="AJ924"/>
      <c r="AK924"/>
      <c r="AL924" s="7"/>
      <c r="AM924"/>
      <c r="AN924"/>
      <c r="AP924"/>
      <c r="AR924" s="41"/>
    </row>
    <row r="925" spans="34:44" ht="18" customHeight="1">
      <c r="AH925"/>
      <c r="AI925"/>
      <c r="AJ925"/>
      <c r="AK925"/>
      <c r="AL925" s="7"/>
      <c r="AM925"/>
      <c r="AN925"/>
      <c r="AP925"/>
      <c r="AR925" s="41"/>
    </row>
    <row r="926" spans="34:44" ht="18" customHeight="1">
      <c r="AH926"/>
      <c r="AI926"/>
      <c r="AJ926"/>
      <c r="AK926"/>
      <c r="AL926" s="7"/>
      <c r="AM926"/>
      <c r="AN926"/>
      <c r="AP926"/>
      <c r="AR926" s="41"/>
    </row>
    <row r="927" spans="34:44" ht="18" customHeight="1">
      <c r="AH927"/>
      <c r="AI927"/>
      <c r="AJ927"/>
      <c r="AK927"/>
      <c r="AL927" s="7"/>
      <c r="AM927"/>
      <c r="AN927"/>
      <c r="AP927"/>
      <c r="AR927" s="41"/>
    </row>
    <row r="928" spans="34:44" ht="18" customHeight="1">
      <c r="AH928"/>
      <c r="AI928"/>
      <c r="AJ928"/>
      <c r="AK928"/>
      <c r="AL928" s="7"/>
      <c r="AM928"/>
      <c r="AN928"/>
      <c r="AP928"/>
      <c r="AR928" s="41"/>
    </row>
    <row r="929" spans="34:44" ht="18" customHeight="1">
      <c r="AH929"/>
      <c r="AI929"/>
      <c r="AJ929"/>
      <c r="AK929"/>
      <c r="AL929" s="7"/>
      <c r="AM929"/>
      <c r="AN929"/>
      <c r="AP929"/>
      <c r="AR929" s="41"/>
    </row>
    <row r="930" spans="34:44" ht="18" customHeight="1">
      <c r="AH930"/>
      <c r="AI930"/>
      <c r="AJ930"/>
      <c r="AK930"/>
      <c r="AL930" s="7"/>
      <c r="AM930"/>
      <c r="AN930"/>
      <c r="AP930"/>
      <c r="AR930" s="41"/>
    </row>
    <row r="931" spans="34:44" ht="18" customHeight="1">
      <c r="AH931"/>
      <c r="AI931"/>
      <c r="AJ931"/>
      <c r="AK931"/>
      <c r="AL931" s="7"/>
      <c r="AM931"/>
      <c r="AN931"/>
      <c r="AP931"/>
      <c r="AR931" s="41"/>
    </row>
    <row r="932" spans="34:44" ht="18" customHeight="1">
      <c r="AH932"/>
      <c r="AI932"/>
      <c r="AJ932"/>
      <c r="AK932"/>
      <c r="AL932" s="7"/>
      <c r="AM932"/>
      <c r="AN932"/>
      <c r="AP932"/>
      <c r="AR932" s="41"/>
    </row>
    <row r="933" spans="34:44" ht="18" customHeight="1">
      <c r="AH933"/>
      <c r="AI933"/>
      <c r="AJ933"/>
      <c r="AK933"/>
      <c r="AL933" s="7"/>
      <c r="AM933"/>
      <c r="AN933"/>
      <c r="AP933"/>
      <c r="AR933" s="41"/>
    </row>
    <row r="934" spans="34:44" ht="18" customHeight="1">
      <c r="AH934"/>
      <c r="AI934"/>
      <c r="AJ934"/>
      <c r="AK934"/>
      <c r="AL934" s="7"/>
      <c r="AM934"/>
      <c r="AN934"/>
      <c r="AP934"/>
      <c r="AR934" s="41"/>
    </row>
    <row r="935" spans="34:44" ht="18" customHeight="1">
      <c r="AH935"/>
      <c r="AI935"/>
      <c r="AJ935"/>
      <c r="AK935"/>
      <c r="AL935" s="7"/>
      <c r="AM935"/>
      <c r="AN935"/>
      <c r="AP935"/>
      <c r="AR935" s="41"/>
    </row>
    <row r="936" spans="34:44" ht="18" customHeight="1">
      <c r="AH936"/>
      <c r="AI936"/>
      <c r="AJ936"/>
      <c r="AK936"/>
      <c r="AL936" s="7"/>
      <c r="AM936"/>
      <c r="AN936"/>
      <c r="AP936"/>
      <c r="AR936" s="41"/>
    </row>
    <row r="937" spans="34:44" ht="18" customHeight="1">
      <c r="AH937"/>
      <c r="AI937"/>
      <c r="AJ937"/>
      <c r="AK937"/>
      <c r="AL937" s="7"/>
      <c r="AM937"/>
      <c r="AN937"/>
      <c r="AP937"/>
      <c r="AR937" s="41"/>
    </row>
    <row r="938" spans="34:44" ht="18" customHeight="1">
      <c r="AH938"/>
      <c r="AI938"/>
      <c r="AJ938"/>
      <c r="AK938"/>
      <c r="AL938" s="7"/>
      <c r="AM938"/>
      <c r="AN938"/>
      <c r="AP938"/>
      <c r="AR938" s="41"/>
    </row>
    <row r="939" spans="34:44" ht="18" customHeight="1">
      <c r="AH939"/>
      <c r="AI939"/>
      <c r="AJ939"/>
      <c r="AK939"/>
      <c r="AL939" s="7"/>
      <c r="AM939"/>
      <c r="AN939"/>
      <c r="AP939"/>
      <c r="AR939" s="41"/>
    </row>
    <row r="940" spans="34:44" ht="18" customHeight="1">
      <c r="AH940"/>
      <c r="AI940"/>
      <c r="AJ940"/>
      <c r="AK940"/>
      <c r="AL940" s="7"/>
      <c r="AM940"/>
      <c r="AN940"/>
      <c r="AP940"/>
      <c r="AR940" s="41"/>
    </row>
    <row r="941" spans="34:44" ht="18" customHeight="1">
      <c r="AH941"/>
      <c r="AI941"/>
      <c r="AJ941"/>
      <c r="AK941"/>
      <c r="AL941" s="7"/>
      <c r="AM941"/>
      <c r="AN941"/>
      <c r="AP941"/>
      <c r="AR941" s="41"/>
    </row>
    <row r="942" spans="34:44" ht="18" customHeight="1">
      <c r="AH942"/>
      <c r="AI942"/>
      <c r="AJ942"/>
      <c r="AK942"/>
      <c r="AL942" s="7"/>
      <c r="AM942"/>
      <c r="AN942"/>
      <c r="AP942"/>
      <c r="AR942" s="41"/>
    </row>
    <row r="943" spans="34:44" ht="18" customHeight="1">
      <c r="AH943"/>
      <c r="AI943"/>
      <c r="AJ943"/>
      <c r="AK943"/>
      <c r="AL943" s="7"/>
      <c r="AM943"/>
      <c r="AN943"/>
      <c r="AP943"/>
      <c r="AR943" s="41"/>
    </row>
    <row r="944" spans="34:44" ht="18" customHeight="1">
      <c r="AH944"/>
      <c r="AI944"/>
      <c r="AJ944"/>
      <c r="AK944"/>
      <c r="AL944" s="7"/>
      <c r="AM944"/>
      <c r="AN944"/>
      <c r="AP944"/>
      <c r="AR944" s="41"/>
    </row>
    <row r="945" spans="34:44" ht="18" customHeight="1">
      <c r="AH945"/>
      <c r="AI945"/>
      <c r="AJ945"/>
      <c r="AK945"/>
      <c r="AL945" s="7"/>
      <c r="AM945"/>
      <c r="AN945"/>
      <c r="AP945"/>
      <c r="AR945" s="41"/>
    </row>
    <row r="946" spans="34:44" ht="18" customHeight="1">
      <c r="AH946"/>
      <c r="AI946"/>
      <c r="AJ946"/>
      <c r="AK946"/>
      <c r="AL946" s="7"/>
      <c r="AM946"/>
      <c r="AN946"/>
      <c r="AP946"/>
      <c r="AR946" s="41"/>
    </row>
    <row r="947" spans="34:44" ht="18" customHeight="1">
      <c r="AH947"/>
      <c r="AI947"/>
      <c r="AJ947"/>
      <c r="AK947"/>
      <c r="AL947" s="7"/>
      <c r="AM947"/>
      <c r="AN947"/>
      <c r="AP947"/>
      <c r="AR947" s="41"/>
    </row>
    <row r="948" spans="34:44" ht="18" customHeight="1">
      <c r="AH948"/>
      <c r="AI948"/>
      <c r="AJ948"/>
      <c r="AK948"/>
      <c r="AL948" s="7"/>
      <c r="AM948"/>
      <c r="AN948"/>
      <c r="AP948"/>
      <c r="AR948" s="41"/>
    </row>
    <row r="949" spans="34:44" ht="18" customHeight="1">
      <c r="AH949"/>
      <c r="AI949"/>
      <c r="AJ949"/>
      <c r="AK949"/>
      <c r="AL949" s="7"/>
      <c r="AM949"/>
      <c r="AN949"/>
      <c r="AP949"/>
      <c r="AR949" s="41"/>
    </row>
    <row r="950" spans="34:44" ht="18" customHeight="1">
      <c r="AH950"/>
      <c r="AI950"/>
      <c r="AJ950"/>
      <c r="AK950"/>
      <c r="AL950" s="7"/>
      <c r="AM950"/>
      <c r="AN950"/>
      <c r="AP950"/>
      <c r="AR950" s="41"/>
    </row>
    <row r="951" spans="34:44" ht="18" customHeight="1">
      <c r="AH951"/>
      <c r="AI951"/>
      <c r="AJ951"/>
      <c r="AK951"/>
      <c r="AL951" s="7"/>
      <c r="AM951"/>
      <c r="AN951"/>
      <c r="AP951"/>
      <c r="AR951" s="41"/>
    </row>
    <row r="952" spans="34:44" ht="18" customHeight="1">
      <c r="AH952"/>
      <c r="AI952"/>
      <c r="AJ952"/>
      <c r="AK952"/>
      <c r="AL952" s="7"/>
      <c r="AM952"/>
      <c r="AN952"/>
      <c r="AP952"/>
      <c r="AR952" s="41"/>
    </row>
    <row r="953" spans="34:44" ht="18" customHeight="1">
      <c r="AH953"/>
      <c r="AI953"/>
      <c r="AJ953"/>
      <c r="AK953"/>
      <c r="AL953" s="7"/>
      <c r="AM953"/>
      <c r="AN953"/>
      <c r="AP953"/>
      <c r="AR953" s="41"/>
    </row>
    <row r="954" spans="34:44" ht="18" customHeight="1">
      <c r="AH954"/>
      <c r="AI954"/>
      <c r="AJ954"/>
      <c r="AK954"/>
      <c r="AL954" s="7"/>
      <c r="AM954"/>
      <c r="AN954"/>
      <c r="AP954"/>
      <c r="AR954" s="41"/>
    </row>
    <row r="955" spans="34:44" ht="18" customHeight="1">
      <c r="AH955"/>
      <c r="AI955"/>
      <c r="AJ955"/>
      <c r="AK955"/>
      <c r="AL955" s="7"/>
      <c r="AM955"/>
      <c r="AN955"/>
      <c r="AP955"/>
      <c r="AR955" s="41"/>
    </row>
    <row r="956" spans="34:44" ht="18" customHeight="1">
      <c r="AH956"/>
      <c r="AI956"/>
      <c r="AJ956"/>
      <c r="AK956"/>
      <c r="AL956" s="7"/>
      <c r="AM956"/>
      <c r="AN956"/>
      <c r="AP956"/>
      <c r="AR956" s="41"/>
    </row>
    <row r="957" spans="34:44" ht="18" customHeight="1">
      <c r="AH957"/>
      <c r="AI957"/>
      <c r="AJ957"/>
      <c r="AK957"/>
      <c r="AL957" s="7"/>
      <c r="AM957"/>
      <c r="AN957"/>
      <c r="AP957"/>
      <c r="AR957" s="41"/>
    </row>
    <row r="958" spans="34:44" ht="18" customHeight="1">
      <c r="AH958"/>
      <c r="AI958"/>
      <c r="AJ958"/>
      <c r="AK958"/>
      <c r="AL958" s="7"/>
      <c r="AM958"/>
      <c r="AN958"/>
      <c r="AP958"/>
      <c r="AR958" s="41"/>
    </row>
    <row r="959" spans="34:44" ht="18" customHeight="1">
      <c r="AH959"/>
      <c r="AI959"/>
      <c r="AJ959"/>
      <c r="AK959"/>
      <c r="AL959" s="7"/>
      <c r="AM959"/>
      <c r="AN959"/>
      <c r="AP959"/>
      <c r="AR959" s="41"/>
    </row>
    <row r="960" spans="34:44" ht="18" customHeight="1">
      <c r="AH960"/>
      <c r="AI960"/>
      <c r="AJ960"/>
      <c r="AK960"/>
      <c r="AL960" s="7"/>
      <c r="AM960"/>
      <c r="AN960"/>
      <c r="AP960"/>
      <c r="AR960" s="41"/>
    </row>
    <row r="961" spans="34:44" ht="18" customHeight="1">
      <c r="AH961"/>
      <c r="AI961"/>
      <c r="AJ961"/>
      <c r="AK961"/>
      <c r="AL961" s="7"/>
      <c r="AM961"/>
      <c r="AN961"/>
      <c r="AP961"/>
      <c r="AR961" s="41"/>
    </row>
    <row r="962" spans="34:44" ht="18" customHeight="1">
      <c r="AH962"/>
      <c r="AI962"/>
      <c r="AJ962"/>
      <c r="AK962"/>
      <c r="AL962" s="7"/>
      <c r="AM962"/>
      <c r="AN962"/>
      <c r="AP962"/>
      <c r="AR962" s="41"/>
    </row>
    <row r="963" spans="34:44" ht="18" customHeight="1">
      <c r="AH963"/>
      <c r="AI963"/>
      <c r="AJ963"/>
      <c r="AK963"/>
      <c r="AL963" s="7"/>
      <c r="AM963"/>
      <c r="AN963"/>
      <c r="AP963"/>
      <c r="AR963" s="41"/>
    </row>
    <row r="964" spans="34:44" ht="18" customHeight="1">
      <c r="AH964"/>
      <c r="AI964"/>
      <c r="AJ964"/>
      <c r="AK964"/>
      <c r="AL964" s="7"/>
      <c r="AM964"/>
      <c r="AN964"/>
      <c r="AP964"/>
      <c r="AR964" s="41"/>
    </row>
    <row r="965" spans="34:44" ht="18" customHeight="1">
      <c r="AH965"/>
      <c r="AI965"/>
      <c r="AJ965"/>
      <c r="AK965"/>
      <c r="AL965" s="7"/>
      <c r="AM965"/>
      <c r="AN965"/>
      <c r="AP965"/>
      <c r="AR965" s="41"/>
    </row>
    <row r="966" spans="34:44" ht="18" customHeight="1">
      <c r="AH966"/>
      <c r="AI966"/>
      <c r="AJ966"/>
      <c r="AK966"/>
      <c r="AL966" s="7"/>
      <c r="AM966"/>
      <c r="AN966"/>
      <c r="AP966"/>
      <c r="AR966" s="41"/>
    </row>
    <row r="967" spans="34:44" ht="18" customHeight="1">
      <c r="AH967"/>
      <c r="AI967"/>
      <c r="AJ967"/>
      <c r="AK967"/>
      <c r="AL967" s="7"/>
      <c r="AM967"/>
      <c r="AN967"/>
      <c r="AP967"/>
      <c r="AR967" s="41"/>
    </row>
    <row r="968" spans="34:44" ht="18" customHeight="1">
      <c r="AH968"/>
      <c r="AI968"/>
      <c r="AJ968"/>
      <c r="AK968"/>
      <c r="AL968" s="7"/>
      <c r="AM968"/>
      <c r="AN968"/>
      <c r="AP968"/>
      <c r="AR968" s="41"/>
    </row>
    <row r="969" spans="34:44" ht="18" customHeight="1">
      <c r="AH969"/>
      <c r="AI969"/>
      <c r="AJ969"/>
      <c r="AK969"/>
      <c r="AL969" s="7"/>
      <c r="AM969"/>
      <c r="AN969"/>
      <c r="AP969"/>
      <c r="AR969" s="41"/>
    </row>
    <row r="970" spans="34:44" ht="18" customHeight="1">
      <c r="AH970"/>
      <c r="AI970"/>
      <c r="AJ970"/>
      <c r="AK970"/>
      <c r="AL970" s="7"/>
      <c r="AM970"/>
      <c r="AN970"/>
      <c r="AP970"/>
      <c r="AR970" s="41"/>
    </row>
    <row r="971" spans="34:44" ht="18" customHeight="1">
      <c r="AH971"/>
      <c r="AI971"/>
      <c r="AJ971"/>
      <c r="AK971"/>
      <c r="AL971" s="7"/>
      <c r="AM971"/>
      <c r="AN971"/>
      <c r="AP971"/>
      <c r="AR971" s="41"/>
    </row>
    <row r="972" spans="34:44" ht="18" customHeight="1">
      <c r="AH972"/>
      <c r="AI972"/>
      <c r="AJ972"/>
      <c r="AK972"/>
      <c r="AL972" s="7"/>
      <c r="AM972"/>
      <c r="AN972"/>
      <c r="AP972"/>
      <c r="AR972" s="41"/>
    </row>
    <row r="973" spans="34:44" ht="18" customHeight="1">
      <c r="AH973"/>
      <c r="AI973"/>
      <c r="AJ973"/>
      <c r="AK973"/>
      <c r="AL973" s="7"/>
      <c r="AM973"/>
      <c r="AN973"/>
      <c r="AP973"/>
      <c r="AR973" s="41"/>
    </row>
    <row r="974" spans="34:44" ht="18" customHeight="1">
      <c r="AH974"/>
      <c r="AI974"/>
      <c r="AJ974"/>
      <c r="AK974"/>
      <c r="AL974" s="7"/>
      <c r="AM974"/>
      <c r="AN974"/>
      <c r="AP974"/>
      <c r="AR974" s="41"/>
    </row>
    <row r="975" spans="34:44" ht="18" customHeight="1">
      <c r="AH975"/>
      <c r="AI975"/>
      <c r="AJ975"/>
      <c r="AK975"/>
      <c r="AL975" s="7"/>
      <c r="AM975"/>
      <c r="AN975"/>
      <c r="AP975"/>
      <c r="AR975" s="41"/>
    </row>
    <row r="976" spans="34:44" ht="18" customHeight="1">
      <c r="AH976"/>
      <c r="AI976"/>
      <c r="AJ976"/>
      <c r="AK976"/>
      <c r="AL976" s="7"/>
      <c r="AM976"/>
      <c r="AN976"/>
      <c r="AP976"/>
      <c r="AR976" s="41"/>
    </row>
    <row r="977" spans="34:44" ht="18" customHeight="1">
      <c r="AH977"/>
      <c r="AI977"/>
      <c r="AJ977"/>
      <c r="AK977"/>
      <c r="AL977" s="7"/>
      <c r="AM977"/>
      <c r="AN977"/>
      <c r="AP977"/>
      <c r="AR977" s="41"/>
    </row>
    <row r="978" spans="34:44" ht="18" customHeight="1">
      <c r="AH978"/>
      <c r="AI978"/>
      <c r="AJ978"/>
      <c r="AK978"/>
      <c r="AL978" s="7"/>
      <c r="AM978"/>
      <c r="AN978"/>
      <c r="AP978"/>
      <c r="AR978" s="41"/>
    </row>
    <row r="979" spans="34:44" ht="18" customHeight="1">
      <c r="AH979"/>
      <c r="AI979"/>
      <c r="AJ979"/>
      <c r="AK979"/>
      <c r="AL979" s="7"/>
      <c r="AM979"/>
      <c r="AN979"/>
      <c r="AP979"/>
      <c r="AR979" s="41"/>
    </row>
    <row r="980" spans="34:44" ht="18" customHeight="1">
      <c r="AH980"/>
      <c r="AI980"/>
      <c r="AJ980"/>
      <c r="AK980"/>
      <c r="AL980" s="7"/>
      <c r="AM980"/>
      <c r="AN980"/>
      <c r="AP980"/>
      <c r="AR980" s="41"/>
    </row>
    <row r="981" spans="34:44" ht="18" customHeight="1">
      <c r="AH981"/>
      <c r="AI981"/>
      <c r="AJ981"/>
      <c r="AK981"/>
      <c r="AL981" s="7"/>
      <c r="AM981"/>
      <c r="AN981"/>
      <c r="AP981"/>
      <c r="AR981" s="41"/>
    </row>
    <row r="982" spans="34:44" ht="18" customHeight="1">
      <c r="AH982"/>
      <c r="AI982"/>
      <c r="AJ982"/>
      <c r="AK982"/>
      <c r="AL982" s="7"/>
      <c r="AM982"/>
      <c r="AN982"/>
      <c r="AP982"/>
      <c r="AR982" s="41"/>
    </row>
    <row r="983" spans="34:44" ht="18" customHeight="1">
      <c r="AH983"/>
      <c r="AI983"/>
      <c r="AJ983"/>
      <c r="AK983"/>
      <c r="AL983" s="7"/>
      <c r="AM983"/>
      <c r="AN983"/>
      <c r="AP983"/>
      <c r="AR983" s="41"/>
    </row>
    <row r="984" spans="34:44" ht="18" customHeight="1">
      <c r="AH984"/>
      <c r="AI984"/>
      <c r="AJ984"/>
      <c r="AK984"/>
      <c r="AL984" s="7"/>
      <c r="AM984"/>
      <c r="AN984"/>
      <c r="AP984"/>
      <c r="AR984" s="41"/>
    </row>
    <row r="985" spans="34:44" ht="18" customHeight="1">
      <c r="AH985"/>
      <c r="AI985"/>
      <c r="AJ985"/>
      <c r="AK985"/>
      <c r="AL985" s="7"/>
      <c r="AM985"/>
      <c r="AN985"/>
      <c r="AP985"/>
      <c r="AR985" s="41"/>
    </row>
    <row r="986" spans="34:44" ht="18" customHeight="1">
      <c r="AH986"/>
      <c r="AI986"/>
      <c r="AJ986"/>
      <c r="AK986"/>
      <c r="AL986" s="7"/>
      <c r="AM986"/>
      <c r="AN986"/>
      <c r="AP986"/>
      <c r="AR986" s="41"/>
    </row>
    <row r="987" spans="34:44" ht="18" customHeight="1">
      <c r="AH987"/>
      <c r="AI987"/>
      <c r="AJ987"/>
      <c r="AK987"/>
      <c r="AL987" s="7"/>
      <c r="AM987"/>
      <c r="AN987"/>
      <c r="AP987"/>
      <c r="AR987" s="41"/>
    </row>
    <row r="988" spans="34:44" ht="18" customHeight="1">
      <c r="AH988"/>
      <c r="AI988"/>
      <c r="AJ988"/>
      <c r="AK988"/>
      <c r="AL988" s="7"/>
      <c r="AM988"/>
      <c r="AN988"/>
      <c r="AP988"/>
      <c r="AR988" s="41"/>
    </row>
    <row r="989" spans="34:44" ht="18" customHeight="1">
      <c r="AH989"/>
      <c r="AI989"/>
      <c r="AJ989"/>
      <c r="AK989"/>
      <c r="AL989" s="7"/>
      <c r="AM989"/>
      <c r="AN989"/>
      <c r="AP989"/>
      <c r="AR989" s="41"/>
    </row>
    <row r="990" spans="34:44" ht="18" customHeight="1">
      <c r="AH990"/>
      <c r="AI990"/>
      <c r="AJ990"/>
      <c r="AK990"/>
      <c r="AL990" s="7"/>
      <c r="AM990"/>
      <c r="AN990"/>
      <c r="AP990"/>
      <c r="AR990" s="41"/>
    </row>
    <row r="991" spans="34:44" ht="18" customHeight="1">
      <c r="AH991"/>
      <c r="AI991"/>
      <c r="AJ991"/>
      <c r="AK991"/>
      <c r="AL991" s="7"/>
      <c r="AM991"/>
      <c r="AN991"/>
      <c r="AP991"/>
      <c r="AR991" s="41"/>
    </row>
    <row r="992" spans="34:44" ht="18" customHeight="1">
      <c r="AH992"/>
      <c r="AI992"/>
      <c r="AJ992"/>
      <c r="AK992"/>
      <c r="AL992" s="7"/>
      <c r="AM992"/>
      <c r="AN992"/>
      <c r="AP992"/>
      <c r="AR992" s="41"/>
    </row>
    <row r="993" spans="34:44" ht="18" customHeight="1">
      <c r="AH993"/>
      <c r="AI993"/>
      <c r="AJ993"/>
      <c r="AK993"/>
      <c r="AL993" s="7"/>
      <c r="AM993"/>
      <c r="AN993"/>
      <c r="AP993"/>
      <c r="AR993" s="41"/>
    </row>
    <row r="994" spans="34:44" ht="18" customHeight="1">
      <c r="AH994"/>
      <c r="AI994"/>
      <c r="AJ994"/>
      <c r="AK994"/>
      <c r="AL994" s="7"/>
      <c r="AM994"/>
      <c r="AN994"/>
      <c r="AP994"/>
      <c r="AR994" s="41"/>
    </row>
    <row r="995" spans="34:44" ht="18" customHeight="1">
      <c r="AH995"/>
      <c r="AI995"/>
      <c r="AJ995"/>
      <c r="AK995"/>
      <c r="AL995" s="7"/>
      <c r="AM995"/>
      <c r="AN995"/>
      <c r="AP995"/>
      <c r="AR995" s="41"/>
    </row>
    <row r="996" spans="34:44" ht="18" customHeight="1">
      <c r="AH996"/>
      <c r="AI996"/>
      <c r="AJ996"/>
      <c r="AK996"/>
      <c r="AL996" s="7"/>
      <c r="AM996"/>
      <c r="AN996"/>
      <c r="AP996"/>
      <c r="AR996" s="41"/>
    </row>
    <row r="997" spans="34:44" ht="18" customHeight="1">
      <c r="AH997"/>
      <c r="AI997"/>
      <c r="AJ997"/>
      <c r="AK997"/>
      <c r="AL997" s="7"/>
      <c r="AM997"/>
      <c r="AN997"/>
      <c r="AP997"/>
      <c r="AR997" s="41"/>
    </row>
    <row r="998" spans="34:44" ht="18" customHeight="1">
      <c r="AH998"/>
      <c r="AI998"/>
      <c r="AJ998"/>
      <c r="AK998"/>
      <c r="AL998" s="7"/>
      <c r="AM998"/>
      <c r="AN998"/>
      <c r="AP998"/>
      <c r="AR998" s="41"/>
    </row>
    <row r="999" spans="34:44" ht="18" customHeight="1">
      <c r="AH999"/>
      <c r="AI999"/>
      <c r="AJ999"/>
      <c r="AK999"/>
      <c r="AL999" s="7"/>
      <c r="AM999"/>
      <c r="AN999"/>
      <c r="AP999"/>
      <c r="AR999" s="41"/>
    </row>
    <row r="1000" spans="34:44" ht="18" customHeight="1">
      <c r="AH1000"/>
      <c r="AI1000"/>
      <c r="AJ1000"/>
      <c r="AK1000"/>
      <c r="AL1000" s="7"/>
      <c r="AM1000"/>
      <c r="AN1000"/>
      <c r="AP1000"/>
      <c r="AR1000" s="41"/>
    </row>
    <row r="1001" spans="34:44" ht="18" customHeight="1">
      <c r="AH1001"/>
      <c r="AI1001"/>
      <c r="AJ1001"/>
      <c r="AK1001"/>
      <c r="AL1001" s="7"/>
      <c r="AM1001"/>
      <c r="AN1001"/>
      <c r="AP1001"/>
      <c r="AR1001" s="41"/>
    </row>
    <row r="1002" spans="34:44" ht="18" customHeight="1">
      <c r="AH1002"/>
      <c r="AI1002"/>
      <c r="AJ1002"/>
      <c r="AK1002"/>
      <c r="AL1002" s="7"/>
      <c r="AM1002"/>
      <c r="AN1002"/>
      <c r="AP1002"/>
      <c r="AR1002" s="41"/>
    </row>
    <row r="1003" spans="34:44" ht="18" customHeight="1">
      <c r="AH1003"/>
      <c r="AI1003"/>
      <c r="AJ1003"/>
      <c r="AK1003"/>
      <c r="AL1003" s="7"/>
      <c r="AM1003"/>
      <c r="AN1003"/>
      <c r="AP1003"/>
      <c r="AR1003" s="41"/>
    </row>
    <row r="1004" spans="34:44" ht="18" customHeight="1">
      <c r="AH1004"/>
      <c r="AI1004"/>
      <c r="AJ1004"/>
      <c r="AK1004"/>
      <c r="AL1004" s="7"/>
      <c r="AM1004"/>
      <c r="AN1004"/>
      <c r="AP1004"/>
      <c r="AR1004" s="41"/>
    </row>
    <row r="1005" spans="34:44" ht="18" customHeight="1">
      <c r="AH1005"/>
      <c r="AI1005"/>
      <c r="AJ1005"/>
      <c r="AK1005"/>
      <c r="AL1005" s="7"/>
      <c r="AM1005"/>
      <c r="AN1005"/>
      <c r="AP1005"/>
      <c r="AR1005" s="41"/>
    </row>
    <row r="1006" spans="34:44" ht="18" customHeight="1">
      <c r="AH1006"/>
      <c r="AI1006"/>
      <c r="AJ1006"/>
      <c r="AK1006"/>
      <c r="AL1006" s="7"/>
      <c r="AM1006"/>
      <c r="AN1006"/>
      <c r="AP1006"/>
      <c r="AR1006" s="41"/>
    </row>
    <row r="1007" spans="34:44" ht="18" customHeight="1">
      <c r="AH1007"/>
      <c r="AI1007"/>
      <c r="AJ1007"/>
      <c r="AK1007"/>
      <c r="AL1007" s="7"/>
      <c r="AM1007"/>
      <c r="AN1007"/>
      <c r="AP1007"/>
      <c r="AR1007" s="41"/>
    </row>
    <row r="1008" spans="34:44" ht="18" customHeight="1">
      <c r="AH1008"/>
      <c r="AI1008"/>
      <c r="AJ1008"/>
      <c r="AK1008"/>
      <c r="AL1008" s="7"/>
      <c r="AM1008"/>
      <c r="AN1008"/>
      <c r="AP1008"/>
      <c r="AR1008" s="41"/>
    </row>
    <row r="1009" spans="34:44" ht="18" customHeight="1">
      <c r="AH1009"/>
      <c r="AI1009"/>
      <c r="AJ1009"/>
      <c r="AK1009"/>
      <c r="AL1009" s="7"/>
      <c r="AM1009"/>
      <c r="AN1009"/>
      <c r="AP1009"/>
      <c r="AR1009" s="41"/>
    </row>
    <row r="1010" spans="34:44" ht="18" customHeight="1">
      <c r="AH1010"/>
      <c r="AI1010"/>
      <c r="AJ1010"/>
      <c r="AK1010"/>
      <c r="AL1010" s="7"/>
      <c r="AM1010"/>
      <c r="AN1010"/>
      <c r="AP1010"/>
      <c r="AR1010" s="41"/>
    </row>
    <row r="1011" spans="34:44" ht="18" customHeight="1">
      <c r="AH1011"/>
      <c r="AI1011"/>
      <c r="AJ1011"/>
      <c r="AK1011"/>
      <c r="AL1011" s="7"/>
      <c r="AM1011"/>
      <c r="AN1011"/>
      <c r="AP1011"/>
      <c r="AR1011" s="41"/>
    </row>
    <row r="1012" spans="34:44" ht="18" customHeight="1">
      <c r="AH1012"/>
      <c r="AI1012"/>
      <c r="AJ1012"/>
      <c r="AK1012"/>
      <c r="AL1012" s="7"/>
      <c r="AM1012"/>
      <c r="AN1012"/>
      <c r="AP1012"/>
      <c r="AR1012" s="41"/>
    </row>
    <row r="1013" spans="34:44" ht="18" customHeight="1">
      <c r="AH1013"/>
      <c r="AI1013"/>
      <c r="AJ1013"/>
      <c r="AK1013"/>
      <c r="AL1013" s="7"/>
      <c r="AM1013"/>
      <c r="AN1013"/>
      <c r="AP1013"/>
      <c r="AR1013" s="41"/>
    </row>
    <row r="1014" spans="34:44" ht="18" customHeight="1">
      <c r="AH1014"/>
      <c r="AI1014"/>
      <c r="AJ1014"/>
      <c r="AK1014"/>
      <c r="AL1014" s="7"/>
      <c r="AM1014"/>
      <c r="AN1014"/>
      <c r="AP1014"/>
      <c r="AR1014" s="41"/>
    </row>
    <row r="1015" spans="34:44" ht="18" customHeight="1">
      <c r="AH1015"/>
      <c r="AI1015"/>
      <c r="AJ1015"/>
      <c r="AK1015"/>
      <c r="AL1015" s="7"/>
      <c r="AM1015"/>
      <c r="AN1015"/>
      <c r="AP1015"/>
      <c r="AR1015" s="41"/>
    </row>
    <row r="1016" spans="34:44" ht="18" customHeight="1">
      <c r="AH1016"/>
      <c r="AI1016"/>
      <c r="AJ1016"/>
      <c r="AK1016"/>
      <c r="AL1016" s="7"/>
      <c r="AM1016"/>
      <c r="AN1016"/>
      <c r="AP1016"/>
      <c r="AR1016" s="41"/>
    </row>
    <row r="1017" spans="34:44" ht="18" customHeight="1">
      <c r="AH1017"/>
      <c r="AI1017"/>
      <c r="AJ1017"/>
      <c r="AK1017"/>
      <c r="AL1017" s="7"/>
      <c r="AM1017"/>
      <c r="AN1017"/>
      <c r="AP1017"/>
      <c r="AR1017" s="41"/>
    </row>
    <row r="1018" spans="34:44" ht="18" customHeight="1">
      <c r="AH1018"/>
      <c r="AI1018"/>
      <c r="AJ1018"/>
      <c r="AK1018"/>
      <c r="AL1018" s="7"/>
      <c r="AM1018"/>
      <c r="AN1018"/>
      <c r="AP1018"/>
      <c r="AR1018" s="41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8" priority="172">
      <formula>F20&lt;&gt;" "</formula>
    </cfRule>
    <cfRule type="expression" dxfId="277" priority="501" stopIfTrue="1">
      <formula>LEFT(F20,1)="["</formula>
    </cfRule>
  </conditionalFormatting>
  <conditionalFormatting sqref="D8">
    <cfRule type="expression" dxfId="276" priority="314">
      <formula>D8&lt;&gt;" "</formula>
    </cfRule>
    <cfRule type="expression" dxfId="275" priority="469">
      <formula>LEFT(D8,1)="["</formula>
    </cfRule>
  </conditionalFormatting>
  <conditionalFormatting sqref="C20:E20">
    <cfRule type="expression" dxfId="274" priority="173">
      <formula>C20&lt;&gt;" "</formula>
    </cfRule>
    <cfRule type="expression" dxfId="273" priority="463">
      <formula>LEFT(C20,1)="["</formula>
    </cfRule>
  </conditionalFormatting>
  <conditionalFormatting sqref="C8">
    <cfRule type="expression" dxfId="272" priority="315">
      <formula>C8&lt;&gt;" "</formula>
    </cfRule>
    <cfRule type="expression" dxfId="271" priority="462">
      <formula>LEFT(C8,1)="["</formula>
    </cfRule>
  </conditionalFormatting>
  <conditionalFormatting sqref="C39:D41">
    <cfRule type="expression" dxfId="270" priority="388" stopIfTrue="1">
      <formula>C39=" g "</formula>
    </cfRule>
    <cfRule type="expression" dxfId="269" priority="389">
      <formula>OR(C39=" f ",C39="f/g")</formula>
    </cfRule>
  </conditionalFormatting>
  <conditionalFormatting sqref="F27:H29">
    <cfRule type="expression" dxfId="268" priority="346" stopIfTrue="1">
      <formula>F27=" g "</formula>
    </cfRule>
    <cfRule type="expression" dxfId="267" priority="347" stopIfTrue="1">
      <formula>OR(F27=" f ",F27="f/g")</formula>
    </cfRule>
  </conditionalFormatting>
  <conditionalFormatting sqref="H8">
    <cfRule type="expression" dxfId="266" priority="310">
      <formula>H8&lt;&gt;" "</formula>
    </cfRule>
    <cfRule type="expression" dxfId="265" priority="313">
      <formula>LEFT(H8,1)="["</formula>
    </cfRule>
  </conditionalFormatting>
  <conditionalFormatting sqref="G8">
    <cfRule type="expression" dxfId="264" priority="311">
      <formula>G8&lt;&gt;" "</formula>
    </cfRule>
    <cfRule type="expression" dxfId="263" priority="312">
      <formula>LEFT(G8,1)="["</formula>
    </cfRule>
  </conditionalFormatting>
  <conditionalFormatting sqref="K8">
    <cfRule type="expression" dxfId="262" priority="306">
      <formula>K8&lt;&gt;" "</formula>
    </cfRule>
    <cfRule type="expression" dxfId="261" priority="309">
      <formula>LEFT(K8,1)="["</formula>
    </cfRule>
  </conditionalFormatting>
  <conditionalFormatting sqref="J8">
    <cfRule type="expression" dxfId="260" priority="307">
      <formula>J8&lt;&gt;" "</formula>
    </cfRule>
    <cfRule type="expression" dxfId="259" priority="308">
      <formula>LEFT(J8,1)="["</formula>
    </cfRule>
  </conditionalFormatting>
  <conditionalFormatting sqref="N8">
    <cfRule type="expression" dxfId="258" priority="302">
      <formula>N8&lt;&gt;" "</formula>
    </cfRule>
    <cfRule type="expression" dxfId="257" priority="305">
      <formula>LEFT(N8,1)="["</formula>
    </cfRule>
  </conditionalFormatting>
  <conditionalFormatting sqref="M8">
    <cfRule type="expression" dxfId="256" priority="303">
      <formula>M8&lt;&gt;" "</formula>
    </cfRule>
    <cfRule type="expression" dxfId="255" priority="304">
      <formula>LEFT(M8,1)="["</formula>
    </cfRule>
  </conditionalFormatting>
  <conditionalFormatting sqref="Q8">
    <cfRule type="expression" dxfId="254" priority="298">
      <formula>Q8&lt;&gt;" "</formula>
    </cfRule>
    <cfRule type="expression" dxfId="253" priority="301">
      <formula>LEFT(Q8,1)="["</formula>
    </cfRule>
  </conditionalFormatting>
  <conditionalFormatting sqref="P8">
    <cfRule type="expression" dxfId="252" priority="299">
      <formula>P8&lt;&gt;" "</formula>
    </cfRule>
    <cfRule type="expression" dxfId="251" priority="300">
      <formula>LEFT(P8,1)="["</formula>
    </cfRule>
  </conditionalFormatting>
  <conditionalFormatting sqref="T8">
    <cfRule type="expression" dxfId="250" priority="294">
      <formula>T8&lt;&gt;" "</formula>
    </cfRule>
    <cfRule type="expression" dxfId="249" priority="297">
      <formula>LEFT(T8,1)="["</formula>
    </cfRule>
  </conditionalFormatting>
  <conditionalFormatting sqref="S8">
    <cfRule type="expression" dxfId="248" priority="295">
      <formula>S8&lt;&gt;" "</formula>
    </cfRule>
    <cfRule type="expression" dxfId="247" priority="296">
      <formula>LEFT(S8,1)="["</formula>
    </cfRule>
  </conditionalFormatting>
  <conditionalFormatting sqref="D14">
    <cfRule type="expression" dxfId="246" priority="290">
      <formula>D14&lt;&gt;" "</formula>
    </cfRule>
    <cfRule type="expression" dxfId="245" priority="293">
      <formula>LEFT(D14,1)="["</formula>
    </cfRule>
  </conditionalFormatting>
  <conditionalFormatting sqref="C14">
    <cfRule type="expression" dxfId="244" priority="291">
      <formula>C14&lt;&gt;" "</formula>
    </cfRule>
    <cfRule type="expression" dxfId="243" priority="292">
      <formula>LEFT(C14,1)="["</formula>
    </cfRule>
  </conditionalFormatting>
  <conditionalFormatting sqref="H14">
    <cfRule type="expression" dxfId="242" priority="286">
      <formula>H14&lt;&gt;" "</formula>
    </cfRule>
    <cfRule type="expression" dxfId="241" priority="289">
      <formula>LEFT(H14,1)="["</formula>
    </cfRule>
  </conditionalFormatting>
  <conditionalFormatting sqref="G14">
    <cfRule type="expression" dxfId="240" priority="287">
      <formula>G14&lt;&gt;" "</formula>
    </cfRule>
    <cfRule type="expression" dxfId="239" priority="288">
      <formula>LEFT(G14,1)="["</formula>
    </cfRule>
  </conditionalFormatting>
  <conditionalFormatting sqref="K14">
    <cfRule type="expression" dxfId="238" priority="282">
      <formula>K14&lt;&gt;" "</formula>
    </cfRule>
    <cfRule type="expression" dxfId="237" priority="285">
      <formula>LEFT(K14,1)="["</formula>
    </cfRule>
  </conditionalFormatting>
  <conditionalFormatting sqref="J14">
    <cfRule type="expression" dxfId="236" priority="283">
      <formula>J14&lt;&gt;" "</formula>
    </cfRule>
    <cfRule type="expression" dxfId="235" priority="284">
      <formula>LEFT(J14,1)="["</formula>
    </cfRule>
  </conditionalFormatting>
  <conditionalFormatting sqref="N14">
    <cfRule type="expression" dxfId="234" priority="278">
      <formula>N14&lt;&gt;" "</formula>
    </cfRule>
    <cfRule type="expression" dxfId="233" priority="281">
      <formula>LEFT(N14,1)="["</formula>
    </cfRule>
  </conditionalFormatting>
  <conditionalFormatting sqref="M14">
    <cfRule type="expression" dxfId="232" priority="279">
      <formula>M14&lt;&gt;" "</formula>
    </cfRule>
    <cfRule type="expression" dxfId="231" priority="280">
      <formula>LEFT(M14,1)="["</formula>
    </cfRule>
  </conditionalFormatting>
  <conditionalFormatting sqref="Q14">
    <cfRule type="expression" dxfId="230" priority="274">
      <formula>Q14&lt;&gt;" "</formula>
    </cfRule>
    <cfRule type="expression" dxfId="229" priority="277">
      <formula>LEFT(Q14,1)="["</formula>
    </cfRule>
  </conditionalFormatting>
  <conditionalFormatting sqref="P14">
    <cfRule type="expression" dxfId="228" priority="275">
      <formula>P14&lt;&gt;" "</formula>
    </cfRule>
    <cfRule type="expression" dxfId="227" priority="276">
      <formula>LEFT(P14,1)="["</formula>
    </cfRule>
  </conditionalFormatting>
  <conditionalFormatting sqref="T14">
    <cfRule type="expression" dxfId="226" priority="270">
      <formula>T14&lt;&gt;" "</formula>
    </cfRule>
    <cfRule type="expression" dxfId="225" priority="273">
      <formula>LEFT(T14,1)="["</formula>
    </cfRule>
  </conditionalFormatting>
  <conditionalFormatting sqref="S14">
    <cfRule type="expression" dxfId="224" priority="271">
      <formula>S14&lt;&gt;" "</formula>
    </cfRule>
    <cfRule type="expression" dxfId="223" priority="272">
      <formula>LEFT(S14,1)="["</formula>
    </cfRule>
  </conditionalFormatting>
  <conditionalFormatting sqref="K20">
    <cfRule type="expression" dxfId="222" priority="266">
      <formula>K20&lt;&gt;" "</formula>
    </cfRule>
    <cfRule type="expression" dxfId="221" priority="269">
      <formula>LEFT(K20,1)="["</formula>
    </cfRule>
  </conditionalFormatting>
  <conditionalFormatting sqref="J20">
    <cfRule type="expression" dxfId="220" priority="267">
      <formula>J20&lt;&gt;" "</formula>
    </cfRule>
    <cfRule type="expression" dxfId="219" priority="268">
      <formula>LEFT(J20,1)="["</formula>
    </cfRule>
  </conditionalFormatting>
  <conditionalFormatting sqref="N20">
    <cfRule type="expression" dxfId="218" priority="262">
      <formula>N20&lt;&gt;" "</formula>
    </cfRule>
    <cfRule type="expression" dxfId="217" priority="265">
      <formula>LEFT(N20,1)="["</formula>
    </cfRule>
  </conditionalFormatting>
  <conditionalFormatting sqref="M20">
    <cfRule type="expression" dxfId="216" priority="263">
      <formula>M20&lt;&gt;" "</formula>
    </cfRule>
    <cfRule type="expression" dxfId="215" priority="264">
      <formula>LEFT(M20,1)="["</formula>
    </cfRule>
  </conditionalFormatting>
  <conditionalFormatting sqref="Q20">
    <cfRule type="expression" dxfId="214" priority="258">
      <formula>Q20&lt;&gt;" "</formula>
    </cfRule>
    <cfRule type="expression" dxfId="213" priority="261">
      <formula>LEFT(Q20,1)="["</formula>
    </cfRule>
  </conditionalFormatting>
  <conditionalFormatting sqref="P20">
    <cfRule type="expression" dxfId="212" priority="259">
      <formula>P20&lt;&gt;" "</formula>
    </cfRule>
    <cfRule type="expression" dxfId="211" priority="260">
      <formula>LEFT(P20,1)="["</formula>
    </cfRule>
  </conditionalFormatting>
  <conditionalFormatting sqref="T20">
    <cfRule type="expression" dxfId="210" priority="254">
      <formula>T20&lt;&gt;" "</formula>
    </cfRule>
    <cfRule type="expression" dxfId="209" priority="257">
      <formula>LEFT(T20,1)="["</formula>
    </cfRule>
  </conditionalFormatting>
  <conditionalFormatting sqref="S20">
    <cfRule type="expression" dxfId="208" priority="255">
      <formula>S20&lt;&gt;" "</formula>
    </cfRule>
    <cfRule type="expression" dxfId="207" priority="256">
      <formula>LEFT(S20,1)="["</formula>
    </cfRule>
  </conditionalFormatting>
  <conditionalFormatting sqref="D26">
    <cfRule type="expression" dxfId="206" priority="250">
      <formula>D26&lt;&gt;" "</formula>
    </cfRule>
    <cfRule type="expression" dxfId="205" priority="253">
      <formula>LEFT(D26,1)="["</formula>
    </cfRule>
  </conditionalFormatting>
  <conditionalFormatting sqref="C26">
    <cfRule type="expression" dxfId="204" priority="251">
      <formula>C26&lt;&gt;" "</formula>
    </cfRule>
    <cfRule type="expression" dxfId="203" priority="252">
      <formula>LEFT(C26,1)="["</formula>
    </cfRule>
  </conditionalFormatting>
  <conditionalFormatting sqref="D32">
    <cfRule type="expression" dxfId="202" priority="246">
      <formula>D32&lt;&gt;" "</formula>
    </cfRule>
    <cfRule type="expression" dxfId="201" priority="249">
      <formula>LEFT(D32,1)="["</formula>
    </cfRule>
  </conditionalFormatting>
  <conditionalFormatting sqref="C32">
    <cfRule type="expression" dxfId="200" priority="247">
      <formula>C32&lt;&gt;" "</formula>
    </cfRule>
    <cfRule type="expression" dxfId="199" priority="248">
      <formula>LEFT(C32,1)="["</formula>
    </cfRule>
  </conditionalFormatting>
  <conditionalFormatting sqref="D38">
    <cfRule type="expression" dxfId="198" priority="242">
      <formula>D38&lt;&gt;" "</formula>
    </cfRule>
    <cfRule type="expression" dxfId="197" priority="245">
      <formula>LEFT(D38,1)="["</formula>
    </cfRule>
  </conditionalFormatting>
  <conditionalFormatting sqref="C38">
    <cfRule type="expression" dxfId="196" priority="243">
      <formula>C38&lt;&gt;" "</formula>
    </cfRule>
    <cfRule type="expression" dxfId="195" priority="244">
      <formula>LEFT(C38,1)="["</formula>
    </cfRule>
  </conditionalFormatting>
  <conditionalFormatting sqref="D44">
    <cfRule type="expression" dxfId="194" priority="238">
      <formula>D44&lt;&gt;" "</formula>
    </cfRule>
    <cfRule type="expression" dxfId="193" priority="241">
      <formula>LEFT(D44,1)="["</formula>
    </cfRule>
  </conditionalFormatting>
  <conditionalFormatting sqref="C44">
    <cfRule type="expression" dxfId="192" priority="239">
      <formula>C44&lt;&gt;" "</formula>
    </cfRule>
    <cfRule type="expression" dxfId="191" priority="240">
      <formula>LEFT(C44,1)="["</formula>
    </cfRule>
  </conditionalFormatting>
  <conditionalFormatting sqref="F26">
    <cfRule type="expression" dxfId="190" priority="236">
      <formula>F26&lt;&gt;" "</formula>
    </cfRule>
    <cfRule type="expression" dxfId="189" priority="237">
      <formula>LEFT(F26,1)="["</formula>
    </cfRule>
  </conditionalFormatting>
  <conditionalFormatting sqref="H26">
    <cfRule type="expression" dxfId="188" priority="234">
      <formula>H26&lt;&gt;" "</formula>
    </cfRule>
    <cfRule type="expression" dxfId="187" priority="235">
      <formula>LEFT(H26,1)="["</formula>
    </cfRule>
  </conditionalFormatting>
  <conditionalFormatting sqref="J26">
    <cfRule type="expression" dxfId="186" priority="232">
      <formula>J26&lt;&gt;" "</formula>
    </cfRule>
    <cfRule type="expression" dxfId="185" priority="233">
      <formula>LEFT(J26,1)="["</formula>
    </cfRule>
  </conditionalFormatting>
  <conditionalFormatting sqref="L26">
    <cfRule type="expression" dxfId="184" priority="230">
      <formula>L26&lt;&gt;" "</formula>
    </cfRule>
    <cfRule type="expression" dxfId="183" priority="231">
      <formula>LEFT(L26,1)="["</formula>
    </cfRule>
  </conditionalFormatting>
  <conditionalFormatting sqref="N26">
    <cfRule type="expression" dxfId="182" priority="228">
      <formula>N26&lt;&gt;" "</formula>
    </cfRule>
    <cfRule type="expression" dxfId="181" priority="229">
      <formula>LEFT(N26,1)="["</formula>
    </cfRule>
  </conditionalFormatting>
  <conditionalFormatting sqref="P26">
    <cfRule type="expression" dxfId="180" priority="226">
      <formula>P26&lt;&gt;" "</formula>
    </cfRule>
    <cfRule type="expression" dxfId="179" priority="227">
      <formula>LEFT(P26,1)="["</formula>
    </cfRule>
  </conditionalFormatting>
  <conditionalFormatting sqref="R26">
    <cfRule type="expression" dxfId="178" priority="224">
      <formula>R26&lt;&gt;" "</formula>
    </cfRule>
    <cfRule type="expression" dxfId="177" priority="225">
      <formula>LEFT(R26,1)="["</formula>
    </cfRule>
  </conditionalFormatting>
  <conditionalFormatting sqref="T26">
    <cfRule type="expression" dxfId="176" priority="222">
      <formula>T26&lt;&gt;" "</formula>
    </cfRule>
    <cfRule type="expression" dxfId="175" priority="223">
      <formula>LEFT(T26,1)="["</formula>
    </cfRule>
  </conditionalFormatting>
  <conditionalFormatting sqref="F32">
    <cfRule type="expression" dxfId="174" priority="220">
      <formula>F32&lt;&gt;" "</formula>
    </cfRule>
    <cfRule type="expression" dxfId="173" priority="221">
      <formula>LEFT(F32,1)="["</formula>
    </cfRule>
  </conditionalFormatting>
  <conditionalFormatting sqref="H32">
    <cfRule type="expression" dxfId="172" priority="218">
      <formula>H32&lt;&gt;" "</formula>
    </cfRule>
    <cfRule type="expression" dxfId="171" priority="219">
      <formula>LEFT(H32,1)="["</formula>
    </cfRule>
  </conditionalFormatting>
  <conditionalFormatting sqref="J32">
    <cfRule type="expression" dxfId="170" priority="216">
      <formula>J32&lt;&gt;" "</formula>
    </cfRule>
    <cfRule type="expression" dxfId="169" priority="217">
      <formula>LEFT(J32,1)="["</formula>
    </cfRule>
  </conditionalFormatting>
  <conditionalFormatting sqref="L32">
    <cfRule type="expression" dxfId="168" priority="214">
      <formula>L32&lt;&gt;" "</formula>
    </cfRule>
    <cfRule type="expression" dxfId="167" priority="215">
      <formula>LEFT(L32,1)="["</formula>
    </cfRule>
  </conditionalFormatting>
  <conditionalFormatting sqref="N32">
    <cfRule type="expression" dxfId="166" priority="212">
      <formula>N32&lt;&gt;" "</formula>
    </cfRule>
    <cfRule type="expression" dxfId="165" priority="213">
      <formula>LEFT(N32,1)="["</formula>
    </cfRule>
  </conditionalFormatting>
  <conditionalFormatting sqref="P32">
    <cfRule type="expression" dxfId="164" priority="210">
      <formula>P32&lt;&gt;" "</formula>
    </cfRule>
    <cfRule type="expression" dxfId="163" priority="211">
      <formula>LEFT(P32,1)="["</formula>
    </cfRule>
  </conditionalFormatting>
  <conditionalFormatting sqref="R32">
    <cfRule type="expression" dxfId="162" priority="208">
      <formula>R32&lt;&gt;" "</formula>
    </cfRule>
    <cfRule type="expression" dxfId="161" priority="209">
      <formula>LEFT(R32,1)="["</formula>
    </cfRule>
  </conditionalFormatting>
  <conditionalFormatting sqref="T32">
    <cfRule type="expression" dxfId="160" priority="206">
      <formula>T32&lt;&gt;" "</formula>
    </cfRule>
    <cfRule type="expression" dxfId="159" priority="207">
      <formula>LEFT(T32,1)="["</formula>
    </cfRule>
  </conditionalFormatting>
  <conditionalFormatting sqref="F38">
    <cfRule type="expression" dxfId="158" priority="204">
      <formula>F38&lt;&gt;" "</formula>
    </cfRule>
    <cfRule type="expression" dxfId="157" priority="205">
      <formula>LEFT(F38,1)="["</formula>
    </cfRule>
  </conditionalFormatting>
  <conditionalFormatting sqref="H38">
    <cfRule type="expression" dxfId="156" priority="202">
      <formula>H38&lt;&gt;" "</formula>
    </cfRule>
    <cfRule type="expression" dxfId="155" priority="203">
      <formula>LEFT(H38,1)="["</formula>
    </cfRule>
  </conditionalFormatting>
  <conditionalFormatting sqref="J38">
    <cfRule type="expression" dxfId="154" priority="200">
      <formula>J38&lt;&gt;" "</formula>
    </cfRule>
    <cfRule type="expression" dxfId="153" priority="201">
      <formula>LEFT(J38,1)="["</formula>
    </cfRule>
  </conditionalFormatting>
  <conditionalFormatting sqref="L38">
    <cfRule type="expression" dxfId="152" priority="198">
      <formula>L38&lt;&gt;" "</formula>
    </cfRule>
    <cfRule type="expression" dxfId="151" priority="199">
      <formula>LEFT(L38,1)="["</formula>
    </cfRule>
  </conditionalFormatting>
  <conditionalFormatting sqref="N38">
    <cfRule type="expression" dxfId="150" priority="196">
      <formula>N38&lt;&gt;" "</formula>
    </cfRule>
    <cfRule type="expression" dxfId="149" priority="197">
      <formula>LEFT(N38,1)="["</formula>
    </cfRule>
  </conditionalFormatting>
  <conditionalFormatting sqref="P38">
    <cfRule type="expression" dxfId="148" priority="194">
      <formula>P38&lt;&gt;" "</formula>
    </cfRule>
    <cfRule type="expression" dxfId="147" priority="195">
      <formula>LEFT(P38,1)="["</formula>
    </cfRule>
  </conditionalFormatting>
  <conditionalFormatting sqref="R38">
    <cfRule type="expression" dxfId="146" priority="192">
      <formula>R38&lt;&gt;" "</formula>
    </cfRule>
    <cfRule type="expression" dxfId="145" priority="193">
      <formula>LEFT(R38,1)="["</formula>
    </cfRule>
  </conditionalFormatting>
  <conditionalFormatting sqref="T38">
    <cfRule type="expression" dxfId="144" priority="190">
      <formula>T38&lt;&gt;" "</formula>
    </cfRule>
    <cfRule type="expression" dxfId="143" priority="191">
      <formula>LEFT(T38,1)="["</formula>
    </cfRule>
  </conditionalFormatting>
  <conditionalFormatting sqref="F44">
    <cfRule type="expression" dxfId="142" priority="188">
      <formula>F44&lt;&gt;" "</formula>
    </cfRule>
    <cfRule type="expression" dxfId="141" priority="189">
      <formula>LEFT(F44,1)="["</formula>
    </cfRule>
  </conditionalFormatting>
  <conditionalFormatting sqref="H44">
    <cfRule type="expression" dxfId="140" priority="186">
      <formula>H44&lt;&gt;" "</formula>
    </cfRule>
    <cfRule type="expression" dxfId="139" priority="187">
      <formula>LEFT(H44,1)="["</formula>
    </cfRule>
  </conditionalFormatting>
  <conditionalFormatting sqref="J44">
    <cfRule type="expression" dxfId="138" priority="184">
      <formula>J44&lt;&gt;" "</formula>
    </cfRule>
    <cfRule type="expression" dxfId="137" priority="185">
      <formula>LEFT(J44,1)="["</formula>
    </cfRule>
  </conditionalFormatting>
  <conditionalFormatting sqref="L44">
    <cfRule type="expression" dxfId="136" priority="182">
      <formula>L44&lt;&gt;" "</formula>
    </cfRule>
    <cfRule type="expression" dxfId="135" priority="183">
      <formula>LEFT(L44,1)="["</formula>
    </cfRule>
  </conditionalFormatting>
  <conditionalFormatting sqref="N44">
    <cfRule type="expression" dxfId="134" priority="180">
      <formula>N44&lt;&gt;" "</formula>
    </cfRule>
    <cfRule type="expression" dxfId="133" priority="181">
      <formula>LEFT(N44,1)="["</formula>
    </cfRule>
  </conditionalFormatting>
  <conditionalFormatting sqref="P44">
    <cfRule type="expression" dxfId="132" priority="178">
      <formula>P44&lt;&gt;" "</formula>
    </cfRule>
    <cfRule type="expression" dxfId="131" priority="179">
      <formula>LEFT(P44,1)="["</formula>
    </cfRule>
  </conditionalFormatting>
  <conditionalFormatting sqref="R44">
    <cfRule type="expression" dxfId="130" priority="176">
      <formula>R44&lt;&gt;" "</formula>
    </cfRule>
    <cfRule type="expression" dxfId="129" priority="177">
      <formula>LEFT(R44,1)="["</formula>
    </cfRule>
  </conditionalFormatting>
  <conditionalFormatting sqref="T44">
    <cfRule type="expression" dxfId="128" priority="174">
      <formula>T44&lt;&gt;" "</formula>
    </cfRule>
    <cfRule type="expression" dxfId="127" priority="175">
      <formula>LEFT(T44,1)="["</formula>
    </cfRule>
  </conditionalFormatting>
  <conditionalFormatting sqref="I21:I23">
    <cfRule type="expression" dxfId="126" priority="158">
      <formula>AND(I21&lt;&gt;" ",I21&lt;&gt;"")</formula>
    </cfRule>
  </conditionalFormatting>
  <conditionalFormatting sqref="C3:D5">
    <cfRule type="expression" dxfId="125" priority="130" stopIfTrue="1">
      <formula>C3=" g "</formula>
    </cfRule>
    <cfRule type="expression" dxfId="124" priority="131">
      <formula>OR(C3=" f ",C3="f/g")</formula>
    </cfRule>
  </conditionalFormatting>
  <conditionalFormatting sqref="G3:H5">
    <cfRule type="expression" dxfId="123" priority="128" stopIfTrue="1">
      <formula>G3=" g "</formula>
    </cfRule>
    <cfRule type="expression" dxfId="122" priority="129">
      <formula>OR(G3=" f ",G3="f/g")</formula>
    </cfRule>
  </conditionalFormatting>
  <conditionalFormatting sqref="J3:K5">
    <cfRule type="expression" dxfId="121" priority="126" stopIfTrue="1">
      <formula>J3=" g "</formula>
    </cfRule>
    <cfRule type="expression" dxfId="120" priority="127">
      <formula>OR(J3=" f ",J3="f/g")</formula>
    </cfRule>
  </conditionalFormatting>
  <conditionalFormatting sqref="M3:N5">
    <cfRule type="expression" dxfId="119" priority="124" stopIfTrue="1">
      <formula>M3=" g "</formula>
    </cfRule>
    <cfRule type="expression" dxfId="118" priority="125">
      <formula>OR(M3=" f ",M3="f/g")</formula>
    </cfRule>
  </conditionalFormatting>
  <conditionalFormatting sqref="P3:Q5">
    <cfRule type="expression" dxfId="117" priority="122" stopIfTrue="1">
      <formula>P3=" g "</formula>
    </cfRule>
    <cfRule type="expression" dxfId="116" priority="123">
      <formula>OR(P3=" f ",P3="f/g")</formula>
    </cfRule>
  </conditionalFormatting>
  <conditionalFormatting sqref="S3:T5">
    <cfRule type="expression" dxfId="115" priority="120" stopIfTrue="1">
      <formula>S3=" g "</formula>
    </cfRule>
    <cfRule type="expression" dxfId="114" priority="121">
      <formula>OR(S3=" f ",S3="f/g")</formula>
    </cfRule>
  </conditionalFormatting>
  <conditionalFormatting sqref="C9:D11">
    <cfRule type="expression" dxfId="113" priority="118" stopIfTrue="1">
      <formula>C9=" g "</formula>
    </cfRule>
    <cfRule type="expression" dxfId="112" priority="119">
      <formula>OR(C9=" f ",C9="f/g")</formula>
    </cfRule>
  </conditionalFormatting>
  <conditionalFormatting sqref="G9:H11">
    <cfRule type="expression" dxfId="111" priority="116" stopIfTrue="1">
      <formula>G9=" g "</formula>
    </cfRule>
    <cfRule type="expression" dxfId="110" priority="117">
      <formula>OR(G9=" f ",G9="f/g")</formula>
    </cfRule>
  </conditionalFormatting>
  <conditionalFormatting sqref="J9:K11">
    <cfRule type="expression" dxfId="109" priority="114" stopIfTrue="1">
      <formula>J9=" g "</formula>
    </cfRule>
    <cfRule type="expression" dxfId="108" priority="115">
      <formula>OR(J9=" f ",J9="f/g")</formula>
    </cfRule>
  </conditionalFormatting>
  <conditionalFormatting sqref="M9:N11">
    <cfRule type="expression" dxfId="107" priority="112" stopIfTrue="1">
      <formula>M9=" g "</formula>
    </cfRule>
    <cfRule type="expression" dxfId="106" priority="113">
      <formula>OR(M9=" f ",M9="f/g")</formula>
    </cfRule>
  </conditionalFormatting>
  <conditionalFormatting sqref="P9:Q11">
    <cfRule type="expression" dxfId="105" priority="110" stopIfTrue="1">
      <formula>P9=" g "</formula>
    </cfRule>
    <cfRule type="expression" dxfId="104" priority="111">
      <formula>OR(P9=" f ",P9="f/g")</formula>
    </cfRule>
  </conditionalFormatting>
  <conditionalFormatting sqref="S9:T11">
    <cfRule type="expression" dxfId="103" priority="108" stopIfTrue="1">
      <formula>S9=" g "</formula>
    </cfRule>
    <cfRule type="expression" dxfId="102" priority="109">
      <formula>OR(S9=" f ",S9="f/g")</formula>
    </cfRule>
  </conditionalFormatting>
  <conditionalFormatting sqref="C15:D17">
    <cfRule type="expression" dxfId="101" priority="106" stopIfTrue="1">
      <formula>C15=" g "</formula>
    </cfRule>
    <cfRule type="expression" dxfId="100" priority="107">
      <formula>OR(C15=" f ",C15="f/g")</formula>
    </cfRule>
  </conditionalFormatting>
  <conditionalFormatting sqref="G15:H17">
    <cfRule type="expression" dxfId="99" priority="104" stopIfTrue="1">
      <formula>G15=" g "</formula>
    </cfRule>
    <cfRule type="expression" dxfId="98" priority="105">
      <formula>OR(G15=" f ",G15="f/g")</formula>
    </cfRule>
  </conditionalFormatting>
  <conditionalFormatting sqref="J15:K17">
    <cfRule type="expression" dxfId="97" priority="102" stopIfTrue="1">
      <formula>J15=" g "</formula>
    </cfRule>
    <cfRule type="expression" dxfId="96" priority="103">
      <formula>OR(J15=" f ",J15="f/g")</formula>
    </cfRule>
  </conditionalFormatting>
  <conditionalFormatting sqref="M15:N17">
    <cfRule type="expression" dxfId="95" priority="100" stopIfTrue="1">
      <formula>M15=" g "</formula>
    </cfRule>
    <cfRule type="expression" dxfId="94" priority="101">
      <formula>OR(M15=" f ",M15="f/g")</formula>
    </cfRule>
  </conditionalFormatting>
  <conditionalFormatting sqref="P15:Q17">
    <cfRule type="expression" dxfId="93" priority="98" stopIfTrue="1">
      <formula>P15=" g "</formula>
    </cfRule>
    <cfRule type="expression" dxfId="92" priority="99">
      <formula>OR(P15=" f ",P15="f/g")</formula>
    </cfRule>
  </conditionalFormatting>
  <conditionalFormatting sqref="S15:T17">
    <cfRule type="expression" dxfId="91" priority="96" stopIfTrue="1">
      <formula>S15=" g "</formula>
    </cfRule>
    <cfRule type="expression" dxfId="90" priority="97">
      <formula>OR(S15=" f ",S15="f/g")</formula>
    </cfRule>
  </conditionalFormatting>
  <conditionalFormatting sqref="S21:T23">
    <cfRule type="expression" dxfId="89" priority="94" stopIfTrue="1">
      <formula>S21=" g "</formula>
    </cfRule>
    <cfRule type="expression" dxfId="88" priority="95">
      <formula>OR(S21=" f ",S21="f/g")</formula>
    </cfRule>
  </conditionalFormatting>
  <conditionalFormatting sqref="P21:Q23">
    <cfRule type="expression" dxfId="87" priority="92" stopIfTrue="1">
      <formula>P21=" g "</formula>
    </cfRule>
    <cfRule type="expression" dxfId="86" priority="93">
      <formula>OR(P21=" f ",P21="f/g")</formula>
    </cfRule>
  </conditionalFormatting>
  <conditionalFormatting sqref="M21:N23">
    <cfRule type="expression" dxfId="85" priority="90" stopIfTrue="1">
      <formula>M21=" g "</formula>
    </cfRule>
    <cfRule type="expression" dxfId="84" priority="91">
      <formula>OR(M21=" f ",M21="f/g")</formula>
    </cfRule>
  </conditionalFormatting>
  <conditionalFormatting sqref="J21:K23">
    <cfRule type="expression" dxfId="83" priority="88" stopIfTrue="1">
      <formula>J21=" g "</formula>
    </cfRule>
    <cfRule type="expression" dxfId="82" priority="89">
      <formula>OR(J21=" f ",J21="f/g")</formula>
    </cfRule>
  </conditionalFormatting>
  <conditionalFormatting sqref="C27:D29">
    <cfRule type="expression" dxfId="81" priority="86" stopIfTrue="1">
      <formula>C27=" g "</formula>
    </cfRule>
    <cfRule type="expression" dxfId="80" priority="87">
      <formula>OR(C27=" f ",C27="f/g")</formula>
    </cfRule>
  </conditionalFormatting>
  <conditionalFormatting sqref="C33:D35">
    <cfRule type="expression" dxfId="79" priority="84" stopIfTrue="1">
      <formula>C33=" g "</formula>
    </cfRule>
    <cfRule type="expression" dxfId="78" priority="85">
      <formula>OR(C33=" f ",C33="f/g")</formula>
    </cfRule>
  </conditionalFormatting>
  <conditionalFormatting sqref="C45:D47">
    <cfRule type="expression" dxfId="77" priority="82" stopIfTrue="1">
      <formula>C45=" g "</formula>
    </cfRule>
    <cfRule type="expression" dxfId="76" priority="83">
      <formula>OR(C45=" f ",C45="f/g")</formula>
    </cfRule>
  </conditionalFormatting>
  <conditionalFormatting sqref="J27:L29">
    <cfRule type="expression" dxfId="75" priority="80" stopIfTrue="1">
      <formula>J27=" g "</formula>
    </cfRule>
    <cfRule type="expression" dxfId="74" priority="81" stopIfTrue="1">
      <formula>OR(J27=" f ",J27="f/g")</formula>
    </cfRule>
  </conditionalFormatting>
  <conditionalFormatting sqref="N27:P29">
    <cfRule type="expression" dxfId="73" priority="78" stopIfTrue="1">
      <formula>N27=" g "</formula>
    </cfRule>
    <cfRule type="expression" dxfId="72" priority="79" stopIfTrue="1">
      <formula>OR(N27=" f ",N27="f/g")</formula>
    </cfRule>
  </conditionalFormatting>
  <conditionalFormatting sqref="R27:T29">
    <cfRule type="expression" dxfId="71" priority="76" stopIfTrue="1">
      <formula>R27=" g "</formula>
    </cfRule>
    <cfRule type="expression" dxfId="70" priority="77" stopIfTrue="1">
      <formula>OR(R27=" f ",R27="f/g")</formula>
    </cfRule>
  </conditionalFormatting>
  <conditionalFormatting sqref="R33:T35">
    <cfRule type="expression" dxfId="69" priority="74" stopIfTrue="1">
      <formula>R33=" g "</formula>
    </cfRule>
    <cfRule type="expression" dxfId="68" priority="75" stopIfTrue="1">
      <formula>OR(R33=" f ",R33="f/g")</formula>
    </cfRule>
  </conditionalFormatting>
  <conditionalFormatting sqref="N33:P35">
    <cfRule type="expression" dxfId="67" priority="72" stopIfTrue="1">
      <formula>N33=" g "</formula>
    </cfRule>
    <cfRule type="expression" dxfId="66" priority="73" stopIfTrue="1">
      <formula>OR(N33=" f ",N33="f/g")</formula>
    </cfRule>
  </conditionalFormatting>
  <conditionalFormatting sqref="J33:L35">
    <cfRule type="expression" dxfId="65" priority="70" stopIfTrue="1">
      <formula>J33=" g "</formula>
    </cfRule>
    <cfRule type="expression" dxfId="64" priority="71" stopIfTrue="1">
      <formula>OR(J33=" f ",J33="f/g")</formula>
    </cfRule>
  </conditionalFormatting>
  <conditionalFormatting sqref="F33:H35">
    <cfRule type="expression" dxfId="63" priority="68" stopIfTrue="1">
      <formula>F33=" g "</formula>
    </cfRule>
    <cfRule type="expression" dxfId="62" priority="69" stopIfTrue="1">
      <formula>OR(F33=" f ",F33="f/g")</formula>
    </cfRule>
  </conditionalFormatting>
  <conditionalFormatting sqref="F39:H41">
    <cfRule type="expression" dxfId="61" priority="66" stopIfTrue="1">
      <formula>F39=" g "</formula>
    </cfRule>
    <cfRule type="expression" dxfId="60" priority="67" stopIfTrue="1">
      <formula>OR(F39=" f ",F39="f/g")</formula>
    </cfRule>
  </conditionalFormatting>
  <conditionalFormatting sqref="J39:L41">
    <cfRule type="expression" dxfId="59" priority="64" stopIfTrue="1">
      <formula>J39=" g "</formula>
    </cfRule>
    <cfRule type="expression" dxfId="58" priority="65" stopIfTrue="1">
      <formula>OR(J39=" f ",J39="f/g")</formula>
    </cfRule>
  </conditionalFormatting>
  <conditionalFormatting sqref="N39:P41">
    <cfRule type="expression" dxfId="57" priority="62" stopIfTrue="1">
      <formula>N39=" g "</formula>
    </cfRule>
    <cfRule type="expression" dxfId="56" priority="63" stopIfTrue="1">
      <formula>OR(N39=" f ",N39="f/g")</formula>
    </cfRule>
  </conditionalFormatting>
  <conditionalFormatting sqref="R39:T41">
    <cfRule type="expression" dxfId="55" priority="60" stopIfTrue="1">
      <formula>R39=" g "</formula>
    </cfRule>
    <cfRule type="expression" dxfId="54" priority="61" stopIfTrue="1">
      <formula>OR(R39=" f ",R39="f/g")</formula>
    </cfRule>
  </conditionalFormatting>
  <conditionalFormatting sqref="R45:T47">
    <cfRule type="expression" dxfId="53" priority="58" stopIfTrue="1">
      <formula>R45=" g "</formula>
    </cfRule>
    <cfRule type="expression" dxfId="52" priority="59" stopIfTrue="1">
      <formula>OR(R45=" f ",R45="f/g")</formula>
    </cfRule>
  </conditionalFormatting>
  <conditionalFormatting sqref="N45:P47">
    <cfRule type="expression" dxfId="51" priority="56" stopIfTrue="1">
      <formula>N45=" g "</formula>
    </cfRule>
    <cfRule type="expression" dxfId="50" priority="57" stopIfTrue="1">
      <formula>OR(N45=" f ",N45="f/g")</formula>
    </cfRule>
  </conditionalFormatting>
  <conditionalFormatting sqref="J45:L47">
    <cfRule type="expression" dxfId="49" priority="54" stopIfTrue="1">
      <formula>J45=" g "</formula>
    </cfRule>
    <cfRule type="expression" dxfId="48" priority="55" stopIfTrue="1">
      <formula>OR(J45=" f ",J45="f/g")</formula>
    </cfRule>
  </conditionalFormatting>
  <conditionalFormatting sqref="F45:H47">
    <cfRule type="expression" dxfId="47" priority="52" stopIfTrue="1">
      <formula>F45=" g "</formula>
    </cfRule>
    <cfRule type="expression" dxfId="46" priority="53" stopIfTrue="1">
      <formula>OR(F45=" f ",F45="f/g")</formula>
    </cfRule>
  </conditionalFormatting>
  <conditionalFormatting sqref="AR5:AR408 AR500:AR1018 AR410:AR497">
    <cfRule type="expression" dxfId="45" priority="49">
      <formula>ISNA(AR5)</formula>
    </cfRule>
  </conditionalFormatting>
  <conditionalFormatting sqref="L21:L23">
    <cfRule type="expression" dxfId="44" priority="47">
      <formula>AND(L21&lt;&gt;" ",L21&lt;&gt;"")</formula>
    </cfRule>
  </conditionalFormatting>
  <conditionalFormatting sqref="O21:O23">
    <cfRule type="expression" dxfId="43" priority="46">
      <formula>AND(O21&lt;&gt;" ",O21&lt;&gt;"")</formula>
    </cfRule>
  </conditionalFormatting>
  <conditionalFormatting sqref="R21:R23">
    <cfRule type="expression" dxfId="42" priority="45">
      <formula>AND(R21&lt;&gt;" ",R21&lt;&gt;"")</formula>
    </cfRule>
  </conditionalFormatting>
  <conditionalFormatting sqref="U21:U23">
    <cfRule type="expression" dxfId="41" priority="44">
      <formula>AND(U21&lt;&gt;" ",U21&lt;&gt;"")</formula>
    </cfRule>
  </conditionalFormatting>
  <conditionalFormatting sqref="U15:U17">
    <cfRule type="expression" dxfId="40" priority="43">
      <formula>AND(U15&lt;&gt;" ",U15&lt;&gt;"")</formula>
    </cfRule>
  </conditionalFormatting>
  <conditionalFormatting sqref="R15:R17">
    <cfRule type="expression" dxfId="39" priority="42">
      <formula>AND(R15&lt;&gt;" ",R15&lt;&gt;"")</formula>
    </cfRule>
  </conditionalFormatting>
  <conditionalFormatting sqref="O15:O17">
    <cfRule type="expression" dxfId="38" priority="41">
      <formula>AND(O15&lt;&gt;" ",O15&lt;&gt;"")</formula>
    </cfRule>
  </conditionalFormatting>
  <conditionalFormatting sqref="L15:L17">
    <cfRule type="expression" dxfId="37" priority="40">
      <formula>AND(L15&lt;&gt;" ",L15&lt;&gt;"")</formula>
    </cfRule>
  </conditionalFormatting>
  <conditionalFormatting sqref="I15:I17">
    <cfRule type="expression" dxfId="36" priority="39">
      <formula>AND(I15&lt;&gt;" ",I15&lt;&gt;"")</formula>
    </cfRule>
  </conditionalFormatting>
  <conditionalFormatting sqref="E15:E17">
    <cfRule type="expression" dxfId="35" priority="38">
      <formula>AND(E15&lt;&gt;" ",E15&lt;&gt;"")</formula>
    </cfRule>
  </conditionalFormatting>
  <conditionalFormatting sqref="E9:E11">
    <cfRule type="expression" dxfId="34" priority="37">
      <formula>AND(E9&lt;&gt;" ",E9&lt;&gt;"")</formula>
    </cfRule>
  </conditionalFormatting>
  <conditionalFormatting sqref="I9:I11">
    <cfRule type="expression" dxfId="33" priority="36">
      <formula>AND(I9&lt;&gt;" ",I9&lt;&gt;"")</formula>
    </cfRule>
  </conditionalFormatting>
  <conditionalFormatting sqref="L9:L11">
    <cfRule type="expression" dxfId="32" priority="35">
      <formula>AND(L9&lt;&gt;" ",L9&lt;&gt;"")</formula>
    </cfRule>
  </conditionalFormatting>
  <conditionalFormatting sqref="O9:O11">
    <cfRule type="expression" dxfId="31" priority="34">
      <formula>AND(O9&lt;&gt;" ",O9&lt;&gt;"")</formula>
    </cfRule>
  </conditionalFormatting>
  <conditionalFormatting sqref="R9:R11">
    <cfRule type="expression" dxfId="30" priority="33">
      <formula>AND(R9&lt;&gt;" ",R9&lt;&gt;"")</formula>
    </cfRule>
  </conditionalFormatting>
  <conditionalFormatting sqref="U9:U11">
    <cfRule type="expression" dxfId="29" priority="32">
      <formula>AND(U9&lt;&gt;" ",U9&lt;&gt;"")</formula>
    </cfRule>
  </conditionalFormatting>
  <conditionalFormatting sqref="U27:U29">
    <cfRule type="expression" dxfId="28" priority="31">
      <formula>AND(U27&lt;&gt;" ",U27&lt;&gt;"")</formula>
    </cfRule>
  </conditionalFormatting>
  <conditionalFormatting sqref="Q27:Q29">
    <cfRule type="expression" dxfId="27" priority="30">
      <formula>AND(Q27&lt;&gt;" ",Q27&lt;&gt;"")</formula>
    </cfRule>
  </conditionalFormatting>
  <conditionalFormatting sqref="M27:M29">
    <cfRule type="expression" dxfId="26" priority="29">
      <formula>AND(M27&lt;&gt;" ",M27&lt;&gt;"")</formula>
    </cfRule>
  </conditionalFormatting>
  <conditionalFormatting sqref="I27:I29">
    <cfRule type="expression" dxfId="25" priority="28">
      <formula>AND(I27&lt;&gt;" ",I27&lt;&gt;"")</formula>
    </cfRule>
  </conditionalFormatting>
  <conditionalFormatting sqref="E27:E29">
    <cfRule type="expression" dxfId="24" priority="27">
      <formula>AND(E27&lt;&gt;" ",E27&lt;&gt;"")</formula>
    </cfRule>
  </conditionalFormatting>
  <conditionalFormatting sqref="E33:E35">
    <cfRule type="expression" dxfId="23" priority="26">
      <formula>AND(E33&lt;&gt;" ",E33&lt;&gt;"")</formula>
    </cfRule>
  </conditionalFormatting>
  <conditionalFormatting sqref="I33:I35">
    <cfRule type="expression" dxfId="22" priority="25">
      <formula>AND(I33&lt;&gt;" ",I33&lt;&gt;"")</formula>
    </cfRule>
  </conditionalFormatting>
  <conditionalFormatting sqref="M33:M35">
    <cfRule type="expression" dxfId="21" priority="24">
      <formula>AND(M33&lt;&gt;" ",M33&lt;&gt;"")</formula>
    </cfRule>
  </conditionalFormatting>
  <conditionalFormatting sqref="Q33:Q35">
    <cfRule type="expression" dxfId="20" priority="23">
      <formula>AND(Q33&lt;&gt;" ",Q33&lt;&gt;"")</formula>
    </cfRule>
  </conditionalFormatting>
  <conditionalFormatting sqref="U33:U35">
    <cfRule type="expression" dxfId="19" priority="22">
      <formula>AND(U33&lt;&gt;" ",U33&lt;&gt;"")</formula>
    </cfRule>
  </conditionalFormatting>
  <conditionalFormatting sqref="U39:U41">
    <cfRule type="expression" dxfId="18" priority="21">
      <formula>AND(U39&lt;&gt;" ",U39&lt;&gt;"")</formula>
    </cfRule>
  </conditionalFormatting>
  <conditionalFormatting sqref="Q39:Q41">
    <cfRule type="expression" dxfId="17" priority="20">
      <formula>AND(Q39&lt;&gt;" ",Q39&lt;&gt;"")</formula>
    </cfRule>
  </conditionalFormatting>
  <conditionalFormatting sqref="M39:M41">
    <cfRule type="expression" dxfId="16" priority="19">
      <formula>AND(M39&lt;&gt;" ",M39&lt;&gt;"")</formula>
    </cfRule>
  </conditionalFormatting>
  <conditionalFormatting sqref="I39:I41">
    <cfRule type="expression" dxfId="15" priority="18">
      <formula>AND(I39&lt;&gt;" ",I39&lt;&gt;"")</formula>
    </cfRule>
  </conditionalFormatting>
  <conditionalFormatting sqref="E39:E41">
    <cfRule type="expression" dxfId="14" priority="17">
      <formula>AND(E39&lt;&gt;" ",E39&lt;&gt;"")</formula>
    </cfRule>
  </conditionalFormatting>
  <conditionalFormatting sqref="E45:E47">
    <cfRule type="expression" dxfId="13" priority="16">
      <formula>AND(E45&lt;&gt;" ",E45&lt;&gt;"")</formula>
    </cfRule>
  </conditionalFormatting>
  <conditionalFormatting sqref="I45:I47">
    <cfRule type="expression" dxfId="12" priority="15">
      <formula>AND(I45&lt;&gt;" ",I45&lt;&gt;"")</formula>
    </cfRule>
  </conditionalFormatting>
  <conditionalFormatting sqref="M45:M47">
    <cfRule type="expression" dxfId="11" priority="14">
      <formula>AND(M45&lt;&gt;" ",M45&lt;&gt;"")</formula>
    </cfRule>
  </conditionalFormatting>
  <conditionalFormatting sqref="Q45:Q47">
    <cfRule type="expression" dxfId="10" priority="13">
      <formula>AND(Q45&lt;&gt;" ",Q45&lt;&gt;"")</formula>
    </cfRule>
  </conditionalFormatting>
  <conditionalFormatting sqref="U45:U47">
    <cfRule type="expression" dxfId="9" priority="12">
      <formula>AND(U45&lt;&gt;" ",U45&lt;&gt;"")</formula>
    </cfRule>
  </conditionalFormatting>
  <conditionalFormatting sqref="AF1:AF497 AF541:AF1048576">
    <cfRule type="expression" dxfId="8" priority="11" stopIfTrue="1">
      <formula>AF1=" "</formula>
    </cfRule>
  </conditionalFormatting>
  <conditionalFormatting sqref="AB1:AB497 AB541:AB1048576">
    <cfRule type="expression" dxfId="7" priority="9">
      <formula xml:space="preserve"> AB1 = " "</formula>
    </cfRule>
  </conditionalFormatting>
  <conditionalFormatting sqref="AC1:AC497 AC541:AC1048576">
    <cfRule type="expression" dxfId="6" priority="8" stopIfTrue="1">
      <formula xml:space="preserve"> AC1 = " "</formula>
    </cfRule>
  </conditionalFormatting>
  <conditionalFormatting sqref="AD541:AD1048576 AD1:AD497">
    <cfRule type="expression" dxfId="5" priority="7">
      <formula xml:space="preserve"> AD1 = " "</formula>
    </cfRule>
  </conditionalFormatting>
  <conditionalFormatting sqref="AF498:AF540">
    <cfRule type="expression" dxfId="4" priority="3">
      <formula>AF498=" "</formula>
    </cfRule>
  </conditionalFormatting>
  <conditionalFormatting sqref="AB498:AB540">
    <cfRule type="expression" dxfId="3" priority="4">
      <formula>AB498 = " "</formula>
    </cfRule>
  </conditionalFormatting>
  <conditionalFormatting sqref="AC498:AC540">
    <cfRule type="expression" dxfId="2" priority="5">
      <formula>AC498 = " "</formula>
    </cfRule>
  </conditionalFormatting>
  <conditionalFormatting sqref="AD498:AD540">
    <cfRule type="expression" dxfId="1" priority="6">
      <formula>AD498 = " "</formula>
    </cfRule>
  </conditionalFormatting>
  <dataValidations disablePrompts="1"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1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AH514:AP1018 AH414:AN423 AP414:AP423 AH424:AP503 AH9:AP413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98">
        <v>44925</v>
      </c>
      <c r="C3" s="99" t="s">
        <v>424</v>
      </c>
    </row>
    <row r="4" spans="2:3">
      <c r="B4" s="99"/>
      <c r="C4" s="99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C213" sqref="C213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4"/>
      <c r="H1" s="44"/>
      <c r="I1" s="59"/>
      <c r="J1" s="59"/>
    </row>
    <row r="2" spans="1:11">
      <c r="G2" s="44" t="s">
        <v>391</v>
      </c>
      <c r="H2" s="44" t="s">
        <v>153</v>
      </c>
      <c r="I2" s="44" t="s">
        <v>391</v>
      </c>
      <c r="J2" s="44" t="s">
        <v>391</v>
      </c>
    </row>
    <row r="3" spans="1:11">
      <c r="F3" t="s">
        <v>390</v>
      </c>
      <c r="G3" s="44" t="s">
        <v>392</v>
      </c>
      <c r="H3" s="44" t="s">
        <v>153</v>
      </c>
      <c r="I3" s="44" t="s">
        <v>392</v>
      </c>
      <c r="J3" s="44" t="s">
        <v>392</v>
      </c>
    </row>
    <row r="5" spans="1:11">
      <c r="A5" s="16"/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</row>
    <row r="6" spans="1:11">
      <c r="A6" s="16"/>
      <c r="B6" t="s">
        <v>149</v>
      </c>
      <c r="C6" t="s">
        <v>150</v>
      </c>
      <c r="D6" t="s">
        <v>151</v>
      </c>
      <c r="E6" t="s">
        <v>152</v>
      </c>
      <c r="F6" s="18" t="s">
        <v>153</v>
      </c>
      <c r="G6" t="s">
        <v>154</v>
      </c>
      <c r="H6" s="19" t="s">
        <v>155</v>
      </c>
      <c r="I6" t="s">
        <v>156</v>
      </c>
      <c r="J6" s="19" t="s">
        <v>157</v>
      </c>
      <c r="K6" t="s">
        <v>158</v>
      </c>
    </row>
    <row r="7" spans="1:11">
      <c r="A7" s="16"/>
      <c r="B7" t="s">
        <v>159</v>
      </c>
      <c r="C7" t="s">
        <v>160</v>
      </c>
      <c r="D7" t="s">
        <v>161</v>
      </c>
      <c r="E7" t="s">
        <v>162</v>
      </c>
      <c r="F7" s="18" t="s">
        <v>163</v>
      </c>
      <c r="G7" t="s">
        <v>164</v>
      </c>
      <c r="H7" s="19" t="s">
        <v>165</v>
      </c>
      <c r="I7" t="s">
        <v>166</v>
      </c>
      <c r="J7" s="19" t="s">
        <v>167</v>
      </c>
      <c r="K7" t="s">
        <v>158</v>
      </c>
    </row>
    <row r="8" spans="1:11">
      <c r="A8" s="16"/>
      <c r="B8" t="s">
        <v>168</v>
      </c>
      <c r="C8" t="s">
        <v>169</v>
      </c>
      <c r="D8" t="s">
        <v>170</v>
      </c>
      <c r="E8" t="s">
        <v>171</v>
      </c>
      <c r="F8" s="18" t="s">
        <v>172</v>
      </c>
      <c r="G8" t="s">
        <v>173</v>
      </c>
      <c r="H8" s="19" t="s">
        <v>174</v>
      </c>
      <c r="I8" t="s">
        <v>172</v>
      </c>
      <c r="J8" s="19" t="s">
        <v>175</v>
      </c>
      <c r="K8" t="s">
        <v>158</v>
      </c>
    </row>
    <row r="9" spans="1:11">
      <c r="A9" s="16"/>
      <c r="B9" t="s">
        <v>176</v>
      </c>
      <c r="C9" t="s">
        <v>177</v>
      </c>
      <c r="D9" t="s">
        <v>178</v>
      </c>
      <c r="E9" t="s">
        <v>179</v>
      </c>
      <c r="F9" s="18" t="s">
        <v>153</v>
      </c>
      <c r="G9" t="s">
        <v>180</v>
      </c>
      <c r="H9" s="19" t="s">
        <v>181</v>
      </c>
      <c r="I9" t="s">
        <v>182</v>
      </c>
      <c r="J9" s="19" t="s">
        <v>183</v>
      </c>
      <c r="K9" t="s">
        <v>158</v>
      </c>
    </row>
    <row r="10" spans="1:11">
      <c r="A10" s="16"/>
      <c r="B10" t="s">
        <v>184</v>
      </c>
      <c r="C10" t="s">
        <v>185</v>
      </c>
      <c r="D10" t="s">
        <v>186</v>
      </c>
      <c r="E10" t="s">
        <v>187</v>
      </c>
      <c r="F10" s="18" t="s">
        <v>153</v>
      </c>
      <c r="G10" t="s">
        <v>188</v>
      </c>
      <c r="H10" s="19" t="s">
        <v>189</v>
      </c>
      <c r="I10" t="s">
        <v>190</v>
      </c>
      <c r="J10" s="19" t="s">
        <v>188</v>
      </c>
      <c r="K10" t="s">
        <v>158</v>
      </c>
    </row>
    <row r="11" spans="1:11">
      <c r="A11" s="16"/>
      <c r="B11" t="s">
        <v>191</v>
      </c>
      <c r="C11" t="s">
        <v>192</v>
      </c>
      <c r="D11" t="s">
        <v>193</v>
      </c>
      <c r="E11" t="s">
        <v>194</v>
      </c>
      <c r="F11" s="18" t="s">
        <v>153</v>
      </c>
      <c r="G11" t="s">
        <v>195</v>
      </c>
      <c r="H11" s="19" t="s">
        <v>196</v>
      </c>
      <c r="I11" s="60" t="s">
        <v>153</v>
      </c>
      <c r="J11" s="60" t="s">
        <v>153</v>
      </c>
      <c r="K11" t="s">
        <v>158</v>
      </c>
    </row>
    <row r="12" spans="1:11">
      <c r="A12" s="16"/>
      <c r="B12" t="s">
        <v>197</v>
      </c>
      <c r="C12" t="s">
        <v>198</v>
      </c>
      <c r="D12" t="s">
        <v>199</v>
      </c>
      <c r="E12" t="s">
        <v>200</v>
      </c>
      <c r="F12" s="18" t="s">
        <v>153</v>
      </c>
      <c r="G12" t="s">
        <v>201</v>
      </c>
      <c r="H12" s="19" t="s">
        <v>202</v>
      </c>
      <c r="I12" t="s">
        <v>203</v>
      </c>
      <c r="J12" s="19" t="s">
        <v>153</v>
      </c>
      <c r="K12" t="s">
        <v>158</v>
      </c>
    </row>
    <row r="13" spans="1:11">
      <c r="A13" s="16"/>
      <c r="B13" t="s">
        <v>204</v>
      </c>
      <c r="C13" t="s">
        <v>205</v>
      </c>
      <c r="D13" t="s">
        <v>206</v>
      </c>
      <c r="E13" t="s">
        <v>207</v>
      </c>
      <c r="F13" s="18" t="s">
        <v>153</v>
      </c>
      <c r="G13" t="s">
        <v>208</v>
      </c>
      <c r="H13" s="19" t="s">
        <v>209</v>
      </c>
      <c r="I13" t="s">
        <v>210</v>
      </c>
      <c r="J13" s="19" t="s">
        <v>211</v>
      </c>
      <c r="K13" t="s">
        <v>158</v>
      </c>
    </row>
    <row r="14" spans="1:11">
      <c r="A14" s="16"/>
      <c r="B14" t="s">
        <v>212</v>
      </c>
      <c r="C14" t="s">
        <v>213</v>
      </c>
      <c r="D14" t="s">
        <v>214</v>
      </c>
      <c r="E14" t="s">
        <v>215</v>
      </c>
      <c r="F14" s="18" t="s">
        <v>153</v>
      </c>
      <c r="G14" t="s">
        <v>216</v>
      </c>
      <c r="H14" s="19" t="s">
        <v>217</v>
      </c>
      <c r="I14" t="s">
        <v>218</v>
      </c>
      <c r="J14" s="19" t="s">
        <v>219</v>
      </c>
      <c r="K14" t="s">
        <v>158</v>
      </c>
    </row>
    <row r="15" spans="1:11">
      <c r="A15" s="16"/>
      <c r="B15" t="s">
        <v>220</v>
      </c>
      <c r="C15" t="s">
        <v>221</v>
      </c>
      <c r="D15" t="s">
        <v>222</v>
      </c>
      <c r="E15" t="s">
        <v>223</v>
      </c>
      <c r="F15" s="18" t="s">
        <v>153</v>
      </c>
      <c r="G15" t="s">
        <v>224</v>
      </c>
      <c r="H15" s="19" t="s">
        <v>225</v>
      </c>
      <c r="I15" t="s">
        <v>226</v>
      </c>
      <c r="J15" s="19" t="s">
        <v>227</v>
      </c>
      <c r="K15" t="s">
        <v>158</v>
      </c>
    </row>
    <row r="16" spans="1:11">
      <c r="A16" s="16"/>
      <c r="B16" t="s">
        <v>228</v>
      </c>
      <c r="C16" t="s">
        <v>229</v>
      </c>
      <c r="D16" t="s">
        <v>230</v>
      </c>
      <c r="E16" t="s">
        <v>231</v>
      </c>
      <c r="F16" s="18" t="s">
        <v>153</v>
      </c>
      <c r="G16" t="s">
        <v>232</v>
      </c>
      <c r="H16" s="19" t="s">
        <v>233</v>
      </c>
      <c r="I16" t="s">
        <v>234</v>
      </c>
      <c r="J16" s="19" t="s">
        <v>235</v>
      </c>
      <c r="K16" t="s">
        <v>158</v>
      </c>
    </row>
    <row r="17" spans="1:11">
      <c r="A17" s="16"/>
      <c r="B17" t="s">
        <v>236</v>
      </c>
      <c r="C17" t="s">
        <v>237</v>
      </c>
      <c r="D17" t="s">
        <v>238</v>
      </c>
      <c r="E17" t="s">
        <v>239</v>
      </c>
      <c r="F17" s="18" t="s">
        <v>153</v>
      </c>
      <c r="G17" t="s">
        <v>240</v>
      </c>
      <c r="H17" s="19" t="s">
        <v>241</v>
      </c>
      <c r="I17" t="s">
        <v>242</v>
      </c>
      <c r="J17" s="19" t="s">
        <v>243</v>
      </c>
      <c r="K17" t="s">
        <v>158</v>
      </c>
    </row>
    <row r="18" spans="1:11">
      <c r="A18" s="16"/>
      <c r="B18" t="s">
        <v>244</v>
      </c>
      <c r="C18" t="s">
        <v>245</v>
      </c>
      <c r="D18" t="s">
        <v>246</v>
      </c>
      <c r="E18" t="s">
        <v>358</v>
      </c>
      <c r="F18" s="18" t="s">
        <v>245</v>
      </c>
      <c r="G18" t="s">
        <v>245</v>
      </c>
      <c r="H18" s="19" t="s">
        <v>247</v>
      </c>
      <c r="I18" t="s">
        <v>248</v>
      </c>
      <c r="J18" s="19" t="s">
        <v>245</v>
      </c>
      <c r="K18" t="s">
        <v>158</v>
      </c>
    </row>
    <row r="19" spans="1:11">
      <c r="A19" s="16"/>
      <c r="B19" t="s">
        <v>249</v>
      </c>
      <c r="C19" t="s">
        <v>250</v>
      </c>
      <c r="D19" t="s">
        <v>251</v>
      </c>
      <c r="E19" t="s">
        <v>252</v>
      </c>
      <c r="F19" s="18" t="s">
        <v>253</v>
      </c>
      <c r="G19" t="s">
        <v>254</v>
      </c>
      <c r="H19" s="19" t="s">
        <v>255</v>
      </c>
      <c r="I19" t="s">
        <v>253</v>
      </c>
      <c r="J19" s="19" t="s">
        <v>153</v>
      </c>
      <c r="K19" t="s">
        <v>158</v>
      </c>
    </row>
    <row r="20" spans="1:11">
      <c r="A20" s="16"/>
      <c r="B20" t="s">
        <v>256</v>
      </c>
      <c r="C20" t="s">
        <v>257</v>
      </c>
      <c r="D20" t="s">
        <v>359</v>
      </c>
      <c r="E20" t="s">
        <v>360</v>
      </c>
      <c r="F20" s="18" t="s">
        <v>258</v>
      </c>
      <c r="G20" t="s">
        <v>259</v>
      </c>
      <c r="H20" s="19" t="s">
        <v>260</v>
      </c>
      <c r="I20" t="s">
        <v>258</v>
      </c>
      <c r="J20" s="19" t="s">
        <v>153</v>
      </c>
      <c r="K20" t="s">
        <v>158</v>
      </c>
    </row>
    <row r="21" spans="1:11">
      <c r="A21" s="16"/>
      <c r="B21" t="s">
        <v>261</v>
      </c>
      <c r="C21" t="s">
        <v>262</v>
      </c>
      <c r="D21" t="s">
        <v>361</v>
      </c>
      <c r="E21" t="s">
        <v>362</v>
      </c>
      <c r="F21" s="18" t="s">
        <v>153</v>
      </c>
      <c r="G21" t="s">
        <v>263</v>
      </c>
      <c r="H21" s="19" t="s">
        <v>264</v>
      </c>
      <c r="I21" t="s">
        <v>153</v>
      </c>
      <c r="J21" s="19" t="s">
        <v>265</v>
      </c>
      <c r="K21" t="s">
        <v>158</v>
      </c>
    </row>
    <row r="22" spans="1:11">
      <c r="A22" s="16"/>
      <c r="B22" t="s">
        <v>266</v>
      </c>
      <c r="C22" t="s">
        <v>267</v>
      </c>
      <c r="D22" t="s">
        <v>268</v>
      </c>
      <c r="E22" t="s">
        <v>363</v>
      </c>
      <c r="F22" s="18" t="s">
        <v>267</v>
      </c>
      <c r="G22" t="s">
        <v>267</v>
      </c>
      <c r="H22" s="19" t="s">
        <v>269</v>
      </c>
      <c r="I22" t="s">
        <v>269</v>
      </c>
      <c r="J22" s="19" t="s">
        <v>267</v>
      </c>
      <c r="K22" t="s">
        <v>158</v>
      </c>
    </row>
    <row r="23" spans="1:11">
      <c r="A23" s="16"/>
      <c r="B23" t="s">
        <v>270</v>
      </c>
      <c r="C23" t="s">
        <v>271</v>
      </c>
      <c r="D23" t="s">
        <v>272</v>
      </c>
      <c r="E23" t="s">
        <v>273</v>
      </c>
      <c r="F23" s="18" t="s">
        <v>271</v>
      </c>
      <c r="G23" t="s">
        <v>271</v>
      </c>
      <c r="H23" s="19" t="s">
        <v>274</v>
      </c>
      <c r="I23" t="s">
        <v>275</v>
      </c>
      <c r="J23" s="19" t="s">
        <v>271</v>
      </c>
      <c r="K23" t="s">
        <v>158</v>
      </c>
    </row>
    <row r="24" spans="1:11">
      <c r="A24" s="16"/>
      <c r="B24" t="s">
        <v>276</v>
      </c>
      <c r="C24" t="s">
        <v>277</v>
      </c>
      <c r="D24" t="s">
        <v>364</v>
      </c>
      <c r="E24" t="s">
        <v>365</v>
      </c>
      <c r="F24" s="18" t="s">
        <v>277</v>
      </c>
      <c r="G24" t="s">
        <v>278</v>
      </c>
      <c r="H24" s="19" t="s">
        <v>279</v>
      </c>
      <c r="I24" t="s">
        <v>277</v>
      </c>
      <c r="J24" s="19" t="s">
        <v>277</v>
      </c>
      <c r="K24" t="s">
        <v>158</v>
      </c>
    </row>
    <row r="25" spans="1:11">
      <c r="A25" s="16"/>
      <c r="B25" t="s">
        <v>280</v>
      </c>
      <c r="C25" t="s">
        <v>281</v>
      </c>
      <c r="D25" t="s">
        <v>366</v>
      </c>
      <c r="E25" t="s">
        <v>367</v>
      </c>
      <c r="F25" s="18" t="s">
        <v>281</v>
      </c>
      <c r="G25" t="s">
        <v>282</v>
      </c>
      <c r="H25" s="19" t="s">
        <v>283</v>
      </c>
      <c r="I25" t="s">
        <v>281</v>
      </c>
      <c r="J25" s="19" t="s">
        <v>281</v>
      </c>
      <c r="K25" t="s">
        <v>158</v>
      </c>
    </row>
    <row r="26" spans="1:11">
      <c r="A26" s="16"/>
      <c r="B26" t="s">
        <v>284</v>
      </c>
      <c r="C26" t="s">
        <v>285</v>
      </c>
      <c r="D26" t="s">
        <v>368</v>
      </c>
      <c r="E26" t="s">
        <v>369</v>
      </c>
      <c r="F26" s="18" t="s">
        <v>285</v>
      </c>
      <c r="G26" t="s">
        <v>286</v>
      </c>
      <c r="H26" s="19" t="s">
        <v>287</v>
      </c>
      <c r="I26" t="s">
        <v>285</v>
      </c>
      <c r="J26" s="19" t="s">
        <v>285</v>
      </c>
      <c r="K26" t="s">
        <v>158</v>
      </c>
    </row>
    <row r="27" spans="1:11">
      <c r="A27" s="16"/>
      <c r="B27" t="s">
        <v>288</v>
      </c>
      <c r="C27" t="s">
        <v>289</v>
      </c>
      <c r="D27" t="s">
        <v>370</v>
      </c>
      <c r="E27" t="s">
        <v>371</v>
      </c>
      <c r="F27" s="18" t="s">
        <v>290</v>
      </c>
      <c r="G27" t="s">
        <v>291</v>
      </c>
      <c r="H27" s="19" t="s">
        <v>292</v>
      </c>
      <c r="I27" t="s">
        <v>290</v>
      </c>
      <c r="J27" s="19" t="s">
        <v>289</v>
      </c>
      <c r="K27" t="s">
        <v>158</v>
      </c>
    </row>
    <row r="28" spans="1:11">
      <c r="A28" s="16"/>
      <c r="B28" t="s">
        <v>293</v>
      </c>
      <c r="C28" t="s">
        <v>294</v>
      </c>
      <c r="D28" t="s">
        <v>295</v>
      </c>
      <c r="E28" t="s">
        <v>296</v>
      </c>
      <c r="F28" s="18" t="s">
        <v>294</v>
      </c>
      <c r="G28" t="s">
        <v>294</v>
      </c>
      <c r="H28" s="19" t="s">
        <v>297</v>
      </c>
      <c r="I28" t="s">
        <v>298</v>
      </c>
      <c r="J28" s="19" t="s">
        <v>294</v>
      </c>
      <c r="K28" t="s">
        <v>158</v>
      </c>
    </row>
    <row r="29" spans="1:11">
      <c r="A29" s="16"/>
      <c r="B29" t="s">
        <v>299</v>
      </c>
      <c r="C29" t="s">
        <v>300</v>
      </c>
      <c r="D29" t="s">
        <v>372</v>
      </c>
      <c r="E29" t="s">
        <v>373</v>
      </c>
      <c r="F29" s="18" t="s">
        <v>300</v>
      </c>
      <c r="G29" t="s">
        <v>301</v>
      </c>
      <c r="H29" s="19" t="s">
        <v>302</v>
      </c>
      <c r="I29" t="s">
        <v>300</v>
      </c>
      <c r="J29" s="19" t="s">
        <v>300</v>
      </c>
      <c r="K29" t="s">
        <v>158</v>
      </c>
    </row>
    <row r="30" spans="1:11">
      <c r="A30" s="16"/>
      <c r="B30" t="s">
        <v>303</v>
      </c>
      <c r="C30" t="s">
        <v>304</v>
      </c>
      <c r="D30" t="s">
        <v>374</v>
      </c>
      <c r="E30" t="s">
        <v>375</v>
      </c>
      <c r="F30" s="18" t="s">
        <v>304</v>
      </c>
      <c r="G30" t="s">
        <v>305</v>
      </c>
      <c r="H30" s="19" t="s">
        <v>306</v>
      </c>
      <c r="I30" t="s">
        <v>304</v>
      </c>
      <c r="J30" s="19" t="s">
        <v>304</v>
      </c>
      <c r="K30" t="s">
        <v>158</v>
      </c>
    </row>
    <row r="31" spans="1:11">
      <c r="A31" s="16"/>
      <c r="B31" t="s">
        <v>307</v>
      </c>
      <c r="C31" t="s">
        <v>308</v>
      </c>
      <c r="D31" t="s">
        <v>376</v>
      </c>
      <c r="E31" t="s">
        <v>377</v>
      </c>
      <c r="F31" s="18" t="s">
        <v>308</v>
      </c>
      <c r="G31" t="s">
        <v>309</v>
      </c>
      <c r="H31" s="19" t="s">
        <v>310</v>
      </c>
      <c r="I31" t="s">
        <v>308</v>
      </c>
      <c r="J31" s="19" t="s">
        <v>308</v>
      </c>
      <c r="K31" t="s">
        <v>158</v>
      </c>
    </row>
    <row r="32" spans="1:11">
      <c r="A32" s="16"/>
      <c r="B32" t="s">
        <v>311</v>
      </c>
      <c r="C32" t="s">
        <v>312</v>
      </c>
      <c r="D32" t="s">
        <v>378</v>
      </c>
      <c r="E32" t="s">
        <v>379</v>
      </c>
      <c r="F32" s="18" t="s">
        <v>313</v>
      </c>
      <c r="G32" t="s">
        <v>314</v>
      </c>
      <c r="H32" s="19" t="s">
        <v>315</v>
      </c>
      <c r="I32" t="s">
        <v>313</v>
      </c>
      <c r="J32" s="19" t="s">
        <v>312</v>
      </c>
      <c r="K32" t="s">
        <v>158</v>
      </c>
    </row>
    <row r="33" spans="1:11">
      <c r="A33" s="16"/>
      <c r="B33" t="s">
        <v>316</v>
      </c>
      <c r="C33" t="s">
        <v>317</v>
      </c>
      <c r="D33" t="s">
        <v>153</v>
      </c>
      <c r="E33" t="s">
        <v>153</v>
      </c>
      <c r="F33" s="18" t="s">
        <v>317</v>
      </c>
      <c r="G33" t="s">
        <v>317</v>
      </c>
      <c r="H33" s="19" t="s">
        <v>153</v>
      </c>
      <c r="I33" t="s">
        <v>317</v>
      </c>
      <c r="J33" s="19" t="s">
        <v>317</v>
      </c>
      <c r="K33" t="s">
        <v>158</v>
      </c>
    </row>
    <row r="34" spans="1:11">
      <c r="A34" s="16"/>
      <c r="B34" t="s">
        <v>318</v>
      </c>
      <c r="C34" t="s">
        <v>319</v>
      </c>
      <c r="D34" t="s">
        <v>320</v>
      </c>
      <c r="E34" t="s">
        <v>380</v>
      </c>
      <c r="F34" s="18" t="s">
        <v>319</v>
      </c>
      <c r="G34" s="26" t="s">
        <v>321</v>
      </c>
      <c r="H34" s="19" t="s">
        <v>322</v>
      </c>
      <c r="I34" t="s">
        <v>319</v>
      </c>
      <c r="J34" s="19" t="s">
        <v>319</v>
      </c>
      <c r="K34" t="s">
        <v>158</v>
      </c>
    </row>
    <row r="35" spans="1:11">
      <c r="A35" s="16"/>
      <c r="B35" t="s">
        <v>323</v>
      </c>
      <c r="C35" t="s">
        <v>324</v>
      </c>
      <c r="D35" t="s">
        <v>325</v>
      </c>
      <c r="E35" t="s">
        <v>381</v>
      </c>
      <c r="F35" s="18" t="s">
        <v>324</v>
      </c>
      <c r="G35" t="s">
        <v>326</v>
      </c>
      <c r="H35" s="19" t="s">
        <v>327</v>
      </c>
      <c r="I35" t="s">
        <v>324</v>
      </c>
      <c r="J35" s="19" t="s">
        <v>324</v>
      </c>
      <c r="K35" t="s">
        <v>158</v>
      </c>
    </row>
    <row r="36" spans="1:11">
      <c r="A36" s="16"/>
      <c r="B36" t="s">
        <v>328</v>
      </c>
      <c r="C36" t="s">
        <v>329</v>
      </c>
      <c r="D36" t="s">
        <v>382</v>
      </c>
      <c r="E36" t="s">
        <v>383</v>
      </c>
      <c r="F36" s="18" t="s">
        <v>329</v>
      </c>
      <c r="G36" t="s">
        <v>330</v>
      </c>
      <c r="H36" s="19" t="s">
        <v>331</v>
      </c>
      <c r="I36" t="s">
        <v>329</v>
      </c>
      <c r="J36" s="19" t="s">
        <v>329</v>
      </c>
      <c r="K36" t="s">
        <v>158</v>
      </c>
    </row>
    <row r="37" spans="1:11">
      <c r="A37" s="16"/>
      <c r="B37" t="s">
        <v>332</v>
      </c>
      <c r="C37" t="s">
        <v>333</v>
      </c>
      <c r="D37" t="s">
        <v>384</v>
      </c>
      <c r="E37" t="s">
        <v>385</v>
      </c>
      <c r="F37" s="18" t="s">
        <v>334</v>
      </c>
      <c r="G37" t="s">
        <v>335</v>
      </c>
      <c r="H37" s="19" t="s">
        <v>334</v>
      </c>
      <c r="I37" t="s">
        <v>334</v>
      </c>
      <c r="J37" s="19" t="s">
        <v>333</v>
      </c>
      <c r="K37" t="s">
        <v>158</v>
      </c>
    </row>
    <row r="38" spans="1:11">
      <c r="A38" s="16"/>
      <c r="B38" t="s">
        <v>336</v>
      </c>
      <c r="C38" t="s">
        <v>337</v>
      </c>
      <c r="D38" t="s">
        <v>338</v>
      </c>
      <c r="E38" t="s">
        <v>339</v>
      </c>
      <c r="F38" s="18" t="s">
        <v>337</v>
      </c>
      <c r="G38" t="s">
        <v>337</v>
      </c>
      <c r="H38" s="19" t="s">
        <v>338</v>
      </c>
      <c r="I38" t="s">
        <v>339</v>
      </c>
      <c r="J38" s="19" t="s">
        <v>337</v>
      </c>
      <c r="K38" t="s">
        <v>158</v>
      </c>
    </row>
    <row r="39" spans="1:11">
      <c r="A39" s="16"/>
      <c r="B39" t="s">
        <v>340</v>
      </c>
      <c r="C39" t="s">
        <v>341</v>
      </c>
      <c r="D39" t="s">
        <v>342</v>
      </c>
      <c r="E39" t="s">
        <v>343</v>
      </c>
      <c r="F39" s="18" t="s">
        <v>341</v>
      </c>
      <c r="G39" s="26" t="s">
        <v>344</v>
      </c>
      <c r="H39" s="19" t="s">
        <v>341</v>
      </c>
      <c r="I39" t="s">
        <v>341</v>
      </c>
      <c r="J39" s="19" t="s">
        <v>341</v>
      </c>
      <c r="K39" t="s">
        <v>158</v>
      </c>
    </row>
    <row r="40" spans="1:11">
      <c r="A40" s="16"/>
      <c r="B40" t="s">
        <v>345</v>
      </c>
      <c r="C40" t="s">
        <v>346</v>
      </c>
      <c r="D40" t="s">
        <v>347</v>
      </c>
      <c r="E40" t="s">
        <v>386</v>
      </c>
      <c r="F40" s="18" t="s">
        <v>346</v>
      </c>
      <c r="G40" t="s">
        <v>348</v>
      </c>
      <c r="H40" s="19" t="s">
        <v>346</v>
      </c>
      <c r="I40" t="s">
        <v>346</v>
      </c>
      <c r="J40" s="19" t="s">
        <v>346</v>
      </c>
      <c r="K40" t="s">
        <v>158</v>
      </c>
    </row>
    <row r="41" spans="1:11">
      <c r="A41" s="16"/>
      <c r="B41" t="s">
        <v>349</v>
      </c>
      <c r="C41" t="s">
        <v>350</v>
      </c>
      <c r="D41" t="s">
        <v>351</v>
      </c>
      <c r="E41" t="s">
        <v>387</v>
      </c>
      <c r="F41" s="18" t="s">
        <v>153</v>
      </c>
      <c r="G41" s="26" t="s">
        <v>352</v>
      </c>
      <c r="H41" s="19" t="s">
        <v>353</v>
      </c>
      <c r="I41" t="s">
        <v>353</v>
      </c>
      <c r="J41" s="19" t="s">
        <v>153</v>
      </c>
      <c r="K41" t="s">
        <v>158</v>
      </c>
    </row>
    <row r="42" spans="1:11">
      <c r="A42" s="16"/>
      <c r="B42" t="s">
        <v>354</v>
      </c>
      <c r="C42" t="s">
        <v>355</v>
      </c>
      <c r="D42" t="s">
        <v>388</v>
      </c>
      <c r="E42" t="s">
        <v>389</v>
      </c>
      <c r="F42" s="18" t="s">
        <v>356</v>
      </c>
      <c r="G42" t="s">
        <v>357</v>
      </c>
      <c r="H42" s="19" t="s">
        <v>356</v>
      </c>
      <c r="I42" t="s">
        <v>356</v>
      </c>
      <c r="J42" s="19" t="s">
        <v>355</v>
      </c>
      <c r="K42" t="s">
        <v>158</v>
      </c>
    </row>
    <row r="43" spans="1:11">
      <c r="A43" s="16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71"/>
  <sheetViews>
    <sheetView topLeftCell="A44" workbookViewId="0">
      <selection activeCell="C67" sqref="C67"/>
    </sheetView>
  </sheetViews>
  <sheetFormatPr baseColWidth="10" defaultColWidth="10.83203125" defaultRowHeight="16"/>
  <cols>
    <col min="2" max="2" width="16.5" style="17" bestFit="1" customWidth="1"/>
    <col min="3" max="3" width="21" style="17" bestFit="1" customWidth="1"/>
    <col min="4" max="5" width="10.83203125" style="17"/>
    <col min="6" max="6" width="17.83203125" bestFit="1" customWidth="1"/>
    <col min="7" max="7" width="17.5" bestFit="1" customWidth="1"/>
  </cols>
  <sheetData>
    <row r="2" spans="1:7">
      <c r="B2" s="17" t="s">
        <v>400</v>
      </c>
      <c r="F2" t="s">
        <v>401</v>
      </c>
    </row>
    <row r="4" spans="1:7">
      <c r="B4" s="20" t="s">
        <v>133</v>
      </c>
      <c r="C4" s="17" t="s">
        <v>153</v>
      </c>
      <c r="F4" t="s">
        <v>169</v>
      </c>
      <c r="G4" t="s">
        <v>172</v>
      </c>
    </row>
    <row r="5" spans="1:7">
      <c r="A5">
        <v>1</v>
      </c>
      <c r="B5" s="17" t="s">
        <v>0</v>
      </c>
      <c r="C5" s="17" t="s">
        <v>150</v>
      </c>
      <c r="F5" t="s">
        <v>245</v>
      </c>
      <c r="G5" t="s">
        <v>245</v>
      </c>
    </row>
    <row r="6" spans="1:7">
      <c r="A6">
        <v>2</v>
      </c>
      <c r="B6" s="17" t="s">
        <v>2</v>
      </c>
      <c r="C6" s="17" t="s">
        <v>160</v>
      </c>
      <c r="F6" t="s">
        <v>250</v>
      </c>
      <c r="G6" t="s">
        <v>253</v>
      </c>
    </row>
    <row r="7" spans="1:7">
      <c r="A7">
        <v>3</v>
      </c>
      <c r="B7" s="17" t="s">
        <v>3</v>
      </c>
      <c r="C7" s="17" t="s">
        <v>169</v>
      </c>
      <c r="F7" t="s">
        <v>257</v>
      </c>
      <c r="G7" t="s">
        <v>258</v>
      </c>
    </row>
    <row r="8" spans="1:7">
      <c r="A8">
        <v>4</v>
      </c>
      <c r="B8" s="17" t="s">
        <v>4</v>
      </c>
      <c r="C8" s="17" t="s">
        <v>177</v>
      </c>
      <c r="F8" t="s">
        <v>267</v>
      </c>
      <c r="G8" t="s">
        <v>267</v>
      </c>
    </row>
    <row r="9" spans="1:7">
      <c r="A9">
        <v>5</v>
      </c>
      <c r="B9" s="17" t="s">
        <v>5</v>
      </c>
      <c r="C9" s="17" t="s">
        <v>185</v>
      </c>
      <c r="F9" t="s">
        <v>271</v>
      </c>
      <c r="G9" t="s">
        <v>271</v>
      </c>
    </row>
    <row r="10" spans="1:7">
      <c r="A10">
        <v>6</v>
      </c>
      <c r="B10" s="17" t="s">
        <v>6</v>
      </c>
      <c r="C10" s="17" t="s">
        <v>192</v>
      </c>
      <c r="F10" t="s">
        <v>277</v>
      </c>
      <c r="G10" t="s">
        <v>277</v>
      </c>
    </row>
    <row r="11" spans="1:7">
      <c r="A11">
        <v>7</v>
      </c>
      <c r="B11" s="17" t="s">
        <v>7</v>
      </c>
      <c r="C11" s="17" t="s">
        <v>198</v>
      </c>
      <c r="F11" t="s">
        <v>281</v>
      </c>
      <c r="G11" t="s">
        <v>281</v>
      </c>
    </row>
    <row r="12" spans="1:7">
      <c r="A12">
        <v>8</v>
      </c>
      <c r="B12" s="17" t="s">
        <v>8</v>
      </c>
      <c r="C12" s="17" t="s">
        <v>205</v>
      </c>
      <c r="F12" t="s">
        <v>285</v>
      </c>
      <c r="G12" t="s">
        <v>285</v>
      </c>
    </row>
    <row r="13" spans="1:7">
      <c r="A13">
        <v>9</v>
      </c>
      <c r="B13" s="17" t="s">
        <v>9</v>
      </c>
      <c r="C13" s="17" t="s">
        <v>213</v>
      </c>
      <c r="F13" t="s">
        <v>289</v>
      </c>
      <c r="G13" t="s">
        <v>290</v>
      </c>
    </row>
    <row r="14" spans="1:7">
      <c r="A14">
        <v>10</v>
      </c>
      <c r="B14" s="17" t="s">
        <v>10</v>
      </c>
      <c r="C14" s="17" t="s">
        <v>221</v>
      </c>
      <c r="F14" t="s">
        <v>294</v>
      </c>
      <c r="G14" t="s">
        <v>294</v>
      </c>
    </row>
    <row r="15" spans="1:7">
      <c r="A15">
        <v>11</v>
      </c>
      <c r="B15" s="17" t="s">
        <v>11</v>
      </c>
      <c r="C15" s="17" t="s">
        <v>229</v>
      </c>
      <c r="F15" t="s">
        <v>300</v>
      </c>
      <c r="G15" t="s">
        <v>300</v>
      </c>
    </row>
    <row r="16" spans="1:7">
      <c r="A16">
        <v>12</v>
      </c>
      <c r="B16" s="17" t="s">
        <v>12</v>
      </c>
      <c r="C16" s="17" t="s">
        <v>237</v>
      </c>
      <c r="F16" t="s">
        <v>304</v>
      </c>
      <c r="G16" t="s">
        <v>304</v>
      </c>
    </row>
    <row r="17" spans="1:7">
      <c r="A17">
        <v>13</v>
      </c>
      <c r="B17" s="17" t="s">
        <v>13</v>
      </c>
      <c r="C17" s="17" t="s">
        <v>245</v>
      </c>
      <c r="F17" t="s">
        <v>308</v>
      </c>
      <c r="G17" t="s">
        <v>308</v>
      </c>
    </row>
    <row r="18" spans="1:7">
      <c r="A18">
        <v>14</v>
      </c>
      <c r="B18" s="17" t="s">
        <v>135</v>
      </c>
      <c r="C18" s="17" t="s">
        <v>250</v>
      </c>
      <c r="F18" t="s">
        <v>312</v>
      </c>
      <c r="G18" t="s">
        <v>313</v>
      </c>
    </row>
    <row r="19" spans="1:7">
      <c r="A19">
        <v>15</v>
      </c>
      <c r="B19" s="17" t="s">
        <v>14</v>
      </c>
      <c r="C19" s="17" t="s">
        <v>257</v>
      </c>
      <c r="F19" t="s">
        <v>317</v>
      </c>
      <c r="G19" t="s">
        <v>317</v>
      </c>
    </row>
    <row r="20" spans="1:7">
      <c r="A20">
        <v>16</v>
      </c>
      <c r="B20" s="17" t="s">
        <v>15</v>
      </c>
      <c r="C20" s="17" t="s">
        <v>262</v>
      </c>
      <c r="F20" t="s">
        <v>319</v>
      </c>
      <c r="G20" t="s">
        <v>319</v>
      </c>
    </row>
    <row r="21" spans="1:7">
      <c r="A21">
        <v>17</v>
      </c>
      <c r="B21" s="17" t="s">
        <v>16</v>
      </c>
      <c r="C21" s="17" t="s">
        <v>267</v>
      </c>
      <c r="F21" t="s">
        <v>324</v>
      </c>
      <c r="G21" t="s">
        <v>324</v>
      </c>
    </row>
    <row r="22" spans="1:7">
      <c r="A22">
        <v>18</v>
      </c>
      <c r="B22" s="17" t="s">
        <v>18</v>
      </c>
      <c r="C22" s="17" t="s">
        <v>271</v>
      </c>
      <c r="F22" t="s">
        <v>329</v>
      </c>
      <c r="G22" t="s">
        <v>329</v>
      </c>
    </row>
    <row r="23" spans="1:7">
      <c r="A23">
        <v>19</v>
      </c>
      <c r="B23" s="17">
        <v>7</v>
      </c>
      <c r="C23" s="17" t="s">
        <v>277</v>
      </c>
      <c r="F23" t="s">
        <v>333</v>
      </c>
      <c r="G23" t="s">
        <v>334</v>
      </c>
    </row>
    <row r="24" spans="1:7">
      <c r="A24">
        <v>20</v>
      </c>
      <c r="B24" s="17">
        <v>8</v>
      </c>
      <c r="C24" s="17" t="s">
        <v>281</v>
      </c>
      <c r="F24" t="s">
        <v>337</v>
      </c>
      <c r="G24" t="s">
        <v>337</v>
      </c>
    </row>
    <row r="25" spans="1:7">
      <c r="A25">
        <v>21</v>
      </c>
      <c r="B25" s="17">
        <v>9</v>
      </c>
      <c r="C25" s="17" t="s">
        <v>285</v>
      </c>
      <c r="F25" t="s">
        <v>341</v>
      </c>
      <c r="G25" t="s">
        <v>341</v>
      </c>
    </row>
    <row r="26" spans="1:7">
      <c r="A26">
        <v>22</v>
      </c>
      <c r="B26" s="27" t="s">
        <v>394</v>
      </c>
      <c r="C26" s="17" t="s">
        <v>289</v>
      </c>
      <c r="F26" t="s">
        <v>346</v>
      </c>
      <c r="G26" t="s">
        <v>346</v>
      </c>
    </row>
    <row r="27" spans="1:7">
      <c r="A27">
        <v>23</v>
      </c>
      <c r="B27" s="17" t="s">
        <v>19</v>
      </c>
      <c r="C27" s="17" t="s">
        <v>294</v>
      </c>
      <c r="F27" t="s">
        <v>355</v>
      </c>
      <c r="G27" t="s">
        <v>356</v>
      </c>
    </row>
    <row r="28" spans="1:7">
      <c r="A28">
        <v>24</v>
      </c>
      <c r="B28" s="17">
        <v>4</v>
      </c>
      <c r="C28" s="17" t="s">
        <v>300</v>
      </c>
      <c r="F28" t="s">
        <v>162</v>
      </c>
      <c r="G28" t="s">
        <v>163</v>
      </c>
    </row>
    <row r="29" spans="1:7">
      <c r="A29">
        <v>25</v>
      </c>
      <c r="B29" s="17">
        <v>5</v>
      </c>
      <c r="C29" s="17" t="s">
        <v>304</v>
      </c>
      <c r="F29" t="s">
        <v>391</v>
      </c>
      <c r="G29" t="s">
        <v>391</v>
      </c>
    </row>
    <row r="30" spans="1:7">
      <c r="A30">
        <v>26</v>
      </c>
      <c r="B30" s="17">
        <v>6</v>
      </c>
      <c r="C30" s="17" t="s">
        <v>308</v>
      </c>
      <c r="F30" t="s">
        <v>392</v>
      </c>
      <c r="G30" t="s">
        <v>392</v>
      </c>
    </row>
    <row r="31" spans="1:7">
      <c r="A31">
        <v>27</v>
      </c>
      <c r="B31" s="27" t="s">
        <v>393</v>
      </c>
      <c r="C31" s="17" t="s">
        <v>312</v>
      </c>
    </row>
    <row r="32" spans="1:7">
      <c r="A32">
        <v>28</v>
      </c>
      <c r="B32" s="17" t="s">
        <v>20</v>
      </c>
      <c r="C32" s="17" t="s">
        <v>317</v>
      </c>
    </row>
    <row r="33" spans="1:3">
      <c r="A33">
        <v>29</v>
      </c>
      <c r="B33" s="17">
        <v>1</v>
      </c>
      <c r="C33" s="17" t="s">
        <v>319</v>
      </c>
    </row>
    <row r="34" spans="1:3">
      <c r="A34">
        <v>30</v>
      </c>
      <c r="B34" s="17">
        <v>2</v>
      </c>
      <c r="C34" s="17" t="s">
        <v>324</v>
      </c>
    </row>
    <row r="35" spans="1:3">
      <c r="A35">
        <v>31</v>
      </c>
      <c r="B35" s="17">
        <v>3</v>
      </c>
      <c r="C35" s="17" t="s">
        <v>329</v>
      </c>
    </row>
    <row r="36" spans="1:3">
      <c r="A36">
        <v>32</v>
      </c>
      <c r="B36" s="17" t="s">
        <v>98</v>
      </c>
      <c r="C36" s="17" t="s">
        <v>333</v>
      </c>
    </row>
    <row r="37" spans="1:3">
      <c r="A37">
        <v>33</v>
      </c>
      <c r="B37" s="17" t="s">
        <v>21</v>
      </c>
      <c r="C37" s="17" t="s">
        <v>337</v>
      </c>
    </row>
    <row r="38" spans="1:3">
      <c r="A38">
        <v>34</v>
      </c>
      <c r="B38" s="17">
        <v>0</v>
      </c>
      <c r="C38" s="17" t="s">
        <v>341</v>
      </c>
    </row>
    <row r="39" spans="1:3">
      <c r="A39">
        <v>35</v>
      </c>
      <c r="B39" s="17" t="s">
        <v>22</v>
      </c>
      <c r="C39" s="17" t="s">
        <v>346</v>
      </c>
    </row>
    <row r="40" spans="1:3">
      <c r="A40">
        <v>36</v>
      </c>
      <c r="B40" s="17" t="s">
        <v>23</v>
      </c>
      <c r="C40" s="17" t="s">
        <v>350</v>
      </c>
    </row>
    <row r="41" spans="1:3">
      <c r="A41">
        <v>37</v>
      </c>
      <c r="B41" s="17" t="s">
        <v>1</v>
      </c>
      <c r="C41" s="17" t="s">
        <v>355</v>
      </c>
    </row>
    <row r="42" spans="1:3">
      <c r="B42" s="17" t="s">
        <v>139</v>
      </c>
      <c r="C42" s="17" t="s">
        <v>151</v>
      </c>
    </row>
    <row r="43" spans="1:3">
      <c r="B43" s="17" t="s">
        <v>25</v>
      </c>
      <c r="C43" s="17" t="s">
        <v>161</v>
      </c>
    </row>
    <row r="44" spans="1:3">
      <c r="B44" s="17" t="s">
        <v>27</v>
      </c>
      <c r="C44" s="17" t="s">
        <v>170</v>
      </c>
    </row>
    <row r="45" spans="1:3">
      <c r="B45" s="17" t="s">
        <v>29</v>
      </c>
      <c r="C45" s="17" t="s">
        <v>178</v>
      </c>
    </row>
    <row r="46" spans="1:3">
      <c r="B46" s="17" t="s">
        <v>31</v>
      </c>
      <c r="C46" s="17" t="s">
        <v>186</v>
      </c>
    </row>
    <row r="47" spans="1:3">
      <c r="B47" s="17" t="s">
        <v>32</v>
      </c>
      <c r="C47" s="17" t="s">
        <v>193</v>
      </c>
    </row>
    <row r="48" spans="1:3">
      <c r="B48" s="17" t="s">
        <v>61</v>
      </c>
      <c r="C48" s="17" t="s">
        <v>199</v>
      </c>
    </row>
    <row r="49" spans="2:3">
      <c r="B49" s="17" t="s">
        <v>63</v>
      </c>
      <c r="C49" s="17" t="s">
        <v>206</v>
      </c>
    </row>
    <row r="50" spans="2:3">
      <c r="B50" s="17" t="s">
        <v>65</v>
      </c>
      <c r="C50" s="17" t="s">
        <v>214</v>
      </c>
    </row>
    <row r="51" spans="2:3">
      <c r="B51" s="17" t="s">
        <v>67</v>
      </c>
      <c r="C51" s="17" t="s">
        <v>222</v>
      </c>
    </row>
    <row r="52" spans="2:3">
      <c r="B52" s="17" t="s">
        <v>69</v>
      </c>
      <c r="C52" s="17" t="s">
        <v>230</v>
      </c>
    </row>
    <row r="53" spans="2:3">
      <c r="B53" s="17" t="s">
        <v>71</v>
      </c>
      <c r="C53" s="17" t="s">
        <v>238</v>
      </c>
    </row>
    <row r="54" spans="2:3">
      <c r="B54" s="17" t="s">
        <v>73</v>
      </c>
      <c r="C54" s="17" t="s">
        <v>246</v>
      </c>
    </row>
    <row r="55" spans="2:3">
      <c r="B55" s="17" t="s">
        <v>74</v>
      </c>
      <c r="C55" s="17" t="s">
        <v>251</v>
      </c>
    </row>
    <row r="56" spans="2:3">
      <c r="B56" s="17" t="s">
        <v>100</v>
      </c>
      <c r="C56" s="17" t="s">
        <v>359</v>
      </c>
    </row>
    <row r="57" spans="2:3">
      <c r="B57" s="17" t="s">
        <v>102</v>
      </c>
      <c r="C57" s="17" t="s">
        <v>361</v>
      </c>
    </row>
    <row r="58" spans="2:3">
      <c r="B58" s="17" t="s">
        <v>75</v>
      </c>
      <c r="C58" s="17" t="s">
        <v>268</v>
      </c>
    </row>
    <row r="59" spans="2:3">
      <c r="B59" s="17" t="s">
        <v>76</v>
      </c>
      <c r="C59" s="17" t="s">
        <v>272</v>
      </c>
    </row>
    <row r="60" spans="2:3">
      <c r="B60" s="17" t="s">
        <v>106</v>
      </c>
      <c r="C60" s="17" t="s">
        <v>364</v>
      </c>
    </row>
    <row r="61" spans="2:3">
      <c r="B61" s="17" t="s">
        <v>107</v>
      </c>
      <c r="C61" s="17" t="s">
        <v>366</v>
      </c>
    </row>
    <row r="62" spans="2:3">
      <c r="B62" s="17" t="s">
        <v>108</v>
      </c>
      <c r="C62" s="17" t="s">
        <v>368</v>
      </c>
    </row>
    <row r="63" spans="2:3">
      <c r="B63" s="17" t="s">
        <v>109</v>
      </c>
      <c r="C63" s="17" t="s">
        <v>370</v>
      </c>
    </row>
    <row r="64" spans="2:3">
      <c r="B64" s="17" t="s">
        <v>78</v>
      </c>
      <c r="C64" s="17" t="s">
        <v>295</v>
      </c>
    </row>
    <row r="65" spans="2:4">
      <c r="B65" s="17" t="s">
        <v>110</v>
      </c>
      <c r="C65" s="17" t="s">
        <v>372</v>
      </c>
    </row>
    <row r="66" spans="2:4">
      <c r="B66" s="17" t="s">
        <v>111</v>
      </c>
      <c r="C66" s="17" t="s">
        <v>375</v>
      </c>
    </row>
    <row r="67" spans="2:4">
      <c r="B67" s="104" t="s">
        <v>486</v>
      </c>
      <c r="C67" s="17" t="s">
        <v>492</v>
      </c>
      <c r="D67" s="104" t="s">
        <v>487</v>
      </c>
    </row>
    <row r="68" spans="2:4">
      <c r="B68" s="17" t="s">
        <v>112</v>
      </c>
      <c r="C68" s="17" t="s">
        <v>376</v>
      </c>
    </row>
    <row r="69" spans="2:4">
      <c r="B69" s="17" t="s">
        <v>113</v>
      </c>
      <c r="C69" s="17" t="s">
        <v>378</v>
      </c>
    </row>
    <row r="70" spans="2:4">
      <c r="B70" s="20"/>
      <c r="C70" s="17" t="s">
        <v>153</v>
      </c>
    </row>
    <row r="71" spans="2:4">
      <c r="B71" s="17" t="s">
        <v>82</v>
      </c>
      <c r="C71" s="17" t="s">
        <v>320</v>
      </c>
    </row>
    <row r="72" spans="2:4">
      <c r="B72" s="17" t="s">
        <v>83</v>
      </c>
      <c r="C72" s="17" t="s">
        <v>325</v>
      </c>
    </row>
    <row r="73" spans="2:4">
      <c r="B73" s="17" t="s">
        <v>114</v>
      </c>
      <c r="C73" s="17" t="s">
        <v>481</v>
      </c>
    </row>
    <row r="74" spans="2:4">
      <c r="B74" s="17" t="s">
        <v>115</v>
      </c>
      <c r="C74" s="17" t="s">
        <v>384</v>
      </c>
    </row>
    <row r="75" spans="2:4">
      <c r="B75" s="17" t="s">
        <v>84</v>
      </c>
      <c r="C75" s="17" t="s">
        <v>338</v>
      </c>
    </row>
    <row r="76" spans="2:4">
      <c r="B76" s="17" t="s">
        <v>86</v>
      </c>
      <c r="C76" s="17" t="s">
        <v>342</v>
      </c>
    </row>
    <row r="77" spans="2:4">
      <c r="B77" s="17" t="s">
        <v>88</v>
      </c>
      <c r="C77" s="17" t="s">
        <v>347</v>
      </c>
    </row>
    <row r="78" spans="2:4">
      <c r="B78" s="17" t="s">
        <v>89</v>
      </c>
      <c r="C78" s="17" t="s">
        <v>351</v>
      </c>
    </row>
    <row r="79" spans="2:4">
      <c r="B79" s="17" t="s">
        <v>116</v>
      </c>
      <c r="C79" s="17" t="s">
        <v>388</v>
      </c>
    </row>
    <row r="80" spans="2:4">
      <c r="B80" s="17" t="s">
        <v>24</v>
      </c>
      <c r="C80" s="17" t="s">
        <v>152</v>
      </c>
    </row>
    <row r="81" spans="2:3">
      <c r="B81" s="17" t="s">
        <v>26</v>
      </c>
      <c r="C81" s="17" t="s">
        <v>162</v>
      </c>
    </row>
    <row r="82" spans="2:3">
      <c r="B82" s="17" t="s">
        <v>28</v>
      </c>
      <c r="C82" s="17" t="s">
        <v>171</v>
      </c>
    </row>
    <row r="83" spans="2:3">
      <c r="B83" s="17" t="s">
        <v>30</v>
      </c>
      <c r="C83" s="17" t="s">
        <v>179</v>
      </c>
    </row>
    <row r="84" spans="2:3">
      <c r="B84" s="17" t="s">
        <v>137</v>
      </c>
      <c r="C84" s="17" t="s">
        <v>187</v>
      </c>
    </row>
    <row r="85" spans="2:3">
      <c r="B85" s="17" t="s">
        <v>138</v>
      </c>
      <c r="C85" s="17" t="s">
        <v>194</v>
      </c>
    </row>
    <row r="86" spans="2:3">
      <c r="B86" s="17" t="s">
        <v>62</v>
      </c>
      <c r="C86" s="17" t="s">
        <v>200</v>
      </c>
    </row>
    <row r="87" spans="2:3">
      <c r="B87" s="17" t="s">
        <v>64</v>
      </c>
      <c r="C87" s="17" t="s">
        <v>207</v>
      </c>
    </row>
    <row r="88" spans="2:3">
      <c r="B88" s="17" t="s">
        <v>66</v>
      </c>
      <c r="C88" s="17" t="s">
        <v>215</v>
      </c>
    </row>
    <row r="89" spans="2:3">
      <c r="B89" s="17" t="s">
        <v>68</v>
      </c>
      <c r="C89" s="17" t="s">
        <v>223</v>
      </c>
    </row>
    <row r="90" spans="2:3">
      <c r="B90" s="17" t="s">
        <v>70</v>
      </c>
      <c r="C90" s="17" t="s">
        <v>231</v>
      </c>
    </row>
    <row r="91" spans="2:3">
      <c r="B91" s="17" t="s">
        <v>72</v>
      </c>
      <c r="C91" s="17" t="s">
        <v>239</v>
      </c>
    </row>
    <row r="92" spans="2:3">
      <c r="B92" s="17" t="s">
        <v>99</v>
      </c>
      <c r="C92" s="17" t="s">
        <v>358</v>
      </c>
    </row>
    <row r="93" spans="2:3">
      <c r="B93" s="17" t="s">
        <v>104</v>
      </c>
      <c r="C93" s="17" t="s">
        <v>252</v>
      </c>
    </row>
    <row r="94" spans="2:3">
      <c r="B94" s="17" t="s">
        <v>101</v>
      </c>
      <c r="C94" s="17" t="s">
        <v>360</v>
      </c>
    </row>
    <row r="95" spans="2:3">
      <c r="B95" s="17" t="s">
        <v>103</v>
      </c>
      <c r="C95" s="17" t="s">
        <v>362</v>
      </c>
    </row>
    <row r="96" spans="2:3">
      <c r="B96" s="17" t="s">
        <v>105</v>
      </c>
      <c r="C96" s="17" t="s">
        <v>363</v>
      </c>
    </row>
    <row r="97" spans="2:3">
      <c r="B97" s="17" t="s">
        <v>77</v>
      </c>
      <c r="C97" s="17" t="s">
        <v>273</v>
      </c>
    </row>
    <row r="98" spans="2:3">
      <c r="B98" s="17" t="s">
        <v>117</v>
      </c>
      <c r="C98" s="17" t="s">
        <v>365</v>
      </c>
    </row>
    <row r="99" spans="2:3">
      <c r="B99" s="17" t="s">
        <v>118</v>
      </c>
      <c r="C99" s="17" t="s">
        <v>367</v>
      </c>
    </row>
    <row r="100" spans="2:3">
      <c r="B100" s="17" t="s">
        <v>119</v>
      </c>
      <c r="C100" s="17" t="s">
        <v>369</v>
      </c>
    </row>
    <row r="101" spans="2:3">
      <c r="B101" s="17" t="s">
        <v>120</v>
      </c>
      <c r="C101" s="17" t="s">
        <v>495</v>
      </c>
    </row>
    <row r="102" spans="2:3">
      <c r="B102" s="17" t="s">
        <v>79</v>
      </c>
      <c r="C102" s="17" t="s">
        <v>296</v>
      </c>
    </row>
    <row r="103" spans="2:3">
      <c r="B103" s="17" t="s">
        <v>121</v>
      </c>
      <c r="C103" s="17" t="s">
        <v>373</v>
      </c>
    </row>
    <row r="104" spans="2:3">
      <c r="B104" s="17" t="s">
        <v>122</v>
      </c>
      <c r="C104" s="17" t="s">
        <v>480</v>
      </c>
    </row>
    <row r="105" spans="2:3">
      <c r="B105" s="17" t="s">
        <v>123</v>
      </c>
      <c r="C105" s="17" t="s">
        <v>377</v>
      </c>
    </row>
    <row r="106" spans="2:3">
      <c r="B106" s="17" t="s">
        <v>124</v>
      </c>
      <c r="C106" s="17" t="s">
        <v>379</v>
      </c>
    </row>
    <row r="107" spans="2:3">
      <c r="B107" s="20"/>
      <c r="C107" s="17" t="s">
        <v>153</v>
      </c>
    </row>
    <row r="108" spans="2:3">
      <c r="B108" s="17" t="s">
        <v>125</v>
      </c>
      <c r="C108" s="17" t="s">
        <v>380</v>
      </c>
    </row>
    <row r="109" spans="2:3">
      <c r="B109" s="17" t="s">
        <v>126</v>
      </c>
      <c r="C109" s="17" t="s">
        <v>381</v>
      </c>
    </row>
    <row r="110" spans="2:3">
      <c r="B110" s="17" t="s">
        <v>127</v>
      </c>
      <c r="C110" s="17" t="s">
        <v>383</v>
      </c>
    </row>
    <row r="111" spans="2:3">
      <c r="B111" s="17" t="s">
        <v>128</v>
      </c>
      <c r="C111" s="17" t="s">
        <v>485</v>
      </c>
    </row>
    <row r="112" spans="2:3">
      <c r="B112" s="17" t="s">
        <v>452</v>
      </c>
      <c r="C112" s="17" t="s">
        <v>385</v>
      </c>
    </row>
    <row r="113" spans="2:3">
      <c r="B113" s="17" t="s">
        <v>85</v>
      </c>
      <c r="C113" s="17" t="s">
        <v>339</v>
      </c>
    </row>
    <row r="114" spans="2:3">
      <c r="B114" s="17" t="s">
        <v>87</v>
      </c>
      <c r="C114" s="17" t="s">
        <v>343</v>
      </c>
    </row>
    <row r="115" spans="2:3">
      <c r="B115" s="17" t="s">
        <v>129</v>
      </c>
      <c r="C115" s="17" t="s">
        <v>386</v>
      </c>
    </row>
    <row r="116" spans="2:3">
      <c r="B116" s="17" t="s">
        <v>130</v>
      </c>
      <c r="C116" s="17" t="s">
        <v>387</v>
      </c>
    </row>
    <row r="117" spans="2:3">
      <c r="B117" s="17" t="s">
        <v>131</v>
      </c>
      <c r="C117" s="17" t="s">
        <v>389</v>
      </c>
    </row>
    <row r="118" spans="2:3">
      <c r="B118" s="17" t="s">
        <v>33</v>
      </c>
      <c r="C118" s="17" t="s">
        <v>154</v>
      </c>
    </row>
    <row r="119" spans="2:3">
      <c r="B119" s="17" t="s">
        <v>34</v>
      </c>
      <c r="C119" s="17" t="s">
        <v>164</v>
      </c>
    </row>
    <row r="120" spans="2:3">
      <c r="B120" s="17" t="s">
        <v>35</v>
      </c>
      <c r="C120" s="17" t="s">
        <v>173</v>
      </c>
    </row>
    <row r="121" spans="2:3">
      <c r="B121" s="17" t="s">
        <v>36</v>
      </c>
      <c r="C121" s="17" t="s">
        <v>180</v>
      </c>
    </row>
    <row r="122" spans="2:3">
      <c r="B122" s="17" t="s">
        <v>37</v>
      </c>
      <c r="C122" s="17" t="s">
        <v>188</v>
      </c>
    </row>
    <row r="123" spans="2:3">
      <c r="B123" s="17" t="s">
        <v>38</v>
      </c>
      <c r="C123" s="17" t="s">
        <v>195</v>
      </c>
    </row>
    <row r="124" spans="2:3">
      <c r="B124" s="17" t="s">
        <v>39</v>
      </c>
      <c r="C124" s="17" t="s">
        <v>201</v>
      </c>
    </row>
    <row r="125" spans="2:3">
      <c r="B125" s="17" t="s">
        <v>40</v>
      </c>
      <c r="C125" s="17" t="s">
        <v>208</v>
      </c>
    </row>
    <row r="126" spans="2:3">
      <c r="B126" s="17" t="s">
        <v>41</v>
      </c>
      <c r="C126" s="17" t="s">
        <v>216</v>
      </c>
    </row>
    <row r="127" spans="2:3">
      <c r="B127" s="17" t="s">
        <v>42</v>
      </c>
      <c r="C127" s="17" t="s">
        <v>224</v>
      </c>
    </row>
    <row r="128" spans="2:3">
      <c r="B128" s="17" t="s">
        <v>43</v>
      </c>
      <c r="C128" s="17" t="s">
        <v>232</v>
      </c>
    </row>
    <row r="129" spans="2:3">
      <c r="B129" s="17" t="s">
        <v>44</v>
      </c>
      <c r="C129" s="17" t="s">
        <v>240</v>
      </c>
    </row>
    <row r="130" spans="2:3">
      <c r="B130" s="17" t="s">
        <v>133</v>
      </c>
      <c r="C130" s="17" t="s">
        <v>245</v>
      </c>
    </row>
    <row r="131" spans="2:3">
      <c r="B131" s="17" t="s">
        <v>45</v>
      </c>
      <c r="C131" s="17" t="s">
        <v>254</v>
      </c>
    </row>
    <row r="132" spans="2:3">
      <c r="B132" s="17" t="s">
        <v>46</v>
      </c>
      <c r="C132" s="17" t="s">
        <v>259</v>
      </c>
    </row>
    <row r="133" spans="2:3">
      <c r="B133" s="17" t="s">
        <v>47</v>
      </c>
      <c r="C133" s="17" t="s">
        <v>263</v>
      </c>
    </row>
    <row r="134" spans="2:3">
      <c r="B134" s="17" t="s">
        <v>133</v>
      </c>
      <c r="C134" s="17" t="s">
        <v>267</v>
      </c>
    </row>
    <row r="135" spans="2:3">
      <c r="B135" s="17" t="s">
        <v>133</v>
      </c>
      <c r="C135" s="17" t="s">
        <v>271</v>
      </c>
    </row>
    <row r="136" spans="2:3">
      <c r="B136" s="17" t="s">
        <v>48</v>
      </c>
      <c r="C136" s="17" t="s">
        <v>278</v>
      </c>
    </row>
    <row r="137" spans="2:3">
      <c r="B137" s="17" t="s">
        <v>49</v>
      </c>
      <c r="C137" s="17" t="s">
        <v>282</v>
      </c>
    </row>
    <row r="138" spans="2:3">
      <c r="B138" s="17" t="s">
        <v>50</v>
      </c>
      <c r="C138" s="17" t="s">
        <v>286</v>
      </c>
    </row>
    <row r="139" spans="2:3">
      <c r="B139" s="17" t="s">
        <v>51</v>
      </c>
      <c r="C139" s="17" t="s">
        <v>291</v>
      </c>
    </row>
    <row r="140" spans="2:3">
      <c r="B140" s="17" t="s">
        <v>133</v>
      </c>
      <c r="C140" s="17" t="s">
        <v>294</v>
      </c>
    </row>
    <row r="141" spans="2:3">
      <c r="B141" s="17" t="s">
        <v>52</v>
      </c>
      <c r="C141" s="17" t="s">
        <v>301</v>
      </c>
    </row>
    <row r="142" spans="2:3">
      <c r="B142" s="17" t="s">
        <v>53</v>
      </c>
      <c r="C142" s="17" t="s">
        <v>305</v>
      </c>
    </row>
    <row r="143" spans="2:3">
      <c r="B143" s="17" t="s">
        <v>54</v>
      </c>
      <c r="C143" s="17" t="s">
        <v>309</v>
      </c>
    </row>
    <row r="144" spans="2:3">
      <c r="B144" s="17" t="s">
        <v>132</v>
      </c>
      <c r="C144" s="17" t="s">
        <v>314</v>
      </c>
    </row>
    <row r="145" spans="2:5">
      <c r="B145" s="17" t="s">
        <v>133</v>
      </c>
      <c r="C145" s="17" t="s">
        <v>317</v>
      </c>
    </row>
    <row r="146" spans="2:5">
      <c r="B146" s="17" t="s">
        <v>55</v>
      </c>
      <c r="C146" s="17" t="s">
        <v>321</v>
      </c>
    </row>
    <row r="147" spans="2:5">
      <c r="B147" s="17" t="s">
        <v>56</v>
      </c>
      <c r="C147" s="17" t="s">
        <v>326</v>
      </c>
    </row>
    <row r="148" spans="2:5">
      <c r="B148" s="17" t="s">
        <v>57</v>
      </c>
      <c r="C148" s="17" t="s">
        <v>330</v>
      </c>
    </row>
    <row r="149" spans="2:5">
      <c r="B149" s="17" t="s">
        <v>58</v>
      </c>
      <c r="C149" s="17" t="s">
        <v>335</v>
      </c>
    </row>
    <row r="150" spans="2:5">
      <c r="B150" s="17" t="s">
        <v>133</v>
      </c>
      <c r="C150" s="17" t="s">
        <v>337</v>
      </c>
    </row>
    <row r="151" spans="2:5">
      <c r="B151" s="17" t="s">
        <v>17</v>
      </c>
      <c r="C151" s="17" t="s">
        <v>344</v>
      </c>
    </row>
    <row r="152" spans="2:5">
      <c r="B152" s="17" t="s">
        <v>59</v>
      </c>
      <c r="C152" s="17" t="s">
        <v>348</v>
      </c>
    </row>
    <row r="153" spans="2:5" ht="21">
      <c r="B153" s="28" t="s">
        <v>395</v>
      </c>
      <c r="C153" s="17" t="s">
        <v>352</v>
      </c>
    </row>
    <row r="154" spans="2:5">
      <c r="B154" s="17" t="s">
        <v>60</v>
      </c>
      <c r="C154" s="17" t="s">
        <v>357</v>
      </c>
    </row>
    <row r="155" spans="2:5">
      <c r="B155" s="20" t="s">
        <v>396</v>
      </c>
      <c r="C155" s="20" t="s">
        <v>391</v>
      </c>
    </row>
    <row r="156" spans="2:5">
      <c r="B156" s="20" t="s">
        <v>397</v>
      </c>
      <c r="C156" s="20" t="s">
        <v>392</v>
      </c>
    </row>
    <row r="157" spans="2:5">
      <c r="B157" s="33" t="s">
        <v>134</v>
      </c>
      <c r="C157" s="43" t="s">
        <v>408</v>
      </c>
    </row>
    <row r="158" spans="2:5">
      <c r="B158" s="57" t="s">
        <v>399</v>
      </c>
      <c r="C158" s="58" t="s">
        <v>412</v>
      </c>
      <c r="D158" s="58"/>
      <c r="E158" s="58" t="s">
        <v>406</v>
      </c>
    </row>
    <row r="159" spans="2:5">
      <c r="B159" s="17" t="s">
        <v>136</v>
      </c>
      <c r="C159" s="17" t="s">
        <v>407</v>
      </c>
      <c r="E159" s="17" t="s">
        <v>406</v>
      </c>
    </row>
    <row r="160" spans="2:5">
      <c r="B160" s="58" t="s">
        <v>398</v>
      </c>
      <c r="C160" s="58" t="s">
        <v>413</v>
      </c>
      <c r="D160" s="58"/>
      <c r="E160" s="58" t="s">
        <v>406</v>
      </c>
    </row>
    <row r="162" spans="2:4">
      <c r="B162" s="104" t="s">
        <v>478</v>
      </c>
      <c r="C162" s="104" t="s">
        <v>382</v>
      </c>
    </row>
    <row r="163" spans="2:4">
      <c r="B163" s="104" t="s">
        <v>456</v>
      </c>
      <c r="C163" s="104" t="s">
        <v>479</v>
      </c>
    </row>
    <row r="165" spans="2:4">
      <c r="B165" s="17" t="s">
        <v>490</v>
      </c>
      <c r="C165" s="17" t="s">
        <v>488</v>
      </c>
    </row>
    <row r="166" spans="2:4">
      <c r="B166" s="104" t="s">
        <v>491</v>
      </c>
      <c r="C166" s="104" t="s">
        <v>489</v>
      </c>
      <c r="D166" s="104" t="s">
        <v>487</v>
      </c>
    </row>
    <row r="168" spans="2:4">
      <c r="B168" s="17" t="s">
        <v>484</v>
      </c>
      <c r="C168" s="17" t="s">
        <v>482</v>
      </c>
    </row>
    <row r="170" spans="2:4">
      <c r="B170" s="17" t="s">
        <v>472</v>
      </c>
      <c r="C170" s="17" t="s">
        <v>483</v>
      </c>
    </row>
    <row r="171" spans="2:4">
      <c r="B171" s="17" t="s">
        <v>493</v>
      </c>
      <c r="C171" s="17" t="s">
        <v>494</v>
      </c>
    </row>
  </sheetData>
  <autoFilter ref="B2:C166" xr:uid="{89AF6F66-D354-5846-96ED-473E9195623A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2023-03-08T11:03:02Z</dcterms:modified>
</cp:coreProperties>
</file>